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Divisions\DMF-Purchasing\Contracts\FY21\21-DES-ITB-320 Troy Street Water and Sewer Improvements\ITB Folder Structure\NCW\"/>
    </mc:Choice>
  </mc:AlternateContent>
  <xr:revisionPtr revIDLastSave="0" documentId="8_{8E928206-95EE-4E2B-9150-4C32B34069A8}" xr6:coauthVersionLast="44" xr6:coauthVersionMax="44" xr10:uidLastSave="{00000000-0000-0000-0000-000000000000}"/>
  <bookViews>
    <workbookView xWindow="-110" yWindow="-110" windowWidth="22780" windowHeight="14660" xr2:uid="{3FF8E2AC-661C-470F-95B7-2290FC4D1A40}"/>
  </bookViews>
  <sheets>
    <sheet name="Pricing Sheet" sheetId="1" r:id="rId1"/>
  </sheets>
  <externalReferences>
    <externalReference r:id="rId2"/>
    <externalReference r:id="rId3"/>
  </externalReferences>
  <definedNames>
    <definedName name="_C10PMSW">#REF!</definedName>
    <definedName name="_C11LHW">#REF!</definedName>
    <definedName name="_C12BSSF">#REF!</definedName>
    <definedName name="_C12ESCW">#REF!</definedName>
    <definedName name="_C14MTW">'[1]Estimate Details'!#REF!</definedName>
    <definedName name="_C15ULW">#REF!</definedName>
    <definedName name="_C16MOTW">#REF!</definedName>
    <definedName name="_C1GEW">#REF!</definedName>
    <definedName name="_C2CW">#REF!</definedName>
    <definedName name="_C4SSUW">#REF!</definedName>
    <definedName name="_C6WW">#REF!</definedName>
    <definedName name="_C7SSW">#REF!</definedName>
    <definedName name="_C8TSW">#REF!</definedName>
    <definedName name="_C9SLW">#REF!</definedName>
    <definedName name="_HEST">'[1]Estimate Details'!$A$14:$G$14,'[1]Estimate Details'!$A$38:$G$39,'[1]Estimate Details'!$A$70:$G$71,'[1]Estimate Details'!$A$89:$G$90,'[1]Estimate Details'!$A$258:$G$259,'[1]Estimate Details'!$A$272:$G$273,'[1]Estimate Details'!$A$349:$G$350,'[1]Estimate Details'!$A$384:$G$385,'[1]Estimate Details'!$A$498:$G$499,'[1]Estimate Details'!$A$535:$G$536,'[1]Estimate Details'!$A$585:$G$586,'[1]Estimate Details'!$A$644:$G$645,'[1]Estimate Details'!$A$680:$G$681,'[1]Estimate Details'!$A$701:$G$752,'[1]Estimate Details'!$A$702:$G$702,'[1]Estimate Details'!$A$744:$G$745,'[1]Estimate Details'!$A$751:$G$764,'[1]Estimate Details'!$A$791:$G$792+'[1]Estimate Details'!$A$1:$G$11+'[1]Estimate Details'!$A$795:$G$809</definedName>
    <definedName name="_M1MW">#REF!</definedName>
    <definedName name="_M2MOTW">#REF!</definedName>
    <definedName name="Print_Area_Formula">OFFSET(#REF!,0,0,COUNTA(#REF!),COUNTA(#REF!))</definedName>
    <definedName name="projectLevels">[2]Project_Levels!$A$2:$A$4</definedName>
    <definedName name="Spanner_Auto_File">"alse"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 l="1"/>
  <c r="G16" i="1"/>
  <c r="G55" i="1"/>
  <c r="G57" i="1" s="1"/>
  <c r="G53" i="1"/>
  <c r="G51" i="1"/>
  <c r="G50" i="1"/>
  <c r="G48" i="1"/>
  <c r="G47" i="1"/>
  <c r="G37" i="1"/>
  <c r="G38" i="1"/>
  <c r="G39" i="1"/>
  <c r="G45" i="1" s="1"/>
  <c r="G40" i="1"/>
  <c r="G41" i="1"/>
  <c r="G42" i="1"/>
  <c r="G43" i="1"/>
  <c r="G44" i="1"/>
  <c r="G36" i="1"/>
  <c r="G34" i="1"/>
  <c r="G19" i="1"/>
  <c r="G20" i="1"/>
  <c r="G21" i="1"/>
  <c r="G22" i="1"/>
  <c r="G23" i="1"/>
  <c r="G24" i="1"/>
  <c r="G25" i="1"/>
  <c r="G26" i="1"/>
  <c r="G27" i="1"/>
  <c r="G28" i="1"/>
  <c r="G29" i="1"/>
  <c r="G30" i="1"/>
  <c r="G31" i="1"/>
  <c r="G32" i="1"/>
  <c r="G33" i="1"/>
  <c r="G18" i="1"/>
  <c r="G13" i="1"/>
  <c r="G14" i="1"/>
  <c r="G15" i="1"/>
  <c r="G12" i="1"/>
  <c r="G9" i="1"/>
  <c r="G8" i="1"/>
</calcChain>
</file>

<file path=xl/sharedStrings.xml><?xml version="1.0" encoding="utf-8"?>
<sst xmlns="http://schemas.openxmlformats.org/spreadsheetml/2006/main" count="128" uniqueCount="95">
  <si>
    <t>MASTER ID#</t>
  </si>
  <si>
    <t>QTY</t>
  </si>
  <si>
    <t>UNIT</t>
  </si>
  <si>
    <t>UNIT
PRICE</t>
  </si>
  <si>
    <t>TOTAL</t>
  </si>
  <si>
    <t>C1</t>
  </si>
  <si>
    <t>GENERAL EARTH WORK</t>
  </si>
  <si>
    <t>LS</t>
  </si>
  <si>
    <t>02200-C1-00130</t>
  </si>
  <si>
    <t>SUBTOTAL</t>
  </si>
  <si>
    <t>LF</t>
  </si>
  <si>
    <t>SY</t>
  </si>
  <si>
    <t>C3</t>
  </si>
  <si>
    <t>ASPHALT WORK</t>
  </si>
  <si>
    <t>02600-C3-00010</t>
  </si>
  <si>
    <t>Asphalt Concrete, Planing or Milling (1/2" to 3" Depth)</t>
  </si>
  <si>
    <t>02600-C3-00030</t>
  </si>
  <si>
    <t>TON</t>
  </si>
  <si>
    <t>02600-C3-00070</t>
  </si>
  <si>
    <t>C6</t>
  </si>
  <si>
    <t>WATERMAIN WORK</t>
  </si>
  <si>
    <t>EA</t>
  </si>
  <si>
    <t>02550-C6-00200</t>
  </si>
  <si>
    <t>Connect To Existing 8-Inch Water Main</t>
  </si>
  <si>
    <t>C13</t>
  </si>
  <si>
    <t>EROSION AND SEDIMENT CONTROL WORK</t>
  </si>
  <si>
    <t>01500-C13-00060</t>
  </si>
  <si>
    <t>Storm Drain Inlet Protection, Gravel Curb Inlet Application (per Virginia Erosion &amp; Sediment Control Handbook Standard &amp; Specification 3.07)</t>
  </si>
  <si>
    <t>C16</t>
  </si>
  <si>
    <t>01000-C16-00010</t>
  </si>
  <si>
    <t>Maintenance of Traffic (MOT)</t>
  </si>
  <si>
    <t>01000-C16-00030</t>
  </si>
  <si>
    <t>Mobilization and De-Mobilization (Not To Exceed 5% Total Bid Amount)</t>
  </si>
  <si>
    <t>DATE:</t>
  </si>
  <si>
    <t>THE UNDERSIGNED CERTIFIES THAT (CONTRACTOR NAME)___________________________
IS CURRENTLY REGISTERED WITH THE VIRGINIA STATE BOARD OF CONTRACTORS AS REQUIRED BY THE CODE OF VIRGINIA. CERTIFICATE NUMBER _________________ WAS ISSUED ON THE ________DAY OF _____________, 20XX. THE UNDERSIGNED FURTHER CERTIFIES THAT THE REGISTRATION FEE AND ALL RENEWAL FEES REQUIRED UNDER LAW HAVE BEEN PAID. THE CONTRACTOR AGREES TO FURNISH ALL NECESSARY LABOR, EQUIPMENT, MATERIALS, AND ALL THINGS NECESSARY TO PERFORM THE WORK AS SET FORTH IN ACCORDANCE WITH THE PLANS AND SPECIFICATIONS. THE CONTRACTOR AGREES TO PERFORM RELATED WORK FOR THE FOLLOWING ITEMS AT THE FOLLOWING STIPULATED PRICES: (ALL PRICES INCLUDE PROVISION AND INSTALLATION).</t>
  </si>
  <si>
    <t>DESCRIPTION</t>
  </si>
  <si>
    <t>Aggregate, VDOT #21-A (Compacted in Place per VDOT Standards &amp; Specs)</t>
  </si>
  <si>
    <t>C7</t>
  </si>
  <si>
    <t>SANITARY SEWER WORK</t>
  </si>
  <si>
    <t>02550-C6-00050</t>
  </si>
  <si>
    <t>8-Inch Water Main, DIP CL-52, Up to 6' Deep</t>
  </si>
  <si>
    <t>02550-C6-00030</t>
  </si>
  <si>
    <t>12-Inch Water Main, DIP CL-52, Up to 6' Deep</t>
  </si>
  <si>
    <t>02510-C7-00250</t>
  </si>
  <si>
    <t>Abandon Existing Sanitary Manhole</t>
  </si>
  <si>
    <t>02510-C7-00260</t>
  </si>
  <si>
    <t>Connect To Existing Sanitary Manhole</t>
  </si>
  <si>
    <t xml:space="preserve">5'x5' Precast Reinforced Concrete Junction Structure </t>
  </si>
  <si>
    <t>02550-C6-00190</t>
  </si>
  <si>
    <t>Connect To Existing 12-Inch Water Main</t>
  </si>
  <si>
    <t>02550-C6-00330</t>
  </si>
  <si>
    <t>02550-C6-00320</t>
  </si>
  <si>
    <t>02550-C6-00300</t>
  </si>
  <si>
    <t>Cut &amp; Cap 6-Inch Water Main</t>
  </si>
  <si>
    <t>Cut &amp; Cap 8-Inch Water Main</t>
  </si>
  <si>
    <t>Cut &amp; Cap 12-Inch Water Main</t>
  </si>
  <si>
    <t>02550-C6-00150</t>
  </si>
  <si>
    <t>8-Inch Gate Valve &amp; Valve Box</t>
  </si>
  <si>
    <t>02550-C6-00140</t>
  </si>
  <si>
    <t>12-Inch Gate Valve &amp; Valve Box</t>
  </si>
  <si>
    <t>Temporary Bypass Water System</t>
  </si>
  <si>
    <t>02550-C6-01470</t>
  </si>
  <si>
    <t>02510-C7-00020</t>
  </si>
  <si>
    <t>Sanitary Sewer - 8" PVC, SDR 35, 8’ ≤ DEPTH  14’</t>
  </si>
  <si>
    <t>Manhole - Precast Concrete, 4' ID, DEPTH   8'</t>
  </si>
  <si>
    <t>02510-C7-00200</t>
  </si>
  <si>
    <t>02510-C7-00210</t>
  </si>
  <si>
    <t>VF</t>
  </si>
  <si>
    <t>Manhole - Precast Concrete 4' I.D. DEPTH  8', PER ADDITIONAL VF OVER 8'</t>
  </si>
  <si>
    <t>02510-C7-00270</t>
  </si>
  <si>
    <t>02550-C6-00060</t>
  </si>
  <si>
    <t>02550-C6-00040</t>
  </si>
  <si>
    <t>8-Inch Water Main, DIP CL-52, &gt;6' Deep</t>
  </si>
  <si>
    <t>12-Inch Water Main, DIP CL-52, &gt;6' Deep</t>
  </si>
  <si>
    <t>02550-C6-00740</t>
  </si>
  <si>
    <t>Service Relocations  - 1 1/2-inch and 2-inch</t>
  </si>
  <si>
    <t>8-Inch Insertion Valve And Box</t>
  </si>
  <si>
    <t>Fire Hydrant Vertical Extension</t>
  </si>
  <si>
    <t>02550-C6-00280</t>
  </si>
  <si>
    <t>MOT AND MOBILIZATION WORK</t>
  </si>
  <si>
    <t>Asphalt Concrete, Base Course (VDOT BM-2)</t>
  </si>
  <si>
    <t>Asphalt Concrete, Surface Course (VDOT SM-2A)</t>
  </si>
  <si>
    <t>CY</t>
  </si>
  <si>
    <t>02200-C1-00010</t>
  </si>
  <si>
    <t>General Excavation, only when not included in other pay items</t>
  </si>
  <si>
    <t>02600-C3-SP001</t>
  </si>
  <si>
    <t>Remove and Replace Reinforced Concrete Paving per  VDOT Standards (Detail 4 Sheet 11)</t>
  </si>
  <si>
    <t>02550-C6-00545</t>
  </si>
  <si>
    <t>Remove Existing Water Main (All sizes and depths)</t>
  </si>
  <si>
    <t>Remove Existing Sanitary Manhole</t>
  </si>
  <si>
    <t>Sanitary Sewer House Laterals (In Accordance with Arlington County Construction Standards and Specifications Section 02510, Part 3, Item 3.5)</t>
  </si>
  <si>
    <t>Temporary Sanitary Sewer Bypass</t>
  </si>
  <si>
    <t>ATTACHMENT A - PRICING SHEET</t>
  </si>
  <si>
    <t>PROJECT TOTAL</t>
  </si>
  <si>
    <t>21-DES-ITB-320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</si>
</sst>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theme="1"/>
      <name val="Tahoma"/>
      <family val="2"/>
    </font>
    <font>
      <sz val="10"/>
      <color theme="1"/>
      <name val="Tahoma"/>
      <family val="2"/>
    </font>
    <font>
      <b/>
      <sz val="11"/>
      <color theme="1"/>
      <name val="Calibri"/>
      <family val="2"/>
      <scheme val="minor"/>
    </font>
    <font>
      <sz val="8"/>
      <color theme="1"/>
      <name val="Tahoma"/>
      <family val="2"/>
    </font>
    <font>
      <sz val="5"/>
      <color theme="1"/>
      <name val="Tahoma"/>
      <family val="2"/>
    </font>
    <font>
      <sz val="10"/>
      <color rgb="FFFF0000"/>
      <name val="Tahoma"/>
      <family val="2"/>
    </font>
    <font>
      <b/>
      <sz val="10"/>
      <color rgb="FFFF0000"/>
      <name val="Tahoma"/>
      <family val="2"/>
    </font>
    <font>
      <b/>
      <sz val="10"/>
      <color theme="1"/>
      <name val="Calibri"/>
      <family val="2"/>
      <scheme val="minor"/>
    </font>
  </fonts>
  <fills count="6">
    <fill>
      <patternFill patternType="none"/>
    </fill>
    <fill>
      <patternFill patternType="gray125"/>
    </fill>
    <fill>
      <patternFill patternType="solid">
        <fgColor rgb="FFCCFFCC"/>
        <bgColor indexed="64"/>
      </patternFill>
    </fill>
    <fill>
      <patternFill patternType="solid">
        <fgColor rgb="FFC5E0B3"/>
        <bgColor indexed="64"/>
      </patternFill>
    </fill>
    <fill>
      <patternFill patternType="solid">
        <fgColor rgb="FFFFFFFF"/>
        <bgColor indexed="64"/>
      </patternFill>
    </fill>
    <fill>
      <patternFill patternType="solid">
        <fgColor rgb="FFD8D8D8"/>
        <bgColor indexed="64"/>
      </patternFill>
    </fill>
  </fills>
  <borders count="11">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s>
  <cellStyleXfs count="7">
    <xf numFmtId="0" fontId="0" fillId="0" borderId="0"/>
    <xf numFmtId="44" fontId="2" fillId="0" borderId="0" applyFont="0" applyFill="0" applyBorder="0" applyAlignment="0" applyProtection="0"/>
    <xf numFmtId="0" fontId="3" fillId="0" borderId="0"/>
    <xf numFmtId="0" fontId="2" fillId="0" borderId="0"/>
    <xf numFmtId="44" fontId="1" fillId="0" borderId="0" applyFont="0" applyFill="0" applyBorder="0" applyAlignment="0" applyProtection="0"/>
    <xf numFmtId="0" fontId="1" fillId="0" borderId="0"/>
    <xf numFmtId="9" fontId="2" fillId="0" borderId="0" applyFont="0" applyFill="0" applyBorder="0" applyAlignment="0" applyProtection="0"/>
  </cellStyleXfs>
  <cellXfs count="40">
    <xf numFmtId="0" fontId="0" fillId="0" borderId="0" xfId="0"/>
    <xf numFmtId="0" fontId="0" fillId="0" borderId="1" xfId="0" applyBorder="1" applyAlignment="1" applyProtection="1">
      <alignment vertical="center" wrapText="1"/>
      <protection locked="0"/>
    </xf>
    <xf numFmtId="0" fontId="0" fillId="0" borderId="0" xfId="0" applyProtection="1">
      <protection locked="0"/>
    </xf>
    <xf numFmtId="0" fontId="6" fillId="0" borderId="1" xfId="0" applyFont="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5" xfId="0" applyBorder="1" applyAlignment="1" applyProtection="1">
      <alignment wrapText="1"/>
      <protection locked="0"/>
    </xf>
    <xf numFmtId="44" fontId="0" fillId="2" borderId="7" xfId="4" applyFont="1" applyFill="1" applyBorder="1" applyAlignment="1" applyProtection="1">
      <alignment vertical="center" wrapText="1"/>
      <protection locked="0"/>
    </xf>
    <xf numFmtId="8" fontId="5" fillId="2" borderId="7" xfId="0" applyNumberFormat="1" applyFont="1" applyFill="1" applyBorder="1" applyAlignment="1" applyProtection="1">
      <alignment horizontal="right" vertical="center" wrapText="1"/>
      <protection locked="0"/>
    </xf>
    <xf numFmtId="0" fontId="0" fillId="4" borderId="1" xfId="0" applyFill="1" applyBorder="1" applyAlignment="1" applyProtection="1">
      <alignment vertical="center" wrapText="1"/>
      <protection locked="0"/>
    </xf>
    <xf numFmtId="0" fontId="10" fillId="0" borderId="1" xfId="0" applyFont="1" applyBorder="1" applyAlignment="1" applyProtection="1">
      <alignment horizontal="right" vertical="center" wrapText="1"/>
      <protection locked="0"/>
    </xf>
    <xf numFmtId="8" fontId="10" fillId="0" borderId="1" xfId="0" applyNumberFormat="1" applyFont="1" applyBorder="1" applyAlignment="1" applyProtection="1">
      <alignment horizontal="right" vertical="center" wrapText="1"/>
      <protection locked="0"/>
    </xf>
    <xf numFmtId="9" fontId="0" fillId="2" borderId="7" xfId="4" applyNumberFormat="1" applyFont="1"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7" xfId="0" applyFill="1" applyBorder="1" applyAlignment="1" applyProtection="1">
      <alignment vertical="center" wrapText="1"/>
      <protection locked="0"/>
    </xf>
    <xf numFmtId="0" fontId="9" fillId="5" borderId="7" xfId="0" applyFont="1" applyFill="1" applyBorder="1" applyAlignment="1" applyProtection="1">
      <alignment horizontal="center" vertical="center" wrapText="1"/>
      <protection locked="0"/>
    </xf>
    <xf numFmtId="8" fontId="5" fillId="5" borderId="7" xfId="0" applyNumberFormat="1" applyFont="1" applyFill="1" applyBorder="1" applyAlignment="1" applyProtection="1">
      <alignment horizontal="right" vertical="center" wrapText="1"/>
      <protection locked="0"/>
    </xf>
    <xf numFmtId="0" fontId="4" fillId="0" borderId="1" xfId="0" applyFont="1" applyBorder="1" applyAlignment="1" applyProtection="1">
      <alignment horizontal="right" vertical="center"/>
      <protection locked="0"/>
    </xf>
    <xf numFmtId="8" fontId="4" fillId="0" borderId="1" xfId="0" applyNumberFormat="1" applyFont="1" applyBorder="1" applyAlignment="1" applyProtection="1">
      <alignment horizontal="right" vertical="center" wrapText="1"/>
      <protection locked="0"/>
    </xf>
    <xf numFmtId="0" fontId="0" fillId="0" borderId="1" xfId="0" applyBorder="1" applyAlignment="1" applyProtection="1">
      <alignment wrapText="1"/>
      <protection locked="0"/>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7" xfId="0" applyFont="1" applyFill="1" applyBorder="1" applyAlignment="1" applyProtection="1">
      <alignment vertical="center" wrapText="1"/>
    </xf>
    <xf numFmtId="0" fontId="5" fillId="4" borderId="5" xfId="0" applyFont="1" applyFill="1" applyBorder="1" applyAlignment="1" applyProtection="1">
      <alignment vertical="center" wrapText="1"/>
    </xf>
    <xf numFmtId="0" fontId="0" fillId="4" borderId="5" xfId="0" applyFill="1" applyBorder="1" applyAlignment="1" applyProtection="1">
      <alignment vertical="center" wrapText="1"/>
    </xf>
    <xf numFmtId="0" fontId="4" fillId="0" borderId="5" xfId="0" applyFont="1" applyBorder="1" applyAlignment="1" applyProtection="1">
      <alignment vertical="center" wrapText="1"/>
    </xf>
    <xf numFmtId="0" fontId="0" fillId="0" borderId="5" xfId="0" applyBorder="1" applyAlignment="1" applyProtection="1">
      <alignment vertical="center" wrapText="1"/>
    </xf>
    <xf numFmtId="0" fontId="8"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7" xfId="0" applyFont="1" applyFill="1" applyBorder="1" applyAlignment="1" applyProtection="1">
      <alignment vertical="center" wrapText="1"/>
    </xf>
    <xf numFmtId="0" fontId="9" fillId="2" borderId="7" xfId="0" applyFont="1" applyFill="1" applyBorder="1" applyAlignment="1" applyProtection="1">
      <alignment horizontal="center" vertical="center" wrapText="1"/>
    </xf>
    <xf numFmtId="0" fontId="0" fillId="4" borderId="1" xfId="0" applyFill="1" applyBorder="1" applyAlignment="1" applyProtection="1">
      <alignment vertical="center" wrapText="1"/>
    </xf>
    <xf numFmtId="0" fontId="0" fillId="0" borderId="1" xfId="0" applyBorder="1" applyAlignment="1" applyProtection="1">
      <alignment vertical="center" wrapText="1"/>
    </xf>
    <xf numFmtId="0" fontId="4" fillId="0" borderId="5" xfId="0" applyFont="1" applyFill="1" applyBorder="1" applyAlignment="1" applyProtection="1">
      <alignment vertical="center" wrapText="1"/>
    </xf>
    <xf numFmtId="0" fontId="11" fillId="0" borderId="1" xfId="0" applyFont="1" applyBorder="1" applyAlignment="1" applyProtection="1">
      <alignment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7" fillId="0" borderId="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cellXfs>
  <cellStyles count="7">
    <cellStyle name="Currency" xfId="4" builtinId="4"/>
    <cellStyle name="Currency 2" xfId="1" xr:uid="{F5E7B4A7-F0AE-497A-BA76-64EA0AD5F29B}"/>
    <cellStyle name="Normal" xfId="0" builtinId="0"/>
    <cellStyle name="Normal 2" xfId="3" xr:uid="{498BF9C6-1DD7-4318-88E1-C3CC5C55728D}"/>
    <cellStyle name="Normal 3" xfId="2" xr:uid="{AC5AB0DC-1543-410E-9891-15EE53F272BC}"/>
    <cellStyle name="Normal 9" xfId="5" xr:uid="{7A86143F-D2DD-44D1-81C0-CE0B814AA574}"/>
    <cellStyle name="Percent 3" xfId="6" xr:uid="{A26AFA12-EE87-4B75-A04F-1A69008DDD9C}"/>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B_Cost Sections" pivot="0" count="1" xr9:uid="{E6734409-1EBC-410D-8536-76C207D8849F}">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lingtonva-my.sharepoint.com/personal/amarshall1_arlingtonva_us/Documents/Cost%20Estimation/Excel%20Templates/Cost%20Estimate%20Template%20Update%200731-2018/Template_Cost_Estimate_FromSP_725-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rlingtonva-my.sharepoint.com/personal/amarshall1_arlingtonva_us/Documents/Cost%20Estimation/Excel%20Templates/Cost%20Estimate%20Template%20Update%200731-2018/Template_Cost_Estimate_Complete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Cost Details"/>
      <sheetName val="Estimate Details"/>
    </sheetNames>
    <sheetDataSet>
      <sheetData sheetId="0"/>
      <sheetData sheetId="1"/>
      <sheetData sheetId="2">
        <row r="1">
          <cell r="A1" t="str">
            <v>Department of Environmental Services</v>
          </cell>
        </row>
        <row r="2">
          <cell r="A2" t="str">
            <v xml:space="preserve">Engineering Bureau </v>
          </cell>
        </row>
        <row r="3">
          <cell r="A3" t="str">
            <v>2100 Clarendon Boulevard   Suite 813   Arlington, VA 22201</v>
          </cell>
        </row>
        <row r="4">
          <cell r="A4" t="str">
            <v xml:space="preserve">TEL 703.228.3721   FAX 703.228.3606  </v>
          </cell>
          <cell r="G4" t="e">
            <v>#REF!</v>
          </cell>
        </row>
        <row r="8">
          <cell r="E8" t="str">
            <v>PROJECT:</v>
          </cell>
          <cell r="F8" t="e">
            <v>#REF!</v>
          </cell>
        </row>
        <row r="9">
          <cell r="E9" t="str">
            <v xml:space="preserve">DATE: </v>
          </cell>
          <cell r="F9" t="e">
            <v>#REF!</v>
          </cell>
        </row>
        <row r="10">
          <cell r="E10" t="str">
            <v>PREPARED BY:</v>
          </cell>
          <cell r="F10" t="e">
            <v>#REF!</v>
          </cell>
        </row>
        <row r="11">
          <cell r="E11" t="str">
            <v>CHECKED BY:</v>
          </cell>
          <cell r="F11" t="e">
            <v>#REF!</v>
          </cell>
        </row>
        <row r="14">
          <cell r="C14" t="str">
            <v>C1. GENERAL EARTH WORK</v>
          </cell>
        </row>
        <row r="38">
          <cell r="F38" t="str">
            <v>SUBTOTAL</v>
          </cell>
          <cell r="G38">
            <v>0</v>
          </cell>
        </row>
        <row r="39">
          <cell r="C39" t="str">
            <v>C2. CONCRETE WORK</v>
          </cell>
        </row>
        <row r="70">
          <cell r="F70" t="str">
            <v>SUBTOTAL</v>
          </cell>
          <cell r="G70">
            <v>0</v>
          </cell>
        </row>
        <row r="71">
          <cell r="C71" t="str">
            <v>C3. ASPHALT WORK</v>
          </cell>
        </row>
        <row r="89">
          <cell r="F89" t="str">
            <v>SUBTOTAL</v>
          </cell>
          <cell r="G89">
            <v>0</v>
          </cell>
        </row>
        <row r="90">
          <cell r="C90" t="str">
            <v>C4. STORM SEWER UTILITY WORK</v>
          </cell>
        </row>
        <row r="258">
          <cell r="F258" t="str">
            <v>SUBTOTAL</v>
          </cell>
          <cell r="G258">
            <v>0</v>
          </cell>
        </row>
        <row r="259">
          <cell r="C259" t="str">
            <v>C5. GUARDRAIL</v>
          </cell>
        </row>
        <row r="272">
          <cell r="F272" t="str">
            <v>SUBTOTAL</v>
          </cell>
          <cell r="G272">
            <v>0</v>
          </cell>
        </row>
        <row r="273">
          <cell r="C273" t="str">
            <v>C6. WATERMAIN WORK</v>
          </cell>
        </row>
        <row r="349">
          <cell r="F349" t="str">
            <v>SUBTOTAL</v>
          </cell>
          <cell r="G349">
            <v>0</v>
          </cell>
        </row>
        <row r="350">
          <cell r="C350" t="str">
            <v>C7. SANITARY SEWER WORK</v>
          </cell>
        </row>
        <row r="384">
          <cell r="F384" t="str">
            <v>SUBTOTAL</v>
          </cell>
          <cell r="G384">
            <v>0</v>
          </cell>
        </row>
        <row r="385">
          <cell r="C385" t="str">
            <v>C8. TRAFFIC SIGNAL WORK</v>
          </cell>
        </row>
        <row r="498">
          <cell r="F498" t="str">
            <v>SUBTOTAL</v>
          </cell>
          <cell r="G498">
            <v>0</v>
          </cell>
        </row>
        <row r="499">
          <cell r="C499" t="str">
            <v>C9. STREET LIGHTING WORK</v>
          </cell>
        </row>
        <row r="535">
          <cell r="F535" t="str">
            <v>SUBTOTAL</v>
          </cell>
          <cell r="G535">
            <v>0</v>
          </cell>
        </row>
        <row r="536">
          <cell r="C536" t="str">
            <v xml:space="preserve">C10. PAVEMENT MARKING AND SIGNAGE WORK </v>
          </cell>
        </row>
        <row r="585">
          <cell r="F585" t="str">
            <v>SUBTOTAL</v>
          </cell>
          <cell r="G585">
            <v>0</v>
          </cell>
        </row>
        <row r="586">
          <cell r="C586" t="str">
            <v>C11. LANDSCAPE AND HARDSCAPE RESTORATION WORK</v>
          </cell>
        </row>
        <row r="644">
          <cell r="F644" t="str">
            <v>SUBTOTAL</v>
          </cell>
          <cell r="G644">
            <v>0</v>
          </cell>
        </row>
        <row r="645">
          <cell r="C645" t="str">
            <v>C12. BUS STOP SHELTERS AND FURNISHINGS</v>
          </cell>
        </row>
        <row r="680">
          <cell r="F680" t="str">
            <v>SUBTOTAL</v>
          </cell>
          <cell r="G680">
            <v>0</v>
          </cell>
        </row>
        <row r="681">
          <cell r="C681" t="str">
            <v>C13. EROSION AND SEDIMENT CONTROL WORK</v>
          </cell>
        </row>
        <row r="701">
          <cell r="F701" t="str">
            <v>SUBTOTAL</v>
          </cell>
          <cell r="G701">
            <v>0</v>
          </cell>
        </row>
        <row r="702">
          <cell r="C702" t="str">
            <v>C15. UNLISTED WORK</v>
          </cell>
        </row>
        <row r="703">
          <cell r="A703" t="str">
            <v>01000-C15-00010</v>
          </cell>
          <cell r="B703">
            <v>1</v>
          </cell>
          <cell r="C703" t="str">
            <v>Foreman With Pick-up Truck</v>
          </cell>
          <cell r="E703" t="str">
            <v>Hourly</v>
          </cell>
          <cell r="G703">
            <v>0</v>
          </cell>
        </row>
        <row r="704">
          <cell r="A704" t="str">
            <v>01000-C15-00020</v>
          </cell>
          <cell r="B704">
            <v>2</v>
          </cell>
          <cell r="C704" t="str">
            <v>Backhoe With Operator</v>
          </cell>
          <cell r="E704" t="str">
            <v>Hourly</v>
          </cell>
          <cell r="G704">
            <v>0</v>
          </cell>
        </row>
        <row r="705">
          <cell r="A705" t="str">
            <v>01000-C15-00030</v>
          </cell>
          <cell r="B705">
            <v>3</v>
          </cell>
          <cell r="C705" t="str">
            <v>Loader With Operator</v>
          </cell>
          <cell r="E705" t="str">
            <v>Hourly</v>
          </cell>
          <cell r="G705">
            <v>0</v>
          </cell>
        </row>
        <row r="706">
          <cell r="A706" t="str">
            <v>01000-C15-00040</v>
          </cell>
          <cell r="B706">
            <v>4</v>
          </cell>
          <cell r="C706" t="str">
            <v>Tandem/Tri-Axle Dump Truck With Driver</v>
          </cell>
          <cell r="E706" t="str">
            <v>Hourly</v>
          </cell>
          <cell r="G706">
            <v>0</v>
          </cell>
        </row>
        <row r="707">
          <cell r="A707" t="str">
            <v>01000-C15-00050</v>
          </cell>
          <cell r="B707">
            <v>5</v>
          </cell>
          <cell r="C707" t="str">
            <v>Single Axle Dump Truck With Driver</v>
          </cell>
          <cell r="E707" t="str">
            <v>Hourly</v>
          </cell>
          <cell r="G707">
            <v>0</v>
          </cell>
        </row>
        <row r="708">
          <cell r="A708" t="str">
            <v>01000-C15-00060</v>
          </cell>
          <cell r="B708">
            <v>6</v>
          </cell>
          <cell r="C708" t="str">
            <v>Labor - Pipe Layer</v>
          </cell>
          <cell r="E708" t="str">
            <v>Hourly</v>
          </cell>
          <cell r="G708">
            <v>0</v>
          </cell>
        </row>
        <row r="709">
          <cell r="A709" t="str">
            <v>01000-C15-00070</v>
          </cell>
          <cell r="B709">
            <v>7</v>
          </cell>
          <cell r="C709" t="str">
            <v>Labor - Concrete Finisher</v>
          </cell>
          <cell r="E709" t="str">
            <v>Hourly</v>
          </cell>
          <cell r="G709">
            <v>0</v>
          </cell>
        </row>
        <row r="710">
          <cell r="A710" t="str">
            <v>01000-C15-00080</v>
          </cell>
          <cell r="B710">
            <v>8</v>
          </cell>
          <cell r="C710" t="str">
            <v>Labor - Manhole Builder</v>
          </cell>
          <cell r="E710" t="str">
            <v>Hourly</v>
          </cell>
          <cell r="G710">
            <v>0</v>
          </cell>
        </row>
        <row r="711">
          <cell r="A711" t="str">
            <v>01000-C15-00090</v>
          </cell>
          <cell r="B711">
            <v>9</v>
          </cell>
          <cell r="C711" t="str">
            <v>Labor - Skilled</v>
          </cell>
          <cell r="E711" t="str">
            <v>Hourly</v>
          </cell>
          <cell r="G711">
            <v>0</v>
          </cell>
        </row>
        <row r="712">
          <cell r="A712" t="str">
            <v>01000-C15-00100</v>
          </cell>
          <cell r="B712">
            <v>10</v>
          </cell>
          <cell r="C712" t="str">
            <v>Labor - Unskilled</v>
          </cell>
          <cell r="E712" t="str">
            <v>Hourly</v>
          </cell>
          <cell r="G712">
            <v>0</v>
          </cell>
        </row>
        <row r="713">
          <cell r="A713" t="str">
            <v>01000-C15-00110</v>
          </cell>
          <cell r="B713">
            <v>11</v>
          </cell>
          <cell r="C713" t="str">
            <v>Flagman</v>
          </cell>
          <cell r="E713" t="str">
            <v>Hourly</v>
          </cell>
          <cell r="G713">
            <v>0</v>
          </cell>
        </row>
        <row r="714">
          <cell r="A714" t="str">
            <v>01000-C15-00120</v>
          </cell>
          <cell r="B714">
            <v>12</v>
          </cell>
          <cell r="C714" t="str">
            <v>Misc. Equipment Operator</v>
          </cell>
          <cell r="E714" t="str">
            <v>Hourly</v>
          </cell>
          <cell r="G714">
            <v>0</v>
          </cell>
        </row>
        <row r="715">
          <cell r="A715" t="str">
            <v>01000-C15-00130</v>
          </cell>
          <cell r="B715">
            <v>13</v>
          </cell>
          <cell r="C715" t="str">
            <v>Rubber Tire Loader</v>
          </cell>
          <cell r="E715" t="str">
            <v>Hourly</v>
          </cell>
          <cell r="G715">
            <v>0</v>
          </cell>
        </row>
        <row r="716">
          <cell r="A716" t="str">
            <v>01000-C15-00140</v>
          </cell>
          <cell r="B716">
            <v>14</v>
          </cell>
          <cell r="C716" t="str">
            <v>Skid Steer Loader</v>
          </cell>
          <cell r="E716" t="str">
            <v>Hourly</v>
          </cell>
          <cell r="G716">
            <v>0</v>
          </cell>
        </row>
        <row r="717">
          <cell r="A717" t="str">
            <v>01000-C15-00150</v>
          </cell>
          <cell r="B717">
            <v>15</v>
          </cell>
          <cell r="C717" t="str">
            <v>Track Excavator</v>
          </cell>
          <cell r="E717" t="str">
            <v>Hourly</v>
          </cell>
          <cell r="G717">
            <v>0</v>
          </cell>
        </row>
        <row r="718">
          <cell r="A718" t="str">
            <v>01000-C15-00160</v>
          </cell>
          <cell r="B718">
            <v>16</v>
          </cell>
          <cell r="C718" t="str">
            <v>Air Compressor With Tools</v>
          </cell>
          <cell r="E718" t="str">
            <v>Hourly</v>
          </cell>
          <cell r="G718">
            <v>0</v>
          </cell>
        </row>
        <row r="719">
          <cell r="A719" t="str">
            <v>01000-C15-00170</v>
          </cell>
          <cell r="B719">
            <v>17</v>
          </cell>
          <cell r="C719" t="str">
            <v>Tool Truck or Trailer</v>
          </cell>
          <cell r="E719" t="str">
            <v>Hourly</v>
          </cell>
          <cell r="G719">
            <v>0</v>
          </cell>
        </row>
        <row r="720">
          <cell r="A720" t="str">
            <v>01000-C15-00180</v>
          </cell>
          <cell r="B720">
            <v>18</v>
          </cell>
          <cell r="C720" t="str">
            <v>Trench Compactor</v>
          </cell>
          <cell r="E720" t="str">
            <v>Hourly</v>
          </cell>
          <cell r="G720">
            <v>0</v>
          </cell>
        </row>
        <row r="721">
          <cell r="A721" t="str">
            <v>01000-C15-00190</v>
          </cell>
          <cell r="B721">
            <v>19</v>
          </cell>
          <cell r="C721" t="str">
            <v>Pavement Breaker</v>
          </cell>
          <cell r="E721" t="str">
            <v>Hourly</v>
          </cell>
          <cell r="G721">
            <v>0</v>
          </cell>
        </row>
        <row r="722">
          <cell r="A722" t="str">
            <v>01000-C15-00200</v>
          </cell>
          <cell r="B722">
            <v>20</v>
          </cell>
          <cell r="C722" t="str">
            <v>Welding (Includes All Labor And Equipment)</v>
          </cell>
          <cell r="E722" t="str">
            <v>Hourly</v>
          </cell>
          <cell r="G722">
            <v>0</v>
          </cell>
        </row>
        <row r="723">
          <cell r="A723" t="str">
            <v>01000-C15-00210</v>
          </cell>
          <cell r="B723">
            <v>21</v>
          </cell>
          <cell r="C723" t="str">
            <v>Lighting With Generator</v>
          </cell>
          <cell r="E723" t="str">
            <v>Hourly</v>
          </cell>
          <cell r="G723">
            <v>0</v>
          </cell>
        </row>
        <row r="724">
          <cell r="A724" t="str">
            <v>01000-C15-00220</v>
          </cell>
          <cell r="B724">
            <v>22</v>
          </cell>
          <cell r="C724" t="str">
            <v xml:space="preserve">Roadway Steel Plates - EA </v>
          </cell>
          <cell r="E724" t="str">
            <v>Daily</v>
          </cell>
          <cell r="G724">
            <v>0</v>
          </cell>
        </row>
        <row r="725">
          <cell r="A725" t="str">
            <v>01000-C15-00230</v>
          </cell>
          <cell r="B725">
            <v>23</v>
          </cell>
          <cell r="C725" t="str">
            <v>Excavation Trench Box - EA</v>
          </cell>
          <cell r="E725" t="str">
            <v>Daily</v>
          </cell>
          <cell r="G725">
            <v>0</v>
          </cell>
        </row>
        <row r="726">
          <cell r="A726" t="str">
            <v>01000-C15-00240</v>
          </cell>
          <cell r="B726">
            <v>24</v>
          </cell>
          <cell r="C726" t="str">
            <v>Electronic Arrow Board</v>
          </cell>
          <cell r="E726" t="str">
            <v>Hourly</v>
          </cell>
          <cell r="G726">
            <v>0</v>
          </cell>
        </row>
        <row r="727">
          <cell r="A727" t="str">
            <v>01000-C15-00250</v>
          </cell>
          <cell r="B727">
            <v>25</v>
          </cell>
          <cell r="C727" t="str">
            <v>Work Zone Set-Up - Includes Signs, Channelizers And Cones</v>
          </cell>
          <cell r="E727" t="str">
            <v>Daily</v>
          </cell>
          <cell r="G727">
            <v>0</v>
          </cell>
        </row>
        <row r="728">
          <cell r="A728" t="str">
            <v>01000-C15-00260</v>
          </cell>
          <cell r="B728">
            <v>26</v>
          </cell>
          <cell r="C728" t="str">
            <v>Boom Truck</v>
          </cell>
          <cell r="E728" t="str">
            <v>Hourly</v>
          </cell>
          <cell r="G728">
            <v>0</v>
          </cell>
        </row>
        <row r="729">
          <cell r="A729" t="str">
            <v>01000-C15-00270</v>
          </cell>
          <cell r="B729">
            <v>27</v>
          </cell>
          <cell r="C729" t="str">
            <v>Tractor Trailer</v>
          </cell>
          <cell r="E729" t="str">
            <v>Hourly</v>
          </cell>
          <cell r="G729">
            <v>0</v>
          </cell>
        </row>
        <row r="730">
          <cell r="A730" t="str">
            <v>01000-C15-00280</v>
          </cell>
          <cell r="B730">
            <v>28</v>
          </cell>
          <cell r="C730" t="str">
            <v>4" or Greater Dewatering Pump</v>
          </cell>
          <cell r="E730" t="str">
            <v>Daily</v>
          </cell>
          <cell r="G730">
            <v>0</v>
          </cell>
        </row>
        <row r="731">
          <cell r="A731" t="str">
            <v>01000-C15-00290</v>
          </cell>
          <cell r="B731">
            <v>29</v>
          </cell>
          <cell r="C731" t="str">
            <v>Tapping Machine</v>
          </cell>
          <cell r="E731" t="str">
            <v>Hourly</v>
          </cell>
          <cell r="G731">
            <v>0</v>
          </cell>
        </row>
        <row r="732">
          <cell r="A732" t="str">
            <v>01000-C15-00300</v>
          </cell>
          <cell r="B732">
            <v>30</v>
          </cell>
          <cell r="C732" t="str">
            <v>Jack Hammer</v>
          </cell>
          <cell r="E732" t="str">
            <v>Hourly</v>
          </cell>
          <cell r="G732">
            <v>0</v>
          </cell>
        </row>
        <row r="733">
          <cell r="A733" t="str">
            <v>01000-C15-00310</v>
          </cell>
          <cell r="B733">
            <v>31</v>
          </cell>
          <cell r="C733" t="str">
            <v>Pipe Layer</v>
          </cell>
          <cell r="E733" t="str">
            <v>Hourly</v>
          </cell>
          <cell r="G733">
            <v>0</v>
          </cell>
        </row>
        <row r="734">
          <cell r="A734" t="str">
            <v>01000-C15-00320</v>
          </cell>
          <cell r="B734">
            <v>32</v>
          </cell>
          <cell r="C734" t="str">
            <v>Pipe Layer Helper</v>
          </cell>
          <cell r="E734" t="str">
            <v>Hourly</v>
          </cell>
          <cell r="G734">
            <v>0</v>
          </cell>
        </row>
        <row r="735">
          <cell r="A735" t="str">
            <v>01000-C15-00330</v>
          </cell>
          <cell r="B735">
            <v>33</v>
          </cell>
          <cell r="C735" t="str">
            <v>1st Class Lineman</v>
          </cell>
          <cell r="E735" t="str">
            <v>Hourly</v>
          </cell>
          <cell r="G735">
            <v>0</v>
          </cell>
        </row>
        <row r="736">
          <cell r="A736" t="str">
            <v>01000-C15-00340</v>
          </cell>
          <cell r="B736">
            <v>34</v>
          </cell>
          <cell r="C736" t="str">
            <v>3rd Class Lineman</v>
          </cell>
          <cell r="E736" t="str">
            <v>Hourly</v>
          </cell>
          <cell r="G736">
            <v>0</v>
          </cell>
        </row>
        <row r="737">
          <cell r="A737" t="str">
            <v>01000-C15-00350</v>
          </cell>
          <cell r="B737">
            <v>35</v>
          </cell>
          <cell r="C737" t="str">
            <v>Utility Truck w/ Tools</v>
          </cell>
          <cell r="E737" t="str">
            <v>Hourly</v>
          </cell>
          <cell r="G737">
            <v>0</v>
          </cell>
        </row>
        <row r="738">
          <cell r="A738" t="str">
            <v>01000-C15-00360</v>
          </cell>
          <cell r="B738">
            <v>36</v>
          </cell>
          <cell r="C738" t="str">
            <v>Pole Truck w/ Operator</v>
          </cell>
          <cell r="E738" t="str">
            <v>Hourly</v>
          </cell>
          <cell r="G738">
            <v>0</v>
          </cell>
        </row>
        <row r="739">
          <cell r="A739" t="str">
            <v>01000-C15-00370</v>
          </cell>
          <cell r="B739">
            <v>37</v>
          </cell>
          <cell r="C739" t="str">
            <v>Aerial Lift Truck w/ Operator</v>
          </cell>
          <cell r="E739" t="str">
            <v>Hourly</v>
          </cell>
          <cell r="G739">
            <v>0</v>
          </cell>
        </row>
        <row r="740">
          <cell r="A740" t="str">
            <v>01000-C15-00380</v>
          </cell>
          <cell r="B740">
            <v>38</v>
          </cell>
          <cell r="C740" t="str">
            <v>Air Compressor w/Air Tools</v>
          </cell>
          <cell r="E740" t="str">
            <v>Hourly</v>
          </cell>
          <cell r="G740">
            <v>0</v>
          </cell>
        </row>
        <row r="741">
          <cell r="A741" t="str">
            <v>01000-C15-00390</v>
          </cell>
          <cell r="B741">
            <v>39</v>
          </cell>
          <cell r="C741" t="str">
            <v>Pole Trailer</v>
          </cell>
          <cell r="E741" t="str">
            <v>Hourly</v>
          </cell>
          <cell r="G741">
            <v>0</v>
          </cell>
        </row>
        <row r="742">
          <cell r="A742" t="str">
            <v>01000-C15-00400</v>
          </cell>
          <cell r="B742">
            <v>40</v>
          </cell>
          <cell r="C742" t="str">
            <v>Cable Trailer</v>
          </cell>
          <cell r="E742" t="str">
            <v>Hourly</v>
          </cell>
          <cell r="G742">
            <v>0</v>
          </cell>
        </row>
        <row r="744">
          <cell r="F744" t="str">
            <v>SUBTOTAL</v>
          </cell>
          <cell r="G744">
            <v>0</v>
          </cell>
        </row>
        <row r="745">
          <cell r="C745" t="str">
            <v>C16. MOT AND RE-MOBILIZATION WORK</v>
          </cell>
        </row>
        <row r="746">
          <cell r="A746" t="str">
            <v>01000-C16-00010</v>
          </cell>
          <cell r="B746">
            <v>1</v>
          </cell>
          <cell r="C746" t="str">
            <v>Maintenance of Traffic (MOT) - multiplier, expressed as a percentage, to be added to the total amount of each project assignment cost.  (For example, estimating an average project assignment cost of $150,000 and a 1% multiplier = 0.01 x $150,000 = $1,500 would be added to the project assignment cost)</v>
          </cell>
          <cell r="E746" t="str">
            <v>%</v>
          </cell>
          <cell r="F746">
            <v>0.2</v>
          </cell>
          <cell r="G746">
            <v>0</v>
          </cell>
        </row>
        <row r="747">
          <cell r="A747" t="str">
            <v>01000-C16-00020</v>
          </cell>
          <cell r="B747">
            <v>2</v>
          </cell>
          <cell r="C747" t="str">
            <v>Re-Mobilization - multiplier, expressed as a percentage, to be added to the total amount of each project assignment cost.  (For example, estimating an average project assignment cost of $150,000 and a 1% multiplier = 0.01 x $150,000 = $1,500 would be added to the project assignment cost)</v>
          </cell>
          <cell r="D747">
            <v>0</v>
          </cell>
          <cell r="E747" t="str">
            <v>%</v>
          </cell>
          <cell r="F747">
            <v>0.05</v>
          </cell>
          <cell r="G747">
            <v>0</v>
          </cell>
        </row>
        <row r="748">
          <cell r="A748" t="str">
            <v>01000-C16-00030</v>
          </cell>
          <cell r="B748">
            <v>2</v>
          </cell>
          <cell r="C748" t="str">
            <v>Mobilization and De-Mobilization- multiplier, expressed as a percentage, to be added to the total amount of each project assignment cost.  (For example, estimating an average project assignment cost of $150,000 and a 1% multiplier = 0.01 x $150,000 = $1,500 would be added to the project assignment cost)</v>
          </cell>
          <cell r="D748">
            <v>0</v>
          </cell>
          <cell r="E748" t="str">
            <v>%</v>
          </cell>
          <cell r="F748">
            <v>0.05</v>
          </cell>
          <cell r="G748">
            <v>0</v>
          </cell>
        </row>
        <row r="749">
          <cell r="A749" t="str">
            <v>01000-C16-00050</v>
          </cell>
          <cell r="B749">
            <v>2</v>
          </cell>
          <cell r="C749" t="str">
            <v>Office Trailer, Furnished</v>
          </cell>
          <cell r="E749" t="str">
            <v>LS</v>
          </cell>
          <cell r="G749">
            <v>0</v>
          </cell>
        </row>
        <row r="751">
          <cell r="F751" t="str">
            <v>SUBTOTAL</v>
          </cell>
          <cell r="G751">
            <v>0</v>
          </cell>
        </row>
        <row r="752">
          <cell r="C752" t="str">
            <v xml:space="preserve">C17. STORMWATER WORK </v>
          </cell>
        </row>
        <row r="753">
          <cell r="A753" t="str">
            <v>ACSWM-C17-00010</v>
          </cell>
          <cell r="B753">
            <v>1</v>
          </cell>
          <cell r="C753" t="str">
            <v>Aggregate, VDOT #21-A (Uncompacted in Place)</v>
          </cell>
          <cell r="E753" t="str">
            <v>CY</v>
          </cell>
          <cell r="G753">
            <v>0</v>
          </cell>
        </row>
        <row r="754">
          <cell r="A754" t="str">
            <v>ACSWM-C17-00020</v>
          </cell>
          <cell r="C754" t="str">
            <v>Aggregate, VDOT #57-A (Uncompacted in Place)</v>
          </cell>
          <cell r="E754" t="str">
            <v>CY</v>
          </cell>
          <cell r="G754">
            <v>0</v>
          </cell>
        </row>
        <row r="755">
          <cell r="A755" t="str">
            <v>ACSWM-C17-00030</v>
          </cell>
          <cell r="C755" t="str">
            <v>Inlet Protection/ Energy Dissipaton (3"-6" Rounded River Rock)</v>
          </cell>
          <cell r="E755" t="str">
            <v>CY</v>
          </cell>
          <cell r="G755">
            <v>0</v>
          </cell>
        </row>
        <row r="756">
          <cell r="A756" t="str">
            <v>ACSWM-C17-00050</v>
          </cell>
          <cell r="C756" t="str">
            <v>6" Perforated Pipe, PVC ( Schedule 40 or SDR 35, perforated 3/8" holes at 6" on center, Maximum of 3 rows of perforations) in Place up to 6' Deep)</v>
          </cell>
          <cell r="E756" t="str">
            <v>LF</v>
          </cell>
          <cell r="G756">
            <v>0</v>
          </cell>
        </row>
        <row r="757">
          <cell r="A757" t="str">
            <v>ACSWM-C17-00100</v>
          </cell>
          <cell r="C757" t="str">
            <v>Mulch Layer (Shredded hardwood mulch; Aged 6 months minimum)</v>
          </cell>
          <cell r="E757" t="str">
            <v>CY</v>
          </cell>
          <cell r="G757">
            <v>0</v>
          </cell>
        </row>
        <row r="758">
          <cell r="A758" t="str">
            <v>ACSWM-C17-00110</v>
          </cell>
          <cell r="C758" t="str">
            <v>Bioretention Filter Media</v>
          </cell>
          <cell r="E758" t="str">
            <v>CY</v>
          </cell>
          <cell r="G758">
            <v>0</v>
          </cell>
        </row>
        <row r="759">
          <cell r="A759" t="str">
            <v>ACSWM-C17-00200</v>
          </cell>
          <cell r="C759" t="str">
            <v>15" Dia. Overflow Riser/ Inlet Drain</v>
          </cell>
          <cell r="E759" t="str">
            <v>EA</v>
          </cell>
          <cell r="G759">
            <v>0</v>
          </cell>
        </row>
        <row r="760">
          <cell r="A760" t="str">
            <v>ACSWM-C17-00210</v>
          </cell>
          <cell r="C760" t="str">
            <v>18" Dia. Overflow Riser/ Inlet Drain</v>
          </cell>
          <cell r="E760" t="str">
            <v>EA</v>
          </cell>
          <cell r="G760">
            <v>0</v>
          </cell>
        </row>
        <row r="761">
          <cell r="A761" t="str">
            <v>ACSWM-C17-00009</v>
          </cell>
          <cell r="C761" t="str">
            <v>Aggregate, VDOT #8 (Uncompacted in Place, Choking Layer)</v>
          </cell>
          <cell r="E761" t="str">
            <v>CY</v>
          </cell>
          <cell r="G761">
            <v>0</v>
          </cell>
        </row>
        <row r="763">
          <cell r="F763" t="str">
            <v>SUBTOTAL</v>
          </cell>
          <cell r="G763">
            <v>0</v>
          </cell>
        </row>
        <row r="764">
          <cell r="C764" t="str">
            <v>M1.  MAINTENANCE WORK</v>
          </cell>
        </row>
        <row r="791">
          <cell r="F791" t="str">
            <v>SUBTOTAL</v>
          </cell>
          <cell r="G791">
            <v>0</v>
          </cell>
        </row>
        <row r="792">
          <cell r="C792" t="str">
            <v>M2. MOT WORK</v>
          </cell>
        </row>
        <row r="795">
          <cell r="F795" t="str">
            <v>SUBTOTAL</v>
          </cell>
          <cell r="G795">
            <v>0</v>
          </cell>
        </row>
        <row r="797">
          <cell r="F797" t="str">
            <v xml:space="preserve"> CONTACT TOTAL (EXCLUDING MOT AND SWPPP ADMIN)</v>
          </cell>
          <cell r="G797">
            <v>0</v>
          </cell>
        </row>
        <row r="799">
          <cell r="F799" t="str">
            <v>CONTRACT SUBTOTALS:</v>
          </cell>
          <cell r="G799">
            <v>0</v>
          </cell>
        </row>
        <row r="800">
          <cell r="E800" t="str">
            <v>CONTINGENCY</v>
          </cell>
          <cell r="F800">
            <v>0.25</v>
          </cell>
          <cell r="G800">
            <v>0</v>
          </cell>
        </row>
        <row r="801">
          <cell r="F801" t="str">
            <v>CURRENT YEAR CONSTRUCTION SUBTOTALS:</v>
          </cell>
          <cell r="G801">
            <v>0</v>
          </cell>
        </row>
        <row r="802">
          <cell r="D802" t="str">
            <v>NUMBER OF TOTAL CONSTRUCTION COST ESCALATED YEARS</v>
          </cell>
          <cell r="E802" t="e">
            <v>#REF!</v>
          </cell>
          <cell r="F802">
            <v>0.03</v>
          </cell>
          <cell r="G802" t="e">
            <v>#REF!</v>
          </cell>
        </row>
        <row r="806">
          <cell r="E806" t="str">
            <v>LANDSCAPE</v>
          </cell>
          <cell r="G806">
            <v>0</v>
          </cell>
        </row>
        <row r="807">
          <cell r="E807" t="str">
            <v>ROW LABOR</v>
          </cell>
          <cell r="G807">
            <v>0</v>
          </cell>
        </row>
        <row r="808">
          <cell r="E808" t="str">
            <v>STREET LIGHT</v>
          </cell>
          <cell r="G808">
            <v>0</v>
          </cell>
        </row>
        <row r="809">
          <cell r="F809" t="str">
            <v>TOTAL CONSTRUCTION COST:</v>
          </cell>
          <cell r="G809"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_Estimate"/>
      <sheetName val="Prelim_Estimate"/>
      <sheetName val="Cost_Summary"/>
      <sheetName val="Instructions"/>
      <sheetName val="Sheet1"/>
      <sheetName val="Cover_Sheet"/>
      <sheetName val="EB_Unit_Price_Table"/>
      <sheetName val="Project_Levels"/>
    </sheetNames>
    <sheetDataSet>
      <sheetData sheetId="0"/>
      <sheetData sheetId="1"/>
      <sheetData sheetId="2"/>
      <sheetData sheetId="3"/>
      <sheetData sheetId="4"/>
      <sheetData sheetId="5"/>
      <sheetData sheetId="6"/>
      <sheetData sheetId="7">
        <row r="2">
          <cell r="A2" t="str">
            <v>Under 1M Local</v>
          </cell>
        </row>
        <row r="3">
          <cell r="A3" t="str">
            <v>1-4M Arterial</v>
          </cell>
        </row>
        <row r="4">
          <cell r="A4" t="str">
            <v xml:space="preserve">Above 4M Local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0EE8-F0E1-4F01-85CB-9619A495F630}">
  <dimension ref="A1:G57"/>
  <sheetViews>
    <sheetView tabSelected="1" view="pageBreakPreview" zoomScaleNormal="85" zoomScaleSheetLayoutView="100" workbookViewId="0">
      <pane xSplit="6" ySplit="6" topLeftCell="G7" activePane="bottomRight" state="frozen"/>
      <selection pane="topRight" activeCell="G1" sqref="G1"/>
      <selection pane="bottomLeft" activeCell="A7" sqref="A7"/>
      <selection pane="bottomRight" activeCell="F39" sqref="F39"/>
    </sheetView>
  </sheetViews>
  <sheetFormatPr defaultRowHeight="14.5" x14ac:dyDescent="0.35"/>
  <cols>
    <col min="1" max="1" width="12.453125" style="2" customWidth="1"/>
    <col min="2" max="2" width="8.7265625" style="2"/>
    <col min="3" max="3" width="46.26953125" style="2" customWidth="1"/>
    <col min="4" max="5" width="8.7265625" style="2"/>
    <col min="6" max="6" width="13.1796875" style="2" customWidth="1"/>
    <col min="7" max="7" width="16" style="2" customWidth="1"/>
    <col min="8" max="16384" width="8.7265625" style="2"/>
  </cols>
  <sheetData>
    <row r="1" spans="1:7" ht="9.75" customHeight="1" thickBot="1" x14ac:dyDescent="0.4">
      <c r="A1" s="1"/>
      <c r="B1" s="1"/>
      <c r="C1" s="1"/>
      <c r="D1" s="1"/>
      <c r="E1" s="1"/>
      <c r="F1" s="1"/>
      <c r="G1" s="1"/>
    </row>
    <row r="2" spans="1:7" ht="15" thickBot="1" x14ac:dyDescent="0.4">
      <c r="A2" s="34" t="s">
        <v>92</v>
      </c>
      <c r="B2" s="35"/>
      <c r="C2" s="35"/>
      <c r="D2" s="35"/>
      <c r="E2" s="35"/>
      <c r="F2" s="35"/>
      <c r="G2" s="36"/>
    </row>
    <row r="3" spans="1:7" ht="15" thickBot="1" x14ac:dyDescent="0.4">
      <c r="A3" s="33" t="s">
        <v>94</v>
      </c>
      <c r="B3" s="1"/>
      <c r="C3" s="1"/>
      <c r="D3" s="1"/>
      <c r="E3" s="3" t="s">
        <v>33</v>
      </c>
      <c r="F3" s="4"/>
      <c r="G3" s="1"/>
    </row>
    <row r="4" spans="1:7" ht="68.25" customHeight="1" thickBot="1" x14ac:dyDescent="0.4">
      <c r="A4" s="37" t="s">
        <v>34</v>
      </c>
      <c r="B4" s="38"/>
      <c r="C4" s="38"/>
      <c r="D4" s="38"/>
      <c r="E4" s="38"/>
      <c r="F4" s="38"/>
      <c r="G4" s="39"/>
    </row>
    <row r="5" spans="1:7" ht="15" thickBot="1" x14ac:dyDescent="0.4">
      <c r="A5" s="4"/>
      <c r="B5" s="4"/>
      <c r="C5" s="4"/>
      <c r="D5" s="4"/>
      <c r="E5" s="4"/>
      <c r="F5" s="5"/>
      <c r="G5" s="4"/>
    </row>
    <row r="6" spans="1:7" ht="25.5" thickBot="1" x14ac:dyDescent="0.4">
      <c r="A6" s="19" t="s">
        <v>0</v>
      </c>
      <c r="B6" s="20"/>
      <c r="C6" s="21" t="s">
        <v>35</v>
      </c>
      <c r="D6" s="20" t="s">
        <v>1</v>
      </c>
      <c r="E6" s="20" t="s">
        <v>2</v>
      </c>
      <c r="F6" s="20" t="s">
        <v>3</v>
      </c>
      <c r="G6" s="20" t="s">
        <v>4</v>
      </c>
    </row>
    <row r="7" spans="1:7" ht="15" thickBot="1" x14ac:dyDescent="0.4">
      <c r="A7" s="22" t="s">
        <v>5</v>
      </c>
      <c r="B7" s="23"/>
      <c r="C7" s="24" t="s">
        <v>6</v>
      </c>
      <c r="D7" s="25"/>
      <c r="E7" s="25"/>
      <c r="F7" s="4"/>
      <c r="G7" s="4"/>
    </row>
    <row r="8" spans="1:7" ht="25.5" thickBot="1" x14ac:dyDescent="0.4">
      <c r="A8" s="26" t="s">
        <v>83</v>
      </c>
      <c r="B8" s="27">
        <v>1</v>
      </c>
      <c r="C8" s="28" t="s">
        <v>84</v>
      </c>
      <c r="D8" s="29">
        <v>100</v>
      </c>
      <c r="E8" s="27" t="s">
        <v>82</v>
      </c>
      <c r="F8" s="6"/>
      <c r="G8" s="7">
        <f>F8*D8</f>
        <v>0</v>
      </c>
    </row>
    <row r="9" spans="1:7" ht="25.5" thickBot="1" x14ac:dyDescent="0.4">
      <c r="A9" s="26" t="s">
        <v>8</v>
      </c>
      <c r="B9" s="27">
        <v>2</v>
      </c>
      <c r="C9" s="28" t="s">
        <v>36</v>
      </c>
      <c r="D9" s="29">
        <v>250</v>
      </c>
      <c r="E9" s="27" t="s">
        <v>82</v>
      </c>
      <c r="F9" s="6"/>
      <c r="G9" s="7">
        <f>F9*D9</f>
        <v>0</v>
      </c>
    </row>
    <row r="10" spans="1:7" ht="15" thickBot="1" x14ac:dyDescent="0.4">
      <c r="A10" s="30"/>
      <c r="B10" s="30"/>
      <c r="C10" s="31"/>
      <c r="D10" s="31"/>
      <c r="E10" s="31"/>
      <c r="F10" s="9" t="s">
        <v>9</v>
      </c>
      <c r="G10" s="10">
        <f>SUM(G8:G9)</f>
        <v>0</v>
      </c>
    </row>
    <row r="11" spans="1:7" ht="15" thickBot="1" x14ac:dyDescent="0.4">
      <c r="A11" s="22" t="s">
        <v>12</v>
      </c>
      <c r="B11" s="23"/>
      <c r="C11" s="24" t="s">
        <v>13</v>
      </c>
      <c r="D11" s="25"/>
      <c r="E11" s="25"/>
      <c r="F11" s="4"/>
      <c r="G11" s="4"/>
    </row>
    <row r="12" spans="1:7" ht="25.5" customHeight="1" thickBot="1" x14ac:dyDescent="0.4">
      <c r="A12" s="26" t="s">
        <v>14</v>
      </c>
      <c r="B12" s="27">
        <v>3</v>
      </c>
      <c r="C12" s="28" t="s">
        <v>15</v>
      </c>
      <c r="D12" s="29">
        <v>1560</v>
      </c>
      <c r="E12" s="27" t="s">
        <v>11</v>
      </c>
      <c r="F12" s="6"/>
      <c r="G12" s="7">
        <f>D12*F12</f>
        <v>0</v>
      </c>
    </row>
    <row r="13" spans="1:7" ht="15" thickBot="1" x14ac:dyDescent="0.4">
      <c r="A13" s="26" t="s">
        <v>16</v>
      </c>
      <c r="B13" s="27">
        <v>4</v>
      </c>
      <c r="C13" s="28" t="s">
        <v>80</v>
      </c>
      <c r="D13" s="29">
        <v>275</v>
      </c>
      <c r="E13" s="27" t="s">
        <v>17</v>
      </c>
      <c r="F13" s="6"/>
      <c r="G13" s="7">
        <f t="shared" ref="G13:G15" si="0">D13*F13</f>
        <v>0</v>
      </c>
    </row>
    <row r="14" spans="1:7" ht="15" thickBot="1" x14ac:dyDescent="0.4">
      <c r="A14" s="26" t="s">
        <v>18</v>
      </c>
      <c r="B14" s="27">
        <v>5</v>
      </c>
      <c r="C14" s="28" t="s">
        <v>81</v>
      </c>
      <c r="D14" s="29">
        <v>110</v>
      </c>
      <c r="E14" s="27" t="s">
        <v>17</v>
      </c>
      <c r="F14" s="6"/>
      <c r="G14" s="7">
        <f t="shared" si="0"/>
        <v>0</v>
      </c>
    </row>
    <row r="15" spans="1:7" ht="25.5" thickBot="1" x14ac:dyDescent="0.4">
      <c r="A15" s="26" t="s">
        <v>85</v>
      </c>
      <c r="B15" s="27">
        <v>6</v>
      </c>
      <c r="C15" s="28" t="s">
        <v>86</v>
      </c>
      <c r="D15" s="29">
        <v>540</v>
      </c>
      <c r="E15" s="27" t="s">
        <v>11</v>
      </c>
      <c r="F15" s="6"/>
      <c r="G15" s="7">
        <f t="shared" si="0"/>
        <v>0</v>
      </c>
    </row>
    <row r="16" spans="1:7" ht="15" thickBot="1" x14ac:dyDescent="0.4">
      <c r="A16" s="30"/>
      <c r="B16" s="30"/>
      <c r="C16" s="31"/>
      <c r="D16" s="31"/>
      <c r="E16" s="31"/>
      <c r="F16" s="9" t="s">
        <v>9</v>
      </c>
      <c r="G16" s="10">
        <f>SUM(G12:G15)</f>
        <v>0</v>
      </c>
    </row>
    <row r="17" spans="1:7" ht="15" thickBot="1" x14ac:dyDescent="0.4">
      <c r="A17" s="22" t="s">
        <v>19</v>
      </c>
      <c r="B17" s="23"/>
      <c r="C17" s="32" t="s">
        <v>20</v>
      </c>
      <c r="D17" s="25"/>
      <c r="E17" s="25"/>
      <c r="F17" s="4"/>
      <c r="G17" s="4"/>
    </row>
    <row r="18" spans="1:7" ht="15" thickBot="1" x14ac:dyDescent="0.4">
      <c r="A18" s="26" t="s">
        <v>39</v>
      </c>
      <c r="B18" s="27">
        <v>7</v>
      </c>
      <c r="C18" s="28" t="s">
        <v>40</v>
      </c>
      <c r="D18" s="29">
        <v>735</v>
      </c>
      <c r="E18" s="27" t="s">
        <v>10</v>
      </c>
      <c r="F18" s="6"/>
      <c r="G18" s="7">
        <f>D18*F18</f>
        <v>0</v>
      </c>
    </row>
    <row r="19" spans="1:7" ht="15" thickBot="1" x14ac:dyDescent="0.4">
      <c r="A19" s="26" t="s">
        <v>70</v>
      </c>
      <c r="B19" s="27">
        <v>8</v>
      </c>
      <c r="C19" s="28" t="s">
        <v>72</v>
      </c>
      <c r="D19" s="29">
        <v>337</v>
      </c>
      <c r="E19" s="27" t="s">
        <v>10</v>
      </c>
      <c r="F19" s="6"/>
      <c r="G19" s="7">
        <f t="shared" ref="G19:G33" si="1">D19*F19</f>
        <v>0</v>
      </c>
    </row>
    <row r="20" spans="1:7" ht="15" thickBot="1" x14ac:dyDescent="0.4">
      <c r="A20" s="26" t="s">
        <v>41</v>
      </c>
      <c r="B20" s="27">
        <v>9</v>
      </c>
      <c r="C20" s="28" t="s">
        <v>42</v>
      </c>
      <c r="D20" s="29">
        <v>36</v>
      </c>
      <c r="E20" s="27" t="s">
        <v>10</v>
      </c>
      <c r="F20" s="6"/>
      <c r="G20" s="7">
        <f t="shared" si="1"/>
        <v>0</v>
      </c>
    </row>
    <row r="21" spans="1:7" ht="15" thickBot="1" x14ac:dyDescent="0.4">
      <c r="A21" s="26" t="s">
        <v>71</v>
      </c>
      <c r="B21" s="27">
        <v>10</v>
      </c>
      <c r="C21" s="28" t="s">
        <v>73</v>
      </c>
      <c r="D21" s="29">
        <v>50</v>
      </c>
      <c r="E21" s="27" t="s">
        <v>10</v>
      </c>
      <c r="F21" s="6"/>
      <c r="G21" s="7">
        <f t="shared" si="1"/>
        <v>0</v>
      </c>
    </row>
    <row r="22" spans="1:7" ht="15" thickBot="1" x14ac:dyDescent="0.4">
      <c r="A22" s="26" t="s">
        <v>87</v>
      </c>
      <c r="B22" s="27">
        <v>11</v>
      </c>
      <c r="C22" s="28" t="s">
        <v>88</v>
      </c>
      <c r="D22" s="29">
        <v>225</v>
      </c>
      <c r="E22" s="27" t="s">
        <v>10</v>
      </c>
      <c r="F22" s="6"/>
      <c r="G22" s="7">
        <f t="shared" si="1"/>
        <v>0</v>
      </c>
    </row>
    <row r="23" spans="1:7" ht="15" thickBot="1" x14ac:dyDescent="0.4">
      <c r="A23" s="26" t="s">
        <v>22</v>
      </c>
      <c r="B23" s="27">
        <v>12</v>
      </c>
      <c r="C23" s="28" t="s">
        <v>23</v>
      </c>
      <c r="D23" s="29">
        <v>1</v>
      </c>
      <c r="E23" s="27" t="s">
        <v>21</v>
      </c>
      <c r="F23" s="6"/>
      <c r="G23" s="7">
        <f t="shared" si="1"/>
        <v>0</v>
      </c>
    </row>
    <row r="24" spans="1:7" ht="15" thickBot="1" x14ac:dyDescent="0.4">
      <c r="A24" s="26" t="s">
        <v>48</v>
      </c>
      <c r="B24" s="27">
        <v>13</v>
      </c>
      <c r="C24" s="28" t="s">
        <v>49</v>
      </c>
      <c r="D24" s="29">
        <v>3</v>
      </c>
      <c r="E24" s="27" t="s">
        <v>21</v>
      </c>
      <c r="F24" s="6"/>
      <c r="G24" s="7">
        <f t="shared" si="1"/>
        <v>0</v>
      </c>
    </row>
    <row r="25" spans="1:7" ht="15" thickBot="1" x14ac:dyDescent="0.4">
      <c r="A25" s="26" t="s">
        <v>50</v>
      </c>
      <c r="B25" s="27">
        <v>14</v>
      </c>
      <c r="C25" s="28" t="s">
        <v>53</v>
      </c>
      <c r="D25" s="29">
        <v>3</v>
      </c>
      <c r="E25" s="27" t="s">
        <v>21</v>
      </c>
      <c r="F25" s="6"/>
      <c r="G25" s="7">
        <f t="shared" si="1"/>
        <v>0</v>
      </c>
    </row>
    <row r="26" spans="1:7" ht="15" thickBot="1" x14ac:dyDescent="0.4">
      <c r="A26" s="26" t="s">
        <v>51</v>
      </c>
      <c r="B26" s="27">
        <v>15</v>
      </c>
      <c r="C26" s="28" t="s">
        <v>54</v>
      </c>
      <c r="D26" s="29">
        <v>2</v>
      </c>
      <c r="E26" s="27" t="s">
        <v>21</v>
      </c>
      <c r="F26" s="6"/>
      <c r="G26" s="7">
        <f t="shared" si="1"/>
        <v>0</v>
      </c>
    </row>
    <row r="27" spans="1:7" ht="15" thickBot="1" x14ac:dyDescent="0.4">
      <c r="A27" s="26" t="s">
        <v>52</v>
      </c>
      <c r="B27" s="27">
        <v>16</v>
      </c>
      <c r="C27" s="28" t="s">
        <v>55</v>
      </c>
      <c r="D27" s="29">
        <v>1</v>
      </c>
      <c r="E27" s="27" t="s">
        <v>21</v>
      </c>
      <c r="F27" s="6"/>
      <c r="G27" s="7">
        <f t="shared" si="1"/>
        <v>0</v>
      </c>
    </row>
    <row r="28" spans="1:7" ht="15" thickBot="1" x14ac:dyDescent="0.4">
      <c r="A28" s="26" t="s">
        <v>56</v>
      </c>
      <c r="B28" s="27">
        <v>17</v>
      </c>
      <c r="C28" s="28" t="s">
        <v>57</v>
      </c>
      <c r="D28" s="29">
        <v>5</v>
      </c>
      <c r="E28" s="27" t="s">
        <v>21</v>
      </c>
      <c r="F28" s="6"/>
      <c r="G28" s="7">
        <f t="shared" si="1"/>
        <v>0</v>
      </c>
    </row>
    <row r="29" spans="1:7" ht="15" thickBot="1" x14ac:dyDescent="0.4">
      <c r="A29" s="26" t="s">
        <v>58</v>
      </c>
      <c r="B29" s="27">
        <v>18</v>
      </c>
      <c r="C29" s="28" t="s">
        <v>59</v>
      </c>
      <c r="D29" s="29">
        <v>3</v>
      </c>
      <c r="E29" s="27" t="s">
        <v>21</v>
      </c>
      <c r="F29" s="6"/>
      <c r="G29" s="7">
        <f t="shared" si="1"/>
        <v>0</v>
      </c>
    </row>
    <row r="30" spans="1:7" ht="15" thickBot="1" x14ac:dyDescent="0.4">
      <c r="A30" s="26" t="s">
        <v>74</v>
      </c>
      <c r="B30" s="27">
        <v>19</v>
      </c>
      <c r="C30" s="28" t="s">
        <v>75</v>
      </c>
      <c r="D30" s="29">
        <v>1100</v>
      </c>
      <c r="E30" s="27" t="s">
        <v>10</v>
      </c>
      <c r="F30" s="6"/>
      <c r="G30" s="7">
        <f t="shared" si="1"/>
        <v>0</v>
      </c>
    </row>
    <row r="31" spans="1:7" ht="15" thickBot="1" x14ac:dyDescent="0.4">
      <c r="A31" s="26" t="s">
        <v>78</v>
      </c>
      <c r="B31" s="27">
        <v>20</v>
      </c>
      <c r="C31" s="28" t="s">
        <v>77</v>
      </c>
      <c r="D31" s="29">
        <v>1</v>
      </c>
      <c r="E31" s="27" t="s">
        <v>21</v>
      </c>
      <c r="F31" s="6"/>
      <c r="G31" s="7">
        <f t="shared" si="1"/>
        <v>0</v>
      </c>
    </row>
    <row r="32" spans="1:7" ht="15" thickBot="1" x14ac:dyDescent="0.4">
      <c r="A32" s="26" t="s">
        <v>61</v>
      </c>
      <c r="B32" s="27">
        <v>21</v>
      </c>
      <c r="C32" s="28" t="s">
        <v>76</v>
      </c>
      <c r="D32" s="29">
        <v>1</v>
      </c>
      <c r="E32" s="27" t="s">
        <v>21</v>
      </c>
      <c r="F32" s="6"/>
      <c r="G32" s="7">
        <f t="shared" si="1"/>
        <v>0</v>
      </c>
    </row>
    <row r="33" spans="1:7" ht="15" thickBot="1" x14ac:dyDescent="0.4">
      <c r="A33" s="26"/>
      <c r="B33" s="27">
        <v>22</v>
      </c>
      <c r="C33" s="28" t="s">
        <v>60</v>
      </c>
      <c r="D33" s="29">
        <v>1</v>
      </c>
      <c r="E33" s="27" t="s">
        <v>7</v>
      </c>
      <c r="F33" s="6"/>
      <c r="G33" s="7">
        <f t="shared" si="1"/>
        <v>0</v>
      </c>
    </row>
    <row r="34" spans="1:7" ht="15" thickBot="1" x14ac:dyDescent="0.4">
      <c r="A34" s="30"/>
      <c r="B34" s="30"/>
      <c r="C34" s="31"/>
      <c r="D34" s="31"/>
      <c r="E34" s="31"/>
      <c r="F34" s="9" t="s">
        <v>9</v>
      </c>
      <c r="G34" s="10">
        <f>SUM(G18:G33)</f>
        <v>0</v>
      </c>
    </row>
    <row r="35" spans="1:7" ht="15" thickBot="1" x14ac:dyDescent="0.4">
      <c r="A35" s="22" t="s">
        <v>37</v>
      </c>
      <c r="B35" s="23"/>
      <c r="C35" s="32" t="s">
        <v>38</v>
      </c>
      <c r="D35" s="25"/>
      <c r="E35" s="25"/>
      <c r="F35" s="4"/>
      <c r="G35" s="4"/>
    </row>
    <row r="36" spans="1:7" ht="15" thickBot="1" x14ac:dyDescent="0.4">
      <c r="A36" s="26" t="s">
        <v>62</v>
      </c>
      <c r="B36" s="27">
        <v>23</v>
      </c>
      <c r="C36" s="28" t="s">
        <v>63</v>
      </c>
      <c r="D36" s="29">
        <v>1033</v>
      </c>
      <c r="E36" s="27" t="s">
        <v>10</v>
      </c>
      <c r="F36" s="6"/>
      <c r="G36" s="7">
        <f>F36*D36</f>
        <v>0</v>
      </c>
    </row>
    <row r="37" spans="1:7" ht="15" thickBot="1" x14ac:dyDescent="0.4">
      <c r="A37" s="26" t="s">
        <v>65</v>
      </c>
      <c r="B37" s="27">
        <v>24</v>
      </c>
      <c r="C37" s="28" t="s">
        <v>64</v>
      </c>
      <c r="D37" s="29">
        <v>7</v>
      </c>
      <c r="E37" s="27" t="s">
        <v>21</v>
      </c>
      <c r="F37" s="6"/>
      <c r="G37" s="7">
        <f t="shared" ref="G37:G44" si="2">F37*D37</f>
        <v>0</v>
      </c>
    </row>
    <row r="38" spans="1:7" ht="25.5" thickBot="1" x14ac:dyDescent="0.4">
      <c r="A38" s="26" t="s">
        <v>66</v>
      </c>
      <c r="B38" s="27">
        <v>25</v>
      </c>
      <c r="C38" s="28" t="s">
        <v>68</v>
      </c>
      <c r="D38" s="29">
        <v>12</v>
      </c>
      <c r="E38" s="27" t="s">
        <v>67</v>
      </c>
      <c r="F38" s="6"/>
      <c r="G38" s="7">
        <f t="shared" si="2"/>
        <v>0</v>
      </c>
    </row>
    <row r="39" spans="1:7" ht="15" thickBot="1" x14ac:dyDescent="0.4">
      <c r="A39" s="26" t="s">
        <v>43</v>
      </c>
      <c r="B39" s="27">
        <v>26</v>
      </c>
      <c r="C39" s="28" t="s">
        <v>44</v>
      </c>
      <c r="D39" s="29">
        <v>1</v>
      </c>
      <c r="E39" s="27" t="s">
        <v>21</v>
      </c>
      <c r="F39" s="6"/>
      <c r="G39" s="7">
        <f t="shared" si="2"/>
        <v>0</v>
      </c>
    </row>
    <row r="40" spans="1:7" ht="15" thickBot="1" x14ac:dyDescent="0.4">
      <c r="A40" s="26" t="s">
        <v>45</v>
      </c>
      <c r="B40" s="27">
        <v>27</v>
      </c>
      <c r="C40" s="28" t="s">
        <v>46</v>
      </c>
      <c r="D40" s="29">
        <v>1</v>
      </c>
      <c r="E40" s="27" t="s">
        <v>21</v>
      </c>
      <c r="F40" s="6"/>
      <c r="G40" s="7">
        <f t="shared" si="2"/>
        <v>0</v>
      </c>
    </row>
    <row r="41" spans="1:7" ht="15" thickBot="1" x14ac:dyDescent="0.4">
      <c r="A41" s="26"/>
      <c r="B41" s="27">
        <v>28</v>
      </c>
      <c r="C41" s="28" t="s">
        <v>89</v>
      </c>
      <c r="D41" s="29">
        <v>2</v>
      </c>
      <c r="E41" s="27" t="s">
        <v>21</v>
      </c>
      <c r="F41" s="6"/>
      <c r="G41" s="7">
        <f t="shared" si="2"/>
        <v>0</v>
      </c>
    </row>
    <row r="42" spans="1:7" ht="15" thickBot="1" x14ac:dyDescent="0.4">
      <c r="A42" s="26"/>
      <c r="B42" s="27">
        <v>29</v>
      </c>
      <c r="C42" s="28" t="s">
        <v>47</v>
      </c>
      <c r="D42" s="29">
        <v>1</v>
      </c>
      <c r="E42" s="27" t="s">
        <v>21</v>
      </c>
      <c r="F42" s="6"/>
      <c r="G42" s="7">
        <f t="shared" si="2"/>
        <v>0</v>
      </c>
    </row>
    <row r="43" spans="1:7" ht="38" thickBot="1" x14ac:dyDescent="0.4">
      <c r="A43" s="26" t="s">
        <v>69</v>
      </c>
      <c r="B43" s="27">
        <v>30</v>
      </c>
      <c r="C43" s="28" t="s">
        <v>90</v>
      </c>
      <c r="D43" s="29">
        <v>200</v>
      </c>
      <c r="E43" s="27" t="s">
        <v>10</v>
      </c>
      <c r="F43" s="6"/>
      <c r="G43" s="7">
        <f t="shared" si="2"/>
        <v>0</v>
      </c>
    </row>
    <row r="44" spans="1:7" ht="15" thickBot="1" x14ac:dyDescent="0.4">
      <c r="A44" s="26"/>
      <c r="B44" s="27">
        <v>31</v>
      </c>
      <c r="C44" s="28" t="s">
        <v>91</v>
      </c>
      <c r="D44" s="29">
        <v>1</v>
      </c>
      <c r="E44" s="27" t="s">
        <v>7</v>
      </c>
      <c r="F44" s="6"/>
      <c r="G44" s="7">
        <f t="shared" si="2"/>
        <v>0</v>
      </c>
    </row>
    <row r="45" spans="1:7" ht="15" thickBot="1" x14ac:dyDescent="0.4">
      <c r="A45" s="30"/>
      <c r="B45" s="30"/>
      <c r="C45" s="31"/>
      <c r="D45" s="31"/>
      <c r="E45" s="31"/>
      <c r="F45" s="9" t="s">
        <v>9</v>
      </c>
      <c r="G45" s="10">
        <f>SUM(G36:G44)</f>
        <v>0</v>
      </c>
    </row>
    <row r="46" spans="1:7" ht="15" thickBot="1" x14ac:dyDescent="0.4">
      <c r="A46" s="22" t="s">
        <v>24</v>
      </c>
      <c r="B46" s="23"/>
      <c r="C46" s="32" t="s">
        <v>25</v>
      </c>
      <c r="D46" s="25"/>
      <c r="E46" s="25"/>
      <c r="F46" s="4"/>
      <c r="G46" s="4"/>
    </row>
    <row r="47" spans="1:7" ht="38" thickBot="1" x14ac:dyDescent="0.4">
      <c r="A47" s="26" t="s">
        <v>26</v>
      </c>
      <c r="B47" s="27">
        <v>32</v>
      </c>
      <c r="C47" s="28" t="s">
        <v>27</v>
      </c>
      <c r="D47" s="29">
        <v>1</v>
      </c>
      <c r="E47" s="27" t="s">
        <v>7</v>
      </c>
      <c r="F47" s="6"/>
      <c r="G47" s="7">
        <f>F47*D47</f>
        <v>0</v>
      </c>
    </row>
    <row r="48" spans="1:7" ht="15" thickBot="1" x14ac:dyDescent="0.4">
      <c r="A48" s="30"/>
      <c r="B48" s="30"/>
      <c r="C48" s="31"/>
      <c r="D48" s="31"/>
      <c r="E48" s="31"/>
      <c r="F48" s="9" t="s">
        <v>9</v>
      </c>
      <c r="G48" s="10">
        <f>G47</f>
        <v>0</v>
      </c>
    </row>
    <row r="49" spans="1:7" ht="15" thickBot="1" x14ac:dyDescent="0.4">
      <c r="A49" s="22" t="s">
        <v>28</v>
      </c>
      <c r="B49" s="23"/>
      <c r="C49" s="32" t="s">
        <v>79</v>
      </c>
      <c r="D49" s="25"/>
      <c r="E49" s="25"/>
      <c r="F49" s="4"/>
      <c r="G49" s="4"/>
    </row>
    <row r="50" spans="1:7" ht="15" thickBot="1" x14ac:dyDescent="0.4">
      <c r="A50" s="26" t="s">
        <v>29</v>
      </c>
      <c r="B50" s="27">
        <v>33</v>
      </c>
      <c r="C50" s="28" t="s">
        <v>30</v>
      </c>
      <c r="D50" s="29">
        <v>1</v>
      </c>
      <c r="E50" s="27" t="s">
        <v>7</v>
      </c>
      <c r="F50" s="11"/>
      <c r="G50" s="7">
        <f>F50*D50</f>
        <v>0</v>
      </c>
    </row>
    <row r="51" spans="1:7" ht="25.5" thickBot="1" x14ac:dyDescent="0.4">
      <c r="A51" s="26" t="s">
        <v>31</v>
      </c>
      <c r="B51" s="27">
        <v>34</v>
      </c>
      <c r="C51" s="28" t="s">
        <v>32</v>
      </c>
      <c r="D51" s="29">
        <v>1</v>
      </c>
      <c r="E51" s="27" t="s">
        <v>7</v>
      </c>
      <c r="F51" s="11"/>
      <c r="G51" s="7">
        <f>F51*D51</f>
        <v>0</v>
      </c>
    </row>
    <row r="52" spans="1:7" ht="15" hidden="1" thickBot="1" x14ac:dyDescent="0.4">
      <c r="A52" s="12"/>
      <c r="B52" s="13"/>
      <c r="C52" s="13"/>
      <c r="D52" s="14"/>
      <c r="E52" s="13"/>
      <c r="F52" s="13"/>
      <c r="G52" s="15">
        <v>0</v>
      </c>
    </row>
    <row r="53" spans="1:7" ht="15" thickBot="1" x14ac:dyDescent="0.4">
      <c r="A53" s="8"/>
      <c r="B53" s="8"/>
      <c r="C53" s="1"/>
      <c r="D53" s="1"/>
      <c r="E53" s="1"/>
      <c r="F53" s="9" t="s">
        <v>9</v>
      </c>
      <c r="G53" s="10">
        <f>SUM(G50:G51)</f>
        <v>0</v>
      </c>
    </row>
    <row r="54" spans="1:7" ht="15" thickBot="1" x14ac:dyDescent="0.4">
      <c r="A54" s="8"/>
      <c r="B54" s="8"/>
      <c r="C54" s="1"/>
      <c r="D54" s="1"/>
      <c r="E54" s="1"/>
      <c r="F54" s="9"/>
      <c r="G54" s="1"/>
    </row>
    <row r="55" spans="1:7" ht="15" customHeight="1" thickBot="1" x14ac:dyDescent="0.4">
      <c r="A55" s="8"/>
      <c r="B55" s="8"/>
      <c r="C55" s="1"/>
      <c r="D55" s="1"/>
      <c r="E55" s="9"/>
      <c r="F55" s="16" t="s">
        <v>4</v>
      </c>
      <c r="G55" s="17">
        <f>G53+G48+G45+G34+G16+G10</f>
        <v>0</v>
      </c>
    </row>
    <row r="56" spans="1:7" ht="15" thickBot="1" x14ac:dyDescent="0.4">
      <c r="A56" s="18"/>
      <c r="B56" s="1"/>
      <c r="C56" s="1"/>
      <c r="D56" s="1"/>
      <c r="E56" s="9"/>
      <c r="F56" s="16"/>
      <c r="G56" s="17"/>
    </row>
    <row r="57" spans="1:7" ht="15" thickBot="1" x14ac:dyDescent="0.4">
      <c r="A57" s="18"/>
      <c r="B57" s="1"/>
      <c r="C57" s="1"/>
      <c r="D57" s="1"/>
      <c r="E57" s="9"/>
      <c r="F57" s="16" t="s">
        <v>93</v>
      </c>
      <c r="G57" s="17">
        <f>G55</f>
        <v>0</v>
      </c>
    </row>
  </sheetData>
  <sheetProtection algorithmName="SHA-512" hashValue="0mSrkj03PlebpP3pNTjZ2COcpCWezTTysIBlLI2Q4pTM6OsbAVOW+ujWJomyFzsn17TXc5cflJPLoFvgxyS2RA==" saltValue="xbKViwcQJPGFuGtGuvByow==" spinCount="100000" sheet="1" objects="1" scenarios="1" selectLockedCells="1"/>
  <mergeCells count="2">
    <mergeCell ref="A2:G2"/>
    <mergeCell ref="A4:G4"/>
  </mergeCells>
  <pageMargins left="0.25" right="0.25" top="0.25" bottom="0.25" header="0.3" footer="0.3"/>
  <pageSetup scale="91" fitToHeight="2"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Jack J.</dc:creator>
  <cp:lastModifiedBy>Sy Gezachew</cp:lastModifiedBy>
  <cp:lastPrinted>2020-06-24T15:16:30Z</cp:lastPrinted>
  <dcterms:created xsi:type="dcterms:W3CDTF">2020-06-19T17:10:02Z</dcterms:created>
  <dcterms:modified xsi:type="dcterms:W3CDTF">2020-12-22T18:38:25Z</dcterms:modified>
</cp:coreProperties>
</file>