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3\23-DES-ITBPW-470 Traffic Signal Upgrade Project\"/>
    </mc:Choice>
  </mc:AlternateContent>
  <xr:revisionPtr revIDLastSave="0" documentId="14_{A23F6A86-220D-4D88-AE23-A3DD5E7B0A2A}" xr6:coauthVersionLast="47" xr6:coauthVersionMax="47" xr10:uidLastSave="{00000000-0000-0000-0000-000000000000}"/>
  <bookViews>
    <workbookView xWindow="-110" yWindow="-110" windowWidth="22780" windowHeight="14660" xr2:uid="{3B9D5D24-30AA-4C9A-A3B8-C0B34D664C07}"/>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Unit_Price_Tab!$A$1:$F$80</definedName>
    <definedName name="_xlnm.Print_Titles" localSheetId="0">Unit_Price_Tab!$1:$6</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1" l="1"/>
  <c r="F73" i="1"/>
  <c r="F72" i="1"/>
  <c r="F75" i="1" s="1"/>
  <c r="F8" i="1"/>
  <c r="F68" i="1"/>
  <c r="F67" i="1"/>
  <c r="F66" i="1"/>
  <c r="F61" i="1"/>
  <c r="F60" i="1"/>
  <c r="F59" i="1"/>
  <c r="F58" i="1"/>
  <c r="F57" i="1"/>
  <c r="F56" i="1"/>
  <c r="F55" i="1"/>
  <c r="F54" i="1"/>
  <c r="F53" i="1"/>
  <c r="F48" i="1"/>
  <c r="F49" i="1" s="1"/>
  <c r="F43" i="1"/>
  <c r="F42" i="1"/>
  <c r="F41" i="1"/>
  <c r="F40" i="1"/>
  <c r="F39" i="1"/>
  <c r="F34" i="1"/>
  <c r="F33" i="1"/>
  <c r="F32" i="1"/>
  <c r="F31" i="1"/>
  <c r="F30" i="1"/>
  <c r="F25" i="1"/>
  <c r="F24" i="1"/>
  <c r="F23" i="1"/>
  <c r="F18" i="1"/>
  <c r="F17" i="1"/>
  <c r="F16" i="1"/>
  <c r="F15" i="1"/>
  <c r="F10" i="1"/>
  <c r="F11" i="1" s="1"/>
  <c r="F9" i="1"/>
  <c r="F26" i="1" l="1"/>
  <c r="F44" i="1"/>
  <c r="F62" i="1"/>
  <c r="F35" i="1"/>
  <c r="F19" i="1"/>
  <c r="F69" i="1"/>
  <c r="F77" i="1" l="1"/>
</calcChain>
</file>

<file path=xl/sharedStrings.xml><?xml version="1.0" encoding="utf-8"?>
<sst xmlns="http://schemas.openxmlformats.org/spreadsheetml/2006/main" count="194" uniqueCount="103">
  <si>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</si>
  <si>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</si>
  <si>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</si>
  <si>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</si>
  <si>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</si>
  <si>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</si>
  <si>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</si>
  <si>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</si>
  <si>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GENERAL EARTHWORK</t>
  </si>
  <si>
    <t>02200-C1-00010</t>
  </si>
  <si>
    <t>General Excavation, only when not included in other pay items</t>
  </si>
  <si>
    <t>CY</t>
  </si>
  <si>
    <t>02200-C1-00050</t>
  </si>
  <si>
    <t>Select Borrow (VDOT Section 207 - Select Material, Type I)</t>
  </si>
  <si>
    <t>02200-C1-00130</t>
  </si>
  <si>
    <t>Aggregate, VDOT #21-A  (Compacted in Place per VDOT standards &amp; Specs)</t>
  </si>
  <si>
    <t>SUBTOTAL</t>
  </si>
  <si>
    <t>C2</t>
  </si>
  <si>
    <t>CONCRETE WORK</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</si>
  <si>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</si>
  <si>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</si>
  <si>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</si>
  <si>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</si>
  <si>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</si>
  <si>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</si>
  <si>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</si>
  <si>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</si>
  <si>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02611-C2-00190</t>
  </si>
  <si>
    <t>CG-12 Detectable Warning Surface - Truncated Domes</t>
  </si>
  <si>
    <t>C3</t>
  </si>
  <si>
    <t>ASPHALT WORK</t>
  </si>
  <si>
    <t>UNIT
PRICE</t>
  </si>
  <si>
    <t>02600-C3-00010</t>
  </si>
  <si>
    <t>Asphalt Concrete, Planing or Milling (1/2" to 3" Depth)</t>
  </si>
  <si>
    <t>02600-C3-00030</t>
  </si>
  <si>
    <t>Asphalt Concrete, Base Course (VDOT BM-25.0A)</t>
  </si>
  <si>
    <t>TON</t>
  </si>
  <si>
    <t>02600-C3-00060</t>
  </si>
  <si>
    <t>Asphalt Concrete, Surface Course (VDOT SM-9.5A)</t>
  </si>
  <si>
    <t>C4</t>
  </si>
  <si>
    <t>STORM SEWER UTILITY WORK</t>
  </si>
  <si>
    <t>02500-C4-00620</t>
  </si>
  <si>
    <t>15" Pipe, RCP Class III, In Place Up to 6' Deep</t>
  </si>
  <si>
    <t>02500-C4-00820</t>
  </si>
  <si>
    <t>15" Pipe, RCP Class IV, In Place Up to 6' Deep</t>
  </si>
  <si>
    <t>02505-C4-00100</t>
  </si>
  <si>
    <t>CB-2A or CB-2B (throat lengths from 8'-6" up to 16'-0"),  In Place Up to 6' Deep, Arlington County Standards.</t>
  </si>
  <si>
    <t>EA</t>
  </si>
  <si>
    <t>02505-C4-00470</t>
  </si>
  <si>
    <t>Catch Basin Structure Top, Remove &amp; Replace</t>
  </si>
  <si>
    <t>02505-C4-00520</t>
  </si>
  <si>
    <t>Convert Catch Basin to Manhole</t>
  </si>
  <si>
    <t>C6</t>
  </si>
  <si>
    <t>WATERMAIN WORK</t>
  </si>
  <si>
    <t>02550-C6-00190</t>
  </si>
  <si>
    <t>Connect To Existing 12-Inch Water Main</t>
  </si>
  <si>
    <t>02550-C6-00250</t>
  </si>
  <si>
    <t>Remove Existing Fire Hydrant</t>
  </si>
  <si>
    <t>02550-C6-00270</t>
  </si>
  <si>
    <t>Install New Fire Hydrant (includes Fire Hydrant, Gate Valve with Valve Box and up to 20 LF 6-inch DIP CL-52)</t>
  </si>
  <si>
    <t>02550-C6-00300</t>
  </si>
  <si>
    <t>Cut &amp; Cap 12-Inch Water Main</t>
  </si>
  <si>
    <t>02550-C6-00080</t>
  </si>
  <si>
    <t>6-Inch Water Main, DIP CL-52, &gt; 6' Deep</t>
  </si>
  <si>
    <t>C8</t>
  </si>
  <si>
    <t>TRAFFIC SIGNAL WORK</t>
  </si>
  <si>
    <t>13160-C8-03000</t>
  </si>
  <si>
    <t>Traffic Signal Upgrade of S. Carlin Springs Rd. &amp; 6th Rd. S. as outlined in Construction Plans</t>
  </si>
  <si>
    <t>LS</t>
  </si>
  <si>
    <t>C10</t>
  </si>
  <si>
    <t>PAVEMENT MARKING AND SIGNAGE WORK</t>
  </si>
  <si>
    <t>02900-C10-00040</t>
  </si>
  <si>
    <t>Eighteen (18) Inch Transverse Markings</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</si>
  <si>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</si>
  <si>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</si>
  <si>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</si>
  <si>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</si>
  <si>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</si>
  <si>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</si>
  <si>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02900-C10-00120</t>
  </si>
  <si>
    <t>Six (6) Inch Longitudinal Solid Line</t>
  </si>
  <si>
    <t>02900-C10-00170</t>
  </si>
  <si>
    <t>Twelve (12) Inch Yellow Longitudinal Centerline, Two - Four (4) Inch Yellow Lines with Four (4) Inch Separation</t>
  </si>
  <si>
    <t>02900-C10-00240</t>
  </si>
  <si>
    <t>Single Arrows</t>
  </si>
  <si>
    <t>02900-C10-00250</t>
  </si>
  <si>
    <t>Combination Arrows</t>
  </si>
  <si>
    <t>02619-C10-00420</t>
  </si>
  <si>
    <t>Traffic Control Sign (Typical Stop, Yield, No Parking, Speed Limit, or Similar), Relocate with Existing Post</t>
  </si>
  <si>
    <t>C11</t>
  </si>
  <si>
    <t>LANDSCAPE &amp; HARDSCAPE RESTORATION WORK</t>
  </si>
  <si>
    <t>02200-C11-00010</t>
  </si>
  <si>
    <t>Imported Topsoil</t>
  </si>
  <si>
    <t>02801-C11-00070</t>
  </si>
  <si>
    <t>Sod, Zoysia</t>
  </si>
  <si>
    <t>02800-C11-00200</t>
  </si>
  <si>
    <t>Chain Link Fence, Height Less Than or Equal to 6'</t>
  </si>
  <si>
    <t>C16</t>
  </si>
  <si>
    <t>E&amp;SC, MOT &amp; MOBILIZATION WORK</t>
  </si>
  <si>
    <t>Temporary Erosion and Sediment Controls (E&amp;SC)</t>
  </si>
  <si>
    <t>Maintenance of Traffic (MOT)</t>
  </si>
  <si>
    <t>Mobilization and De-Mobilization</t>
  </si>
  <si>
    <t>CONTRACT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</si>
</sst>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36">
    <xf numFmtId="0" fontId="0" fillId="0" borderId="0" xfId="0"/>
    <xf numFmtId="14" fontId="3" fillId="0" borderId="0" xfId="0" applyNumberFormat="1" applyFont="1" applyAlignment="1" applyProtection="1">
      <alignment horizontal="left" vertical="center"/>
      <protection locked="0"/>
    </xf>
    <xf numFmtId="0" fontId="2" fillId="0" borderId="0" xfId="0" applyFont="1" applyAlignment="1" applyProtection="1">
      <alignment horizontal="right" vertical="center"/>
      <protection locked="0"/>
    </xf>
    <xf numFmtId="0" fontId="0" fillId="0" borderId="0" xfId="0" applyProtection="1"/>
    <xf numFmtId="0" fontId="0" fillId="0" borderId="0" xfId="0" applyAlignment="1" applyProtection="1">
      <alignment wrapText="1"/>
    </xf>
    <xf numFmtId="0" fontId="2" fillId="0" borderId="0" xfId="0" applyFont="1" applyAlignment="1" applyProtection="1">
      <alignment horizontal="right" vertical="center"/>
    </xf>
    <xf numFmtId="14" fontId="3" fillId="0" borderId="0" xfId="0" applyNumberFormat="1" applyFont="1" applyAlignment="1" applyProtection="1">
      <alignment horizontal="left" vertical="center"/>
    </xf>
    <xf numFmtId="164" fontId="0" fillId="0" borderId="0" xfId="0" applyNumberFormat="1" applyProtection="1"/>
    <xf numFmtId="0" fontId="1" fillId="2" borderId="1" xfId="0" applyFont="1" applyFill="1" applyBorder="1" applyAlignment="1" applyProtection="1">
      <alignment wrapText="1"/>
    </xf>
    <xf numFmtId="0" fontId="1" fillId="2" borderId="1" xfId="0" applyFont="1" applyFill="1" applyBorder="1" applyProtection="1"/>
    <xf numFmtId="164" fontId="1" fillId="2" borderId="1" xfId="0" applyNumberFormat="1" applyFont="1" applyFill="1" applyBorder="1" applyProtection="1"/>
    <xf numFmtId="0" fontId="1" fillId="0" borderId="0" xfId="0" applyFont="1" applyProtection="1"/>
    <xf numFmtId="0" fontId="1" fillId="0" borderId="0" xfId="0" applyFont="1" applyAlignment="1" applyProtection="1">
      <alignment wrapText="1"/>
    </xf>
    <xf numFmtId="0" fontId="1" fillId="2" borderId="2" xfId="0" applyFont="1" applyFill="1" applyBorder="1" applyAlignment="1" applyProtection="1">
      <alignment wrapText="1"/>
    </xf>
    <xf numFmtId="0" fontId="1" fillId="2" borderId="2" xfId="0" applyFont="1" applyFill="1" applyBorder="1" applyProtection="1"/>
    <xf numFmtId="164" fontId="1" fillId="2" borderId="2" xfId="0" applyNumberFormat="1" applyFont="1" applyFill="1" applyBorder="1" applyProtection="1"/>
    <xf numFmtId="0" fontId="5" fillId="0" borderId="2" xfId="0" applyFont="1" applyBorder="1" applyProtection="1"/>
    <xf numFmtId="0" fontId="0" fillId="0" borderId="2" xfId="0" applyBorder="1" applyAlignment="1" applyProtection="1">
      <alignment wrapText="1"/>
    </xf>
    <xf numFmtId="0" fontId="0" fillId="3" borderId="2" xfId="0" applyFill="1" applyBorder="1" applyProtection="1"/>
    <xf numFmtId="0" fontId="0" fillId="0" borderId="2" xfId="0" applyBorder="1" applyProtection="1"/>
    <xf numFmtId="164" fontId="0" fillId="0" borderId="2" xfId="0" applyNumberFormat="1" applyBorder="1" applyProtection="1"/>
    <xf numFmtId="0" fontId="0" fillId="0" borderId="3" xfId="0" applyBorder="1" applyProtection="1"/>
    <xf numFmtId="0" fontId="0" fillId="0" borderId="3" xfId="0" applyBorder="1" applyAlignment="1" applyProtection="1">
      <alignment wrapText="1"/>
    </xf>
    <xf numFmtId="0" fontId="0" fillId="3" borderId="3" xfId="0" applyFill="1" applyBorder="1" applyProtection="1"/>
    <xf numFmtId="0" fontId="1" fillId="0" borderId="3" xfId="0" applyFont="1" applyBorder="1" applyProtection="1"/>
    <xf numFmtId="164" fontId="1" fillId="0" borderId="3" xfId="0" applyNumberFormat="1" applyFont="1" applyBorder="1" applyProtection="1"/>
    <xf numFmtId="164" fontId="1" fillId="2" borderId="2" xfId="0" applyNumberFormat="1" applyFont="1" applyFill="1" applyBorder="1" applyAlignment="1" applyProtection="1">
      <alignment wrapText="1"/>
    </xf>
    <xf numFmtId="0" fontId="5" fillId="0" borderId="3" xfId="0" applyFont="1" applyBorder="1" applyProtection="1"/>
    <xf numFmtId="0" fontId="0" fillId="0" borderId="4" xfId="0" applyBorder="1" applyProtection="1"/>
    <xf numFmtId="164" fontId="1" fillId="0" borderId="5" xfId="0" applyNumberFormat="1" applyFont="1" applyBorder="1" applyProtection="1"/>
    <xf numFmtId="164" fontId="0" fillId="0" borderId="2" xfId="0" applyNumberFormat="1" applyBorder="1" applyProtection="1">
      <protection locked="0"/>
    </xf>
    <xf numFmtId="0" fontId="0" fillId="0" borderId="0" xfId="0" applyProtection="1">
      <protection locked="0"/>
    </xf>
    <xf numFmtId="0" fontId="0" fillId="0" borderId="0" xfId="0" applyAlignment="1" applyProtection="1">
      <alignment wrapText="1"/>
      <protection locked="0"/>
    </xf>
    <xf numFmtId="164" fontId="0" fillId="0" borderId="0" xfId="0" applyNumberFormat="1" applyProtection="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cellXfs>
  <cellStyles count="2">
    <cellStyle name="Normal" xfId="0" builtinId="0"/>
    <cellStyle name="Normal 2" xfId="1" xr:uid="{582C1A72-EFD6-4E4C-94F0-B1CB8C6C14A3}"/>
  </cellStyles>
  <dxfs count="14">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TEO/06_Signal%20&amp;%20ITS/Signal%20Projects/TE02%20-%20Carlin%20Springs%20Rd%20Signals%20Upgrades/ITB/TE02-Engineer's%20CN%20Cost%20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TE02-Engineer's CN Cost Estimat"/>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4A261-CE09-448E-B0D8-4D8B77D01934}">
  <sheetPr codeName="Sheet9"/>
  <dimension ref="A1:F77"/>
  <sheetViews>
    <sheetView tabSelected="1" view="pageBreakPreview" topLeftCell="A46" zoomScale="130" zoomScaleNormal="100" zoomScaleSheetLayoutView="130" workbookViewId="0">
      <selection activeCell="E74" sqref="E72:E74"/>
    </sheetView>
  </sheetViews>
  <sheetFormatPr defaultColWidth="9.1796875" defaultRowHeight="14.5" x14ac:dyDescent="0.35"/>
  <cols>
    <col min="1" max="1" width="17.7265625" style="3" bestFit="1" customWidth="1"/>
    <col min="2" max="2" width="36.7265625" style="4" bestFit="1" customWidth="1"/>
    <col min="3" max="3" width="7" style="3" bestFit="1" customWidth="1"/>
    <col min="4" max="4" width="7.7265625" style="3" bestFit="1" customWidth="1"/>
    <col min="5" max="5" width="17.453125" style="3" bestFit="1" customWidth="1"/>
    <col min="6" max="6" width="13.81640625" style="7" bestFit="1" customWidth="1"/>
    <col min="7" max="16384" width="9.1796875" style="3"/>
  </cols>
  <sheetData>
    <row r="1" spans="1:6" x14ac:dyDescent="0.35">
      <c r="A1" s="31"/>
      <c r="B1" s="32"/>
      <c r="C1" s="31"/>
      <c r="D1" s="2"/>
      <c r="E1" s="1"/>
      <c r="F1" s="33"/>
    </row>
    <row r="2" spans="1:6" ht="80.150000000000006" customHeight="1" x14ac:dyDescent="0.35">
      <c r="A2" s="34" t="s">
        <v>0</v>
      </c>
      <c r="B2" s="35"/>
      <c r="C2" s="35"/>
      <c r="D2" s="35"/>
      <c r="E2" s="35"/>
      <c r="F2" s="35"/>
    </row>
    <row r="3" spans="1:6" x14ac:dyDescent="0.35">
      <c r="D3" s="5"/>
      <c r="E3" s="6"/>
    </row>
    <row r="5" spans="1:6" x14ac:dyDescent="0.35">
      <c r="A5" s="8" t="s">
        <v>1</v>
      </c>
      <c r="B5" s="8" t="s">
        <v>2</v>
      </c>
      <c r="C5" s="9" t="s">
        <v>3</v>
      </c>
      <c r="D5" s="9" t="s">
        <v>4</v>
      </c>
      <c r="E5" s="8" t="s">
        <v>5</v>
      </c>
      <c r="F5" s="10" t="s">
        <v>6</v>
      </c>
    </row>
    <row r="6" spans="1:6" x14ac:dyDescent="0.35">
      <c r="A6" s="11" t="s">
        <v>7</v>
      </c>
      <c r="B6" s="12" t="s">
        <v>8</v>
      </c>
      <c r="F6" s="3"/>
    </row>
    <row r="7" spans="1:6" x14ac:dyDescent="0.35">
      <c r="A7" s="13" t="s">
        <v>1</v>
      </c>
      <c r="B7" s="13" t="s">
        <v>2</v>
      </c>
      <c r="C7" s="14" t="s">
        <v>3</v>
      </c>
      <c r="D7" s="14" t="s">
        <v>4</v>
      </c>
      <c r="E7" s="13" t="s">
        <v>5</v>
      </c>
      <c r="F7" s="15" t="s">
        <v>6</v>
      </c>
    </row>
    <row r="8" spans="1:6" ht="29" x14ac:dyDescent="0.35">
      <c r="A8" s="16" t="s">
        <v>9</v>
      </c>
      <c r="B8" s="17" t="s">
        <v>10</v>
      </c>
      <c r="C8" s="18">
        <v>25</v>
      </c>
      <c r="D8" s="19" t="s">
        <v>11</v>
      </c>
      <c r="E8" s="30"/>
      <c r="F8" s="20">
        <f t="shared" ref="F8:F10" si="0">IFERROR($C8*$E8, "")</f>
        <v>0</v>
      </c>
    </row>
    <row r="9" spans="1:6" ht="29" x14ac:dyDescent="0.35">
      <c r="A9" s="16" t="s">
        <v>12</v>
      </c>
      <c r="B9" s="17" t="s">
        <v>13</v>
      </c>
      <c r="C9" s="18">
        <v>5</v>
      </c>
      <c r="D9" s="19" t="s">
        <v>11</v>
      </c>
      <c r="E9" s="30"/>
      <c r="F9" s="20">
        <f t="shared" si="0"/>
        <v>0</v>
      </c>
    </row>
    <row r="10" spans="1:6" ht="29.5" thickBot="1" x14ac:dyDescent="0.4">
      <c r="A10" s="16" t="s">
        <v>14</v>
      </c>
      <c r="B10" s="17" t="s">
        <v>15</v>
      </c>
      <c r="C10" s="18">
        <v>20</v>
      </c>
      <c r="D10" s="19" t="s">
        <v>11</v>
      </c>
      <c r="E10" s="30"/>
      <c r="F10" s="20">
        <f t="shared" si="0"/>
        <v>0</v>
      </c>
    </row>
    <row r="11" spans="1:6" ht="15" thickTop="1" x14ac:dyDescent="0.35">
      <c r="A11" s="21"/>
      <c r="B11" s="22"/>
      <c r="C11" s="23"/>
      <c r="D11" s="21"/>
      <c r="E11" s="24" t="s">
        <v>16</v>
      </c>
      <c r="F11" s="25">
        <f>SUBTOTAL(109,Unit_Price_Tab!$F$8:$F$10)</f>
        <v>0</v>
      </c>
    </row>
    <row r="13" spans="1:6" ht="28.9" customHeight="1" x14ac:dyDescent="0.35">
      <c r="A13" s="11" t="s">
        <v>17</v>
      </c>
      <c r="B13" s="12" t="s">
        <v>18</v>
      </c>
    </row>
    <row r="14" spans="1:6" x14ac:dyDescent="0.35">
      <c r="A14" s="13" t="s">
        <v>1</v>
      </c>
      <c r="B14" s="13" t="s">
        <v>2</v>
      </c>
      <c r="C14" s="14" t="s">
        <v>3</v>
      </c>
      <c r="D14" s="14" t="s">
        <v>4</v>
      </c>
      <c r="E14" s="26" t="s">
        <v>5</v>
      </c>
      <c r="F14" s="15" t="s">
        <v>6</v>
      </c>
    </row>
    <row r="15" spans="1:6" ht="43.5" x14ac:dyDescent="0.35">
      <c r="A15" s="16" t="s">
        <v>19</v>
      </c>
      <c r="B15" s="17" t="s">
        <v>20</v>
      </c>
      <c r="C15" s="18">
        <v>30</v>
      </c>
      <c r="D15" s="19" t="s">
        <v>21</v>
      </c>
      <c r="E15" s="30"/>
      <c r="F15" s="20">
        <f t="shared" ref="F15:F18" si="1">IFERROR($C15*$E15, "")</f>
        <v>0</v>
      </c>
    </row>
    <row r="16" spans="1:6" ht="58" x14ac:dyDescent="0.35">
      <c r="A16" s="16" t="s">
        <v>22</v>
      </c>
      <c r="B16" s="17" t="s">
        <v>23</v>
      </c>
      <c r="C16" s="18">
        <v>600</v>
      </c>
      <c r="D16" s="19" t="s">
        <v>21</v>
      </c>
      <c r="E16" s="30"/>
      <c r="F16" s="20">
        <f t="shared" si="1"/>
        <v>0</v>
      </c>
    </row>
    <row r="17" spans="1:6" ht="29" x14ac:dyDescent="0.35">
      <c r="A17" s="16" t="s">
        <v>24</v>
      </c>
      <c r="B17" s="17" t="s">
        <v>25</v>
      </c>
      <c r="C17" s="18">
        <v>400</v>
      </c>
      <c r="D17" s="19" t="s">
        <v>26</v>
      </c>
      <c r="E17" s="30"/>
      <c r="F17" s="20">
        <f t="shared" si="1"/>
        <v>0</v>
      </c>
    </row>
    <row r="18" spans="1:6" ht="29.5" thickBot="1" x14ac:dyDescent="0.4">
      <c r="A18" s="16" t="s">
        <v>27</v>
      </c>
      <c r="B18" s="17" t="s">
        <v>28</v>
      </c>
      <c r="C18" s="18">
        <v>10</v>
      </c>
      <c r="D18" s="19" t="s">
        <v>26</v>
      </c>
      <c r="E18" s="30"/>
      <c r="F18" s="20">
        <f t="shared" si="1"/>
        <v>0</v>
      </c>
    </row>
    <row r="19" spans="1:6" ht="15" thickTop="1" x14ac:dyDescent="0.35">
      <c r="A19" s="21"/>
      <c r="B19" s="22"/>
      <c r="C19" s="23"/>
      <c r="D19" s="21"/>
      <c r="E19" s="24" t="s">
        <v>16</v>
      </c>
      <c r="F19" s="25">
        <f>SUBTOTAL(109,Unit_Price_Tab!$F$15:$F$18)</f>
        <v>0</v>
      </c>
    </row>
    <row r="20" spans="1:6" ht="28.9" customHeight="1" x14ac:dyDescent="0.35"/>
    <row r="21" spans="1:6" x14ac:dyDescent="0.35">
      <c r="A21" s="11" t="s">
        <v>29</v>
      </c>
      <c r="B21" s="12" t="s">
        <v>30</v>
      </c>
    </row>
    <row r="22" spans="1:6" x14ac:dyDescent="0.35">
      <c r="A22" s="13" t="s">
        <v>1</v>
      </c>
      <c r="B22" s="13" t="s">
        <v>2</v>
      </c>
      <c r="C22" s="14" t="s">
        <v>3</v>
      </c>
      <c r="D22" s="14" t="s">
        <v>4</v>
      </c>
      <c r="E22" s="14" t="s">
        <v>31</v>
      </c>
      <c r="F22" s="15" t="s">
        <v>6</v>
      </c>
    </row>
    <row r="23" spans="1:6" ht="29" x14ac:dyDescent="0.35">
      <c r="A23" s="16" t="s">
        <v>32</v>
      </c>
      <c r="B23" s="17" t="s">
        <v>33</v>
      </c>
      <c r="C23" s="18">
        <v>125</v>
      </c>
      <c r="D23" s="19" t="s">
        <v>26</v>
      </c>
      <c r="E23" s="30"/>
      <c r="F23" s="20">
        <f t="shared" ref="F23:F25" si="2">IFERROR($C23*$E23, "")</f>
        <v>0</v>
      </c>
    </row>
    <row r="24" spans="1:6" ht="29" x14ac:dyDescent="0.35">
      <c r="A24" s="16" t="s">
        <v>34</v>
      </c>
      <c r="B24" s="17" t="s">
        <v>35</v>
      </c>
      <c r="C24" s="18">
        <v>60</v>
      </c>
      <c r="D24" s="19" t="s">
        <v>36</v>
      </c>
      <c r="E24" s="30"/>
      <c r="F24" s="20">
        <f t="shared" si="2"/>
        <v>0</v>
      </c>
    </row>
    <row r="25" spans="1:6" ht="29.5" thickBot="1" x14ac:dyDescent="0.4">
      <c r="A25" s="16" t="s">
        <v>37</v>
      </c>
      <c r="B25" s="17" t="s">
        <v>38</v>
      </c>
      <c r="C25" s="18">
        <v>15</v>
      </c>
      <c r="D25" s="19" t="s">
        <v>36</v>
      </c>
      <c r="E25" s="30"/>
      <c r="F25" s="20">
        <f t="shared" si="2"/>
        <v>0</v>
      </c>
    </row>
    <row r="26" spans="1:6" ht="15" thickTop="1" x14ac:dyDescent="0.35">
      <c r="A26" s="27"/>
      <c r="B26" s="22"/>
      <c r="C26" s="23"/>
      <c r="D26" s="21"/>
      <c r="E26" s="24" t="s">
        <v>16</v>
      </c>
      <c r="F26" s="25">
        <f>SUBTOTAL(109,Unit_Price_Tab!$F$23:$F$25)</f>
        <v>0</v>
      </c>
    </row>
    <row r="28" spans="1:6" x14ac:dyDescent="0.35">
      <c r="A28" s="11" t="s">
        <v>39</v>
      </c>
      <c r="B28" s="12" t="s">
        <v>40</v>
      </c>
    </row>
    <row r="29" spans="1:6" x14ac:dyDescent="0.35">
      <c r="A29" s="13" t="s">
        <v>1</v>
      </c>
      <c r="B29" s="13" t="s">
        <v>2</v>
      </c>
      <c r="C29" s="14" t="s">
        <v>3</v>
      </c>
      <c r="D29" s="14" t="s">
        <v>4</v>
      </c>
      <c r="E29" s="14" t="s">
        <v>31</v>
      </c>
      <c r="F29" s="15" t="s">
        <v>6</v>
      </c>
    </row>
    <row r="30" spans="1:6" ht="29" x14ac:dyDescent="0.35">
      <c r="A30" s="16" t="s">
        <v>41</v>
      </c>
      <c r="B30" s="17" t="s">
        <v>42</v>
      </c>
      <c r="C30" s="18">
        <v>20</v>
      </c>
      <c r="D30" s="19" t="s">
        <v>21</v>
      </c>
      <c r="E30" s="30"/>
      <c r="F30" s="20">
        <f t="shared" ref="F30:F34" si="3">IFERROR($C30*$E30, "")</f>
        <v>0</v>
      </c>
    </row>
    <row r="31" spans="1:6" ht="29" x14ac:dyDescent="0.35">
      <c r="A31" s="16" t="s">
        <v>43</v>
      </c>
      <c r="B31" s="17" t="s">
        <v>44</v>
      </c>
      <c r="C31" s="18">
        <v>10</v>
      </c>
      <c r="D31" s="19" t="s">
        <v>21</v>
      </c>
      <c r="E31" s="30"/>
      <c r="F31" s="20">
        <f t="shared" si="3"/>
        <v>0</v>
      </c>
    </row>
    <row r="32" spans="1:6" ht="43.5" x14ac:dyDescent="0.35">
      <c r="A32" s="16" t="s">
        <v>45</v>
      </c>
      <c r="B32" s="17" t="s">
        <v>46</v>
      </c>
      <c r="C32" s="18">
        <v>2</v>
      </c>
      <c r="D32" s="19" t="s">
        <v>47</v>
      </c>
      <c r="E32" s="30"/>
      <c r="F32" s="20">
        <f t="shared" si="3"/>
        <v>0</v>
      </c>
    </row>
    <row r="33" spans="1:6" ht="29" x14ac:dyDescent="0.35">
      <c r="A33" s="16" t="s">
        <v>48</v>
      </c>
      <c r="B33" s="17" t="s">
        <v>49</v>
      </c>
      <c r="C33" s="18">
        <v>2</v>
      </c>
      <c r="D33" s="19" t="s">
        <v>47</v>
      </c>
      <c r="E33" s="30"/>
      <c r="F33" s="20">
        <f t="shared" si="3"/>
        <v>0</v>
      </c>
    </row>
    <row r="34" spans="1:6" ht="15" thickBot="1" x14ac:dyDescent="0.4">
      <c r="A34" s="16" t="s">
        <v>50</v>
      </c>
      <c r="B34" s="17" t="s">
        <v>51</v>
      </c>
      <c r="C34" s="18">
        <v>2</v>
      </c>
      <c r="D34" s="19" t="s">
        <v>47</v>
      </c>
      <c r="E34" s="30"/>
      <c r="F34" s="20">
        <f t="shared" si="3"/>
        <v>0</v>
      </c>
    </row>
    <row r="35" spans="1:6" ht="15" thickTop="1" x14ac:dyDescent="0.35">
      <c r="A35" s="21"/>
      <c r="B35" s="22"/>
      <c r="C35" s="23"/>
      <c r="D35" s="21"/>
      <c r="E35" s="24" t="s">
        <v>16</v>
      </c>
      <c r="F35" s="25">
        <f>SUBTOTAL(109,Unit_Price_Tab!$F$30:$F$34)</f>
        <v>0</v>
      </c>
    </row>
    <row r="37" spans="1:6" x14ac:dyDescent="0.35">
      <c r="A37" s="11" t="s">
        <v>52</v>
      </c>
      <c r="B37" s="12" t="s">
        <v>53</v>
      </c>
    </row>
    <row r="38" spans="1:6" x14ac:dyDescent="0.35">
      <c r="A38" s="13" t="s">
        <v>1</v>
      </c>
      <c r="B38" s="13" t="s">
        <v>2</v>
      </c>
      <c r="C38" s="14" t="s">
        <v>3</v>
      </c>
      <c r="D38" s="14" t="s">
        <v>4</v>
      </c>
      <c r="E38" s="14" t="s">
        <v>31</v>
      </c>
      <c r="F38" s="15" t="s">
        <v>6</v>
      </c>
    </row>
    <row r="39" spans="1:6" x14ac:dyDescent="0.35">
      <c r="A39" s="16" t="s">
        <v>54</v>
      </c>
      <c r="B39" s="17" t="s">
        <v>55</v>
      </c>
      <c r="C39" s="18">
        <v>1</v>
      </c>
      <c r="D39" s="19" t="s">
        <v>47</v>
      </c>
      <c r="E39" s="30"/>
      <c r="F39" s="20">
        <f t="shared" ref="F39:F43" si="4">IFERROR($C39*$E39, "")</f>
        <v>0</v>
      </c>
    </row>
    <row r="40" spans="1:6" x14ac:dyDescent="0.35">
      <c r="A40" s="16" t="s">
        <v>56</v>
      </c>
      <c r="B40" s="17" t="s">
        <v>57</v>
      </c>
      <c r="C40" s="18">
        <v>1</v>
      </c>
      <c r="D40" s="19" t="s">
        <v>47</v>
      </c>
      <c r="E40" s="30"/>
      <c r="F40" s="20">
        <f t="shared" si="4"/>
        <v>0</v>
      </c>
    </row>
    <row r="41" spans="1:6" ht="43.5" x14ac:dyDescent="0.35">
      <c r="A41" s="16" t="s">
        <v>58</v>
      </c>
      <c r="B41" s="17" t="s">
        <v>59</v>
      </c>
      <c r="C41" s="18">
        <v>1</v>
      </c>
      <c r="D41" s="19" t="s">
        <v>47</v>
      </c>
      <c r="E41" s="30"/>
      <c r="F41" s="20">
        <f t="shared" si="4"/>
        <v>0</v>
      </c>
    </row>
    <row r="42" spans="1:6" x14ac:dyDescent="0.35">
      <c r="A42" s="16" t="s">
        <v>60</v>
      </c>
      <c r="B42" s="17" t="s">
        <v>61</v>
      </c>
      <c r="C42" s="18">
        <v>1</v>
      </c>
      <c r="D42" s="19" t="s">
        <v>47</v>
      </c>
      <c r="E42" s="30"/>
      <c r="F42" s="20">
        <f t="shared" si="4"/>
        <v>0</v>
      </c>
    </row>
    <row r="43" spans="1:6" ht="15" thickBot="1" x14ac:dyDescent="0.4">
      <c r="A43" s="16" t="s">
        <v>62</v>
      </c>
      <c r="B43" s="17" t="s">
        <v>63</v>
      </c>
      <c r="C43" s="18">
        <v>20</v>
      </c>
      <c r="D43" s="19" t="s">
        <v>21</v>
      </c>
      <c r="E43" s="30"/>
      <c r="F43" s="20">
        <f t="shared" si="4"/>
        <v>0</v>
      </c>
    </row>
    <row r="44" spans="1:6" ht="15" thickTop="1" x14ac:dyDescent="0.35">
      <c r="A44" s="21"/>
      <c r="B44" s="22"/>
      <c r="C44" s="23"/>
      <c r="D44" s="21"/>
      <c r="E44" s="24" t="s">
        <v>16</v>
      </c>
      <c r="F44" s="25">
        <f>SUBTOTAL(109,Unit_Price_Tab!$F$39:$F$43)</f>
        <v>0</v>
      </c>
    </row>
    <row r="46" spans="1:6" x14ac:dyDescent="0.35">
      <c r="A46" s="11" t="s">
        <v>64</v>
      </c>
      <c r="B46" s="12" t="s">
        <v>65</v>
      </c>
    </row>
    <row r="47" spans="1:6" x14ac:dyDescent="0.35">
      <c r="A47" s="13" t="s">
        <v>1</v>
      </c>
      <c r="B47" s="13" t="s">
        <v>2</v>
      </c>
      <c r="C47" s="14" t="s">
        <v>3</v>
      </c>
      <c r="D47" s="14" t="s">
        <v>4</v>
      </c>
      <c r="E47" s="14" t="s">
        <v>31</v>
      </c>
      <c r="F47" s="15" t="s">
        <v>6</v>
      </c>
    </row>
    <row r="48" spans="1:6" ht="44" thickBot="1" x14ac:dyDescent="0.4">
      <c r="A48" s="16" t="s">
        <v>66</v>
      </c>
      <c r="B48" s="17" t="s">
        <v>67</v>
      </c>
      <c r="C48" s="18">
        <v>1</v>
      </c>
      <c r="D48" s="19" t="s">
        <v>68</v>
      </c>
      <c r="E48" s="30"/>
      <c r="F48" s="20">
        <f>IFERROR($C48*$E48, "")</f>
        <v>0</v>
      </c>
    </row>
    <row r="49" spans="1:6" ht="15" thickTop="1" x14ac:dyDescent="0.35">
      <c r="A49" s="21"/>
      <c r="B49" s="22"/>
      <c r="C49" s="23"/>
      <c r="D49" s="21"/>
      <c r="E49" s="24" t="s">
        <v>16</v>
      </c>
      <c r="F49" s="25">
        <f>SUBTOTAL(109,Unit_Price_Tab!$F$48:$F$48)</f>
        <v>0</v>
      </c>
    </row>
    <row r="51" spans="1:6" ht="29" x14ac:dyDescent="0.35">
      <c r="A51" s="11" t="s">
        <v>69</v>
      </c>
      <c r="B51" s="12" t="s">
        <v>70</v>
      </c>
    </row>
    <row r="52" spans="1:6" x14ac:dyDescent="0.35">
      <c r="A52" s="13" t="s">
        <v>1</v>
      </c>
      <c r="B52" s="13" t="s">
        <v>2</v>
      </c>
      <c r="C52" s="14" t="s">
        <v>3</v>
      </c>
      <c r="D52" s="14" t="s">
        <v>4</v>
      </c>
      <c r="E52" s="14" t="s">
        <v>31</v>
      </c>
      <c r="F52" s="15" t="s">
        <v>6</v>
      </c>
    </row>
    <row r="53" spans="1:6" x14ac:dyDescent="0.35">
      <c r="A53" s="16" t="s">
        <v>71</v>
      </c>
      <c r="B53" s="17" t="s">
        <v>72</v>
      </c>
      <c r="C53" s="18">
        <v>120</v>
      </c>
      <c r="D53" s="19" t="s">
        <v>21</v>
      </c>
      <c r="E53" s="30"/>
      <c r="F53" s="20">
        <f t="shared" ref="F53:F61" si="5">IFERROR($C53*$E53, "")</f>
        <v>0</v>
      </c>
    </row>
    <row r="54" spans="1:6" ht="43.5" x14ac:dyDescent="0.35">
      <c r="A54" s="16" t="s">
        <v>73</v>
      </c>
      <c r="B54" s="17" t="s">
        <v>74</v>
      </c>
      <c r="C54" s="18">
        <v>220</v>
      </c>
      <c r="D54" s="19" t="s">
        <v>21</v>
      </c>
      <c r="E54" s="30"/>
      <c r="F54" s="20">
        <f t="shared" si="5"/>
        <v>0</v>
      </c>
    </row>
    <row r="55" spans="1:6" x14ac:dyDescent="0.35">
      <c r="A55" s="16" t="s">
        <v>75</v>
      </c>
      <c r="B55" s="17" t="s">
        <v>76</v>
      </c>
      <c r="C55" s="18">
        <v>150</v>
      </c>
      <c r="D55" s="19" t="s">
        <v>21</v>
      </c>
      <c r="E55" s="30"/>
      <c r="F55" s="20">
        <f t="shared" si="5"/>
        <v>0</v>
      </c>
    </row>
    <row r="56" spans="1:6" ht="58" x14ac:dyDescent="0.35">
      <c r="A56" s="16" t="s">
        <v>77</v>
      </c>
      <c r="B56" s="17" t="s">
        <v>78</v>
      </c>
      <c r="C56" s="18">
        <v>200</v>
      </c>
      <c r="D56" s="19" t="s">
        <v>21</v>
      </c>
      <c r="E56" s="30"/>
      <c r="F56" s="20">
        <f t="shared" si="5"/>
        <v>0</v>
      </c>
    </row>
    <row r="57" spans="1:6" x14ac:dyDescent="0.35">
      <c r="A57" s="16" t="s">
        <v>79</v>
      </c>
      <c r="B57" s="17" t="s">
        <v>80</v>
      </c>
      <c r="C57" s="18">
        <v>40</v>
      </c>
      <c r="D57" s="19" t="s">
        <v>21</v>
      </c>
      <c r="E57" s="30"/>
      <c r="F57" s="20">
        <f t="shared" si="5"/>
        <v>0</v>
      </c>
    </row>
    <row r="58" spans="1:6" ht="43.5" x14ac:dyDescent="0.35">
      <c r="A58" s="16" t="s">
        <v>81</v>
      </c>
      <c r="B58" s="17" t="s">
        <v>82</v>
      </c>
      <c r="C58" s="18">
        <v>110</v>
      </c>
      <c r="D58" s="19" t="s">
        <v>21</v>
      </c>
      <c r="E58" s="30"/>
      <c r="F58" s="20">
        <f t="shared" si="5"/>
        <v>0</v>
      </c>
    </row>
    <row r="59" spans="1:6" x14ac:dyDescent="0.35">
      <c r="A59" s="16" t="s">
        <v>83</v>
      </c>
      <c r="B59" s="17" t="s">
        <v>84</v>
      </c>
      <c r="C59" s="18">
        <v>1</v>
      </c>
      <c r="D59" s="19" t="s">
        <v>47</v>
      </c>
      <c r="E59" s="30"/>
      <c r="F59" s="20">
        <f t="shared" si="5"/>
        <v>0</v>
      </c>
    </row>
    <row r="60" spans="1:6" x14ac:dyDescent="0.35">
      <c r="A60" s="16" t="s">
        <v>85</v>
      </c>
      <c r="B60" s="17" t="s">
        <v>86</v>
      </c>
      <c r="C60" s="18">
        <v>1</v>
      </c>
      <c r="D60" s="19" t="s">
        <v>47</v>
      </c>
      <c r="E60" s="30"/>
      <c r="F60" s="20">
        <f t="shared" si="5"/>
        <v>0</v>
      </c>
    </row>
    <row r="61" spans="1:6" ht="44" thickBot="1" x14ac:dyDescent="0.4">
      <c r="A61" s="16" t="s">
        <v>87</v>
      </c>
      <c r="B61" s="17" t="s">
        <v>88</v>
      </c>
      <c r="C61" s="18">
        <v>2</v>
      </c>
      <c r="D61" s="19" t="s">
        <v>47</v>
      </c>
      <c r="E61" s="30"/>
      <c r="F61" s="20">
        <f t="shared" si="5"/>
        <v>0</v>
      </c>
    </row>
    <row r="62" spans="1:6" ht="15" thickTop="1" x14ac:dyDescent="0.35">
      <c r="A62" s="28"/>
      <c r="B62" s="22"/>
      <c r="C62" s="23"/>
      <c r="D62" s="21"/>
      <c r="E62" s="24" t="s">
        <v>16</v>
      </c>
      <c r="F62" s="25">
        <f>SUBTOTAL(109,Unit_Price_Tab!$F$53:$F$61)</f>
        <v>0</v>
      </c>
    </row>
    <row r="64" spans="1:6" ht="29" x14ac:dyDescent="0.35">
      <c r="A64" s="11" t="s">
        <v>89</v>
      </c>
      <c r="B64" s="12" t="s">
        <v>90</v>
      </c>
    </row>
    <row r="65" spans="1:6" x14ac:dyDescent="0.35">
      <c r="A65" s="13" t="s">
        <v>1</v>
      </c>
      <c r="B65" s="13" t="s">
        <v>2</v>
      </c>
      <c r="C65" s="14" t="s">
        <v>3</v>
      </c>
      <c r="D65" s="14" t="s">
        <v>4</v>
      </c>
      <c r="E65" s="14" t="s">
        <v>31</v>
      </c>
      <c r="F65" s="15" t="s">
        <v>6</v>
      </c>
    </row>
    <row r="66" spans="1:6" x14ac:dyDescent="0.35">
      <c r="A66" s="16" t="s">
        <v>91</v>
      </c>
      <c r="B66" s="17" t="s">
        <v>92</v>
      </c>
      <c r="C66" s="18">
        <v>40</v>
      </c>
      <c r="D66" s="19" t="s">
        <v>11</v>
      </c>
      <c r="E66" s="30"/>
      <c r="F66" s="20">
        <f t="shared" ref="F66:F68" si="6">IFERROR($C66*$E66, "")</f>
        <v>0</v>
      </c>
    </row>
    <row r="67" spans="1:6" x14ac:dyDescent="0.35">
      <c r="A67" s="16" t="s">
        <v>93</v>
      </c>
      <c r="B67" s="17" t="s">
        <v>94</v>
      </c>
      <c r="C67" s="18">
        <v>360</v>
      </c>
      <c r="D67" s="19" t="s">
        <v>26</v>
      </c>
      <c r="E67" s="30"/>
      <c r="F67" s="20">
        <f t="shared" si="6"/>
        <v>0</v>
      </c>
    </row>
    <row r="68" spans="1:6" ht="29.5" thickBot="1" x14ac:dyDescent="0.4">
      <c r="A68" s="16" t="s">
        <v>95</v>
      </c>
      <c r="B68" s="17" t="s">
        <v>96</v>
      </c>
      <c r="C68" s="18">
        <v>140</v>
      </c>
      <c r="D68" s="19" t="s">
        <v>21</v>
      </c>
      <c r="E68" s="30"/>
      <c r="F68" s="20">
        <f t="shared" si="6"/>
        <v>0</v>
      </c>
    </row>
    <row r="69" spans="1:6" ht="15" thickTop="1" x14ac:dyDescent="0.35">
      <c r="A69" s="21"/>
      <c r="B69" s="22"/>
      <c r="C69" s="23"/>
      <c r="D69" s="21"/>
      <c r="E69" s="24" t="s">
        <v>16</v>
      </c>
      <c r="F69" s="25">
        <f>SUBTOTAL(109,Unit_Price_Tab!$F$66:$F$68)</f>
        <v>0</v>
      </c>
    </row>
    <row r="70" spans="1:6" x14ac:dyDescent="0.35">
      <c r="A70" s="11" t="s">
        <v>97</v>
      </c>
      <c r="B70" s="12" t="s">
        <v>98</v>
      </c>
    </row>
    <row r="71" spans="1:6" x14ac:dyDescent="0.35">
      <c r="A71" s="13" t="s">
        <v>1</v>
      </c>
      <c r="B71" s="13" t="s">
        <v>2</v>
      </c>
      <c r="C71" s="14" t="s">
        <v>3</v>
      </c>
      <c r="D71" s="14" t="s">
        <v>4</v>
      </c>
      <c r="E71" s="14" t="s">
        <v>31</v>
      </c>
      <c r="F71" s="15" t="s">
        <v>6</v>
      </c>
    </row>
    <row r="72" spans="1:6" ht="29" x14ac:dyDescent="0.35">
      <c r="A72" s="16"/>
      <c r="B72" s="17" t="s">
        <v>99</v>
      </c>
      <c r="C72" s="18">
        <v>1</v>
      </c>
      <c r="D72" s="19" t="s">
        <v>68</v>
      </c>
      <c r="E72" s="30"/>
      <c r="F72" s="20">
        <f>E72</f>
        <v>0</v>
      </c>
    </row>
    <row r="73" spans="1:6" x14ac:dyDescent="0.35">
      <c r="A73" s="16"/>
      <c r="B73" s="17" t="s">
        <v>100</v>
      </c>
      <c r="C73" s="18">
        <v>1</v>
      </c>
      <c r="D73" s="19" t="s">
        <v>68</v>
      </c>
      <c r="E73" s="30"/>
      <c r="F73" s="20">
        <f>E73</f>
        <v>0</v>
      </c>
    </row>
    <row r="74" spans="1:6" ht="15" thickBot="1" x14ac:dyDescent="0.4">
      <c r="A74" s="16"/>
      <c r="B74" s="17" t="s">
        <v>101</v>
      </c>
      <c r="C74" s="18">
        <v>1</v>
      </c>
      <c r="D74" s="19" t="s">
        <v>68</v>
      </c>
      <c r="E74" s="30"/>
      <c r="F74" s="20">
        <f>E74</f>
        <v>0</v>
      </c>
    </row>
    <row r="75" spans="1:6" ht="15" thickTop="1" x14ac:dyDescent="0.35">
      <c r="A75" s="21"/>
      <c r="B75" s="22"/>
      <c r="C75" s="23"/>
      <c r="D75" s="21"/>
      <c r="E75" s="24" t="s">
        <v>16</v>
      </c>
      <c r="F75" s="25">
        <f>SUBTOTAL(109,Unit_Price_Tab!$F$72:$F$74)</f>
        <v>0</v>
      </c>
    </row>
    <row r="76" spans="1:6" ht="15" thickBot="1" x14ac:dyDescent="0.4"/>
    <row r="77" spans="1:6" ht="15" thickBot="1" x14ac:dyDescent="0.4">
      <c r="E77" s="11" t="s">
        <v>102</v>
      </c>
      <c r="F77" s="29">
        <f>SUM(F75,F69,F62,F49,F44,F35,F26,F19,F11)</f>
        <v>0</v>
      </c>
    </row>
  </sheetData>
  <mergeCells count="1">
    <mergeCell ref="A2:F2"/>
  </mergeCells>
  <conditionalFormatting sqref="C48 C66:C68 C53:C61 C39:C43 C30:C34 C23:C25 C15:C18 C9:C10">
    <cfRule type="expression" dxfId="13" priority="12">
      <formula>$C9&gt;0</formula>
    </cfRule>
  </conditionalFormatting>
  <conditionalFormatting sqref="B48">
    <cfRule type="expression" dxfId="12" priority="10">
      <formula>#REF!&gt;0</formula>
    </cfRule>
    <cfRule type="expression" dxfId="11" priority="11">
      <formula>$C48&gt;0</formula>
    </cfRule>
  </conditionalFormatting>
  <conditionalFormatting sqref="A48 C48:F48 A66:F68 A53:F61 A39:F43 A30:F34 A23:F25 A15:F18 A9:F10 F8">
    <cfRule type="expression" dxfId="10" priority="13">
      <formula>#REF!&gt;0</formula>
    </cfRule>
    <cfRule type="expression" dxfId="9" priority="14">
      <formula>$C8&gt;0</formula>
    </cfRule>
  </conditionalFormatting>
  <conditionalFormatting sqref="C72:C73">
    <cfRule type="expression" dxfId="8" priority="7">
      <formula>$C72&gt;0</formula>
    </cfRule>
  </conditionalFormatting>
  <conditionalFormatting sqref="A72:F73">
    <cfRule type="expression" dxfId="7" priority="8">
      <formula>#REF!&gt;0</formula>
    </cfRule>
    <cfRule type="expression" dxfId="6" priority="9">
      <formula>$C72&gt;0</formula>
    </cfRule>
  </conditionalFormatting>
  <conditionalFormatting sqref="C74">
    <cfRule type="expression" dxfId="5" priority="4">
      <formula>$C74&gt;0</formula>
    </cfRule>
  </conditionalFormatting>
  <conditionalFormatting sqref="A74:F74">
    <cfRule type="expression" dxfId="4" priority="5">
      <formula>#REF!&gt;0</formula>
    </cfRule>
    <cfRule type="expression" dxfId="3" priority="6">
      <formula>$C74&gt;0</formula>
    </cfRule>
  </conditionalFormatting>
  <conditionalFormatting sqref="C8">
    <cfRule type="expression" dxfId="2" priority="1">
      <formula>$C8&gt;0</formula>
    </cfRule>
  </conditionalFormatting>
  <conditionalFormatting sqref="A8:E8">
    <cfRule type="expression" dxfId="1" priority="2">
      <formula>#REF!&gt;0</formula>
    </cfRule>
    <cfRule type="expression" dxfId="0" priority="3">
      <formula>$C8&gt;0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Anup Kafle</dc:creator>
  <cp:keywords/>
  <dc:description/>
  <cp:lastModifiedBy>Lucas Alexander</cp:lastModifiedBy>
  <cp:revision/>
  <dcterms:created xsi:type="dcterms:W3CDTF">2022-10-10T07:52:02Z</dcterms:created>
  <dcterms:modified xsi:type="dcterms:W3CDTF">2023-01-23T18:15:16Z</dcterms:modified>
  <cp:category/>
  <cp:contentStatus/>
</cp:coreProperties>
</file>