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trlProps/ctrlProp4.xml" ContentType="application/vnd.ms-excel.controlpropertie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https://arlingtonva-my.sharepoint.com/personal/tprice_arlingtonva_us/Documents/FY 22/22-DES-ITB-269 Open Channel Dredging of the Four Mile E &amp; W Levee System/Solicitation/Invitation to Bid/ITB/Final Version/"/>
    </mc:Choice>
  </mc:AlternateContent>
  <xr:revisionPtr revIDLastSave="115" documentId="8_{B591947F-CDF9-1641-80E9-F02B1E577077}" xr6:coauthVersionLast="47" xr6:coauthVersionMax="47" xr10:uidLastSave="{6D45AEB4-E3B7-9447-A3C0-AAB767030D62}"/>
  <bookViews>
    <workbookView xWindow="8340" yWindow="500" windowWidth="23260" windowHeight="22620" activeTab="3" xr2:uid="{553AA86F-749C-47E6-9291-7ACE1D96CDF4}"/>
  </bookViews>
  <sheets>
    <sheet name="4MR Gabions" sheetId="1" r:id="rId1"/>
    <sheet name="4MR" sheetId="2" r:id="rId2"/>
    <sheet name="Long Branch" sheetId="3" r:id="rId3"/>
    <sheet name="Grand Total" sheetId="5" r:id="rId4"/>
  </sheets>
  <externalReferences>
    <externalReference r:id="rId5"/>
  </externalReferences>
  <definedNames>
    <definedName name="BidTabs1" localSheetId="0">[1]!BidTabs[#Data]</definedName>
    <definedName name="BidTabs1">[1]!BidTabs[#Data]</definedName>
    <definedName name="_xlnm.Print_Area" localSheetId="0">'4MR Gabions'!$A$1:$F$18</definedName>
    <definedName name="_xlnm.Print_Titles" localSheetId="0">'4MR Gabions'!$1:$3</definedName>
    <definedName name="Spanner_Auto_File">"alse"</definedName>
    <definedName name="UnitPrice" localSheetId="0">[1]!BidTabs[[Master Item Number]:[Unit]]</definedName>
    <definedName name="UnitPrice">[1]!BidTabs[[Master Item Number]:[Unit]]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4" i="3" l="1"/>
  <c r="F33" i="3"/>
  <c r="F35" i="3"/>
  <c r="F11" i="3"/>
  <c r="F12" i="3" s="1"/>
  <c r="F27" i="3" l="1"/>
  <c r="F22" i="3"/>
  <c r="F23" i="3" s="1"/>
  <c r="F17" i="3"/>
  <c r="F16" i="3"/>
  <c r="F6" i="3"/>
  <c r="F7" i="3" s="1"/>
  <c r="F38" i="3" s="1"/>
  <c r="F18" i="2"/>
  <c r="F19" i="2" s="1"/>
  <c r="F13" i="2"/>
  <c r="F12" i="2"/>
  <c r="F14" i="2" s="1"/>
  <c r="F7" i="2"/>
  <c r="F8" i="2" s="1"/>
  <c r="F43" i="3" l="1"/>
  <c r="F42" i="3"/>
  <c r="F28" i="3"/>
  <c r="F18" i="3"/>
  <c r="F23" i="2"/>
  <c r="F28" i="2" l="1"/>
  <c r="F27" i="2"/>
  <c r="F29" i="2" l="1"/>
  <c r="F32" i="2" s="1"/>
  <c r="C2" i="5" s="1"/>
  <c r="F6" i="1"/>
  <c r="F7" i="1" s="1"/>
  <c r="F10" i="1" l="1"/>
  <c r="F15" i="1" l="1"/>
  <c r="F14" i="1"/>
  <c r="F44" i="3" l="1"/>
  <c r="F47" i="3" s="1"/>
  <c r="F16" i="1"/>
  <c r="F18" i="1" l="1"/>
  <c r="C1" i="5" s="1"/>
  <c r="C3" i="5" l="1"/>
  <c r="C4"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tc={CC849CDE-DC10-3145-8849-B5DFA1E55F09}</author>
  </authors>
  <commentList>
    <comment ref="C13" authorId="0" shapeId="0" xr:uid="{CC849CDE-DC10-3145-8849-B5DFA1E55F09}">
      <text>
        <t>[Threaded comment]
Your version of Excel allows you to read this threaded comment; however, any edits to it will get removed if the file is opened in a newer version of Excel. Learn more: https://go.microsoft.com/fwlink/?linkid=870924
Comment:
    @Jennifer Tastad what is the qty for this?</t>
      </text>
    </comment>
  </commentList>
</comments>
</file>

<file path=xl/sharedStrings.xml><?xml version="1.0" encoding="utf-8"?>
<sst xmlns="http://schemas.openxmlformats.org/spreadsheetml/2006/main" count="180" uniqueCount="55">
  <si>
    <t>THE UNDERSIGNED CERTIFIES THAT (CONTRACTOR NAME)___________________________
IS CURRENTLY REGISTERED WITH THE VIRGINIA STATE BOARD OF CONTRACTORS AS REQUIRED BY THE CODE OF VIRGINIA.  CERTIFICATE NUMBER _________________ WAS ISSUED ON THE ________DAY OF _____________, 20____.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</si>
  <si>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CHECKED BY:</t>
  </si>
  <si>
    <t>C17</t>
  </si>
  <si>
    <t>STORMWATER WORK</t>
  </si>
  <si>
    <t>MASTER ITEM #</t>
  </si>
  <si>
    <t>DESCRIPTION</t>
  </si>
  <si>
    <t>EST. QTY</t>
  </si>
  <si>
    <t>UNIT</t>
  </si>
  <si>
    <t>UNIT
PRICE</t>
  </si>
  <si>
    <t>TOTAL</t>
  </si>
  <si>
    <t>Gabions streambank protection (per Virginia Erosion &amp; Sediment Control Handbook Standard &amp; Specification 3.23)</t>
  </si>
  <si>
    <t>CY</t>
  </si>
  <si>
    <t>SUBTOTAL</t>
  </si>
  <si>
    <t xml:space="preserve"> CONTRACT TOTAL (EXCLUDING PERCENTAGE ITEMS)</t>
  </si>
  <si>
    <t>PCT</t>
  </si>
  <si>
    <t>PERCENTAGE LINE ITEMS</t>
  </si>
  <si>
    <t>01000-C16-00010</t>
  </si>
  <si>
    <t>Maintenance of Traffic (MOT)</t>
  </si>
  <si>
    <t>%</t>
  </si>
  <si>
    <t>01000-C16-00030</t>
  </si>
  <si>
    <t>Mobilization and De-Mobilization</t>
  </si>
  <si>
    <t>PERCENTAGE LINE ITEMS SUBTOTAL</t>
  </si>
  <si>
    <t>Four Mile Run Gabions :</t>
  </si>
  <si>
    <t>PREPARED BY:</t>
  </si>
  <si>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</si>
  <si>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C1</t>
  </si>
  <si>
    <t>GENERAL EARTHWORK</t>
  </si>
  <si>
    <t>UNIT PRICE</t>
  </si>
  <si>
    <t>Stream Channel Earthwork</t>
  </si>
  <si>
    <t>C11</t>
  </si>
  <si>
    <t>LANDSCAPE AND HARDSCAPE RESTORATION WORK</t>
  </si>
  <si>
    <t>02801-C11-00050</t>
  </si>
  <si>
    <t>Seed, Mixture of 85% Tall Fescue/Bluegrass and 15% Annual Rye</t>
  </si>
  <si>
    <t>SY</t>
  </si>
  <si>
    <t>Tree/Stump Removal - Remove and Dispose, over 6" DBH (Diameter at Breast Height)</t>
  </si>
  <si>
    <t>EA</t>
  </si>
  <si>
    <t>C13</t>
  </si>
  <si>
    <t>EROSION AND SEDIMENT CONTROL WORK</t>
  </si>
  <si>
    <t>Temporary Erosion and Sediment Controls</t>
  </si>
  <si>
    <t>LS</t>
  </si>
  <si>
    <t>Four Mile Run Project :</t>
  </si>
  <si>
    <t>QTY</t>
  </si>
  <si>
    <t>C6</t>
  </si>
  <si>
    <t>WATERMAIN WORK</t>
  </si>
  <si>
    <t>Lower and/or relocate 16" watermain</t>
  </si>
  <si>
    <t>LF</t>
  </si>
  <si>
    <t>C18</t>
  </si>
  <si>
    <t>OTHER WORK</t>
  </si>
  <si>
    <t>Lower and/or relocate 4" gas line</t>
  </si>
  <si>
    <t>Lower and/or relocate 8" gas line</t>
  </si>
  <si>
    <t>Long Branch Project :</t>
  </si>
  <si>
    <t>Four Mile Run Gabions</t>
  </si>
  <si>
    <t xml:space="preserve">Four Mile Run </t>
  </si>
  <si>
    <t>Long Branch</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</si>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</sst>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quot;$&quot;#,##0.00"/>
  </numFmts>
  <fonts count="19" x14ac:knownFonts="1">
    <font>
      <sz val="11"/>
      <color theme="1"/>
      <name val="Calibri"/>
      <family val="2"/>
      <scheme val="minor"/>
    </font>
    <font>
      <b/>
      <sz val="11"/>
      <color theme="1"/>
      <name val="Calibri"/>
      <family val="2"/>
      <scheme val="minor"/>
    </font>
    <font>
      <b/>
      <sz val="10"/>
      <name val="Tahoma"/>
      <family val="2"/>
    </font>
    <font>
      <sz val="10"/>
      <name val="Tahoma"/>
      <family val="2"/>
    </font>
    <font>
      <sz val="8"/>
      <name val="Tahoma"/>
      <family val="2"/>
    </font>
    <font>
      <sz val="7"/>
      <color theme="1"/>
      <name val="Calibri"/>
      <family val="2"/>
      <scheme val="minor"/>
    </font>
    <font>
      <sz val="10"/>
      <name val="Arial"/>
      <family val="2"/>
    </font>
    <font>
      <b/>
      <sz val="10"/>
      <color theme="1"/>
      <name val="Tahoma"/>
      <family val="2"/>
    </font>
    <font>
      <sz val="10"/>
      <color theme="1"/>
      <name val="Tahoma"/>
      <family val="2"/>
    </font>
    <font>
      <b/>
      <sz val="9"/>
      <color theme="1"/>
      <name val="Tahoma"/>
      <family val="2"/>
    </font>
    <font>
      <sz val="11"/>
      <color rgb="FFFF0000"/>
      <name val="Calibri"/>
      <family val="2"/>
      <scheme val="minor"/>
    </font>
    <font>
      <sz val="11"/>
      <color rgb="FF000000"/>
      <name val="Calibri"/>
      <family val="2"/>
      <scheme val="minor"/>
    </font>
    <font>
      <b/>
      <sz val="11"/>
      <color rgb="FF000000"/>
      <name val="Calibri"/>
      <family val="2"/>
      <scheme val="minor"/>
    </font>
    <font>
      <sz val="7"/>
      <color rgb="FF000000"/>
      <name val="Calibri"/>
      <family val="2"/>
      <scheme val="minor"/>
    </font>
    <font>
      <b/>
      <sz val="10"/>
      <color rgb="FF000000"/>
      <name val="Tahoma"/>
      <family val="2"/>
    </font>
    <font>
      <sz val="10"/>
      <color rgb="FF000000"/>
      <name val="Tahoma"/>
      <family val="2"/>
    </font>
    <font>
      <b/>
      <sz val="9"/>
      <color rgb="FF000000"/>
      <name val="Tahoma"/>
      <family val="2"/>
    </font>
    <font>
      <b/>
      <sz val="14"/>
      <color theme="1"/>
      <name val="Calibri"/>
      <family val="2"/>
      <scheme val="minor"/>
    </font>
    <font>
      <b/>
      <sz val="12"/>
      <color rgb="FF993300"/>
      <name val="Arial"/>
      <family val="2"/>
    </font>
  </fonts>
  <fills count="8">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
      <patternFill patternType="solid">
        <fgColor rgb="FFC6E0B4"/>
        <bgColor rgb="FF000000"/>
      </patternFill>
    </fill>
    <fill>
      <patternFill patternType="solid">
        <fgColor rgb="FFCCFFCC"/>
        <bgColor rgb="FF000000"/>
      </patternFill>
    </fill>
    <fill>
      <patternFill patternType="solid">
        <fgColor rgb="FFBFBFBF"/>
        <bgColor rgb="FF000000"/>
      </patternFill>
    </fill>
    <fill>
      <patternFill patternType="solid">
        <fgColor theme="0" tint="-0.34998626667073579"/>
        <bgColor indexed="64"/>
      </patternFill>
    </fill>
  </fills>
  <borders count="11">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2">
    <xf numFmtId="0" fontId="0" fillId="0" borderId="0"/>
    <xf numFmtId="0" fontId="6" fillId="0" borderId="0"/>
  </cellStyleXfs>
  <cellXfs count="96">
    <xf numFmtId="0" fontId="0" fillId="0" borderId="0" xfId="0"/>
    <xf numFmtId="0" fontId="0" fillId="0" borderId="0" xfId="0" applyAlignment="1">
      <alignment wrapText="1"/>
    </xf>
    <xf numFmtId="0" fontId="2" fillId="0" borderId="0" xfId="0" applyFont="1" applyAlignment="1" applyProtection="1">
      <alignment horizontal="right" vertical="center"/>
      <protection locked="0"/>
    </xf>
    <xf numFmtId="14" fontId="3" fillId="0" borderId="1" xfId="0" applyNumberFormat="1" applyFont="1" applyBorder="1" applyAlignment="1" applyProtection="1">
      <alignment horizontal="left" vertical="center"/>
      <protection locked="0"/>
    </xf>
    <xf numFmtId="164" fontId="0" fillId="0" borderId="0" xfId="0" applyNumberFormat="1"/>
    <xf numFmtId="0" fontId="1" fillId="0" borderId="0" xfId="0" applyFont="1"/>
    <xf numFmtId="0" fontId="1" fillId="0" borderId="0" xfId="0" applyFont="1" applyAlignment="1">
      <alignment wrapText="1"/>
    </xf>
    <xf numFmtId="0" fontId="1" fillId="2" borderId="3" xfId="0" applyFont="1" applyFill="1" applyBorder="1" applyAlignment="1">
      <alignment wrapText="1"/>
    </xf>
    <xf numFmtId="0" fontId="1" fillId="2" borderId="3" xfId="0" applyFont="1" applyFill="1" applyBorder="1"/>
    <xf numFmtId="164" fontId="1" fillId="2" borderId="3" xfId="0" applyNumberFormat="1" applyFont="1" applyFill="1" applyBorder="1"/>
    <xf numFmtId="0" fontId="5" fillId="0" borderId="3" xfId="0" applyFont="1" applyBorder="1"/>
    <xf numFmtId="0" fontId="0" fillId="0" borderId="3" xfId="0" applyBorder="1" applyAlignment="1">
      <alignment wrapText="1"/>
    </xf>
    <xf numFmtId="0" fontId="0" fillId="3" borderId="3" xfId="0" applyFill="1" applyBorder="1"/>
    <xf numFmtId="0" fontId="0" fillId="0" borderId="3" xfId="0" applyBorder="1"/>
    <xf numFmtId="164" fontId="0" fillId="0" borderId="3" xfId="0" applyNumberFormat="1" applyBorder="1"/>
    <xf numFmtId="0" fontId="0" fillId="0" borderId="4" xfId="0" applyBorder="1"/>
    <xf numFmtId="0" fontId="0" fillId="0" borderId="4" xfId="0" applyBorder="1" applyAlignment="1">
      <alignment wrapText="1"/>
    </xf>
    <xf numFmtId="0" fontId="0" fillId="3" borderId="4" xfId="0" applyFill="1" applyBorder="1"/>
    <xf numFmtId="0" fontId="1" fillId="0" borderId="4" xfId="0" applyFont="1" applyBorder="1"/>
    <xf numFmtId="164" fontId="1" fillId="0" borderId="4" xfId="0" applyNumberFormat="1" applyFont="1" applyBorder="1"/>
    <xf numFmtId="0" fontId="0" fillId="0" borderId="5" xfId="0" applyBorder="1"/>
    <xf numFmtId="0" fontId="0" fillId="0" borderId="5" xfId="0" applyBorder="1" applyAlignment="1">
      <alignment wrapText="1"/>
    </xf>
    <xf numFmtId="0" fontId="0" fillId="3" borderId="5" xfId="0" applyFill="1" applyBorder="1"/>
    <xf numFmtId="0" fontId="1" fillId="0" borderId="5" xfId="0" applyFont="1" applyBorder="1"/>
    <xf numFmtId="164" fontId="1" fillId="0" borderId="0" xfId="0" applyNumberFormat="1" applyFont="1"/>
    <xf numFmtId="0" fontId="0" fillId="0" borderId="6" xfId="0" applyBorder="1"/>
    <xf numFmtId="0" fontId="0" fillId="0" borderId="6" xfId="0" applyBorder="1" applyAlignment="1">
      <alignment wrapText="1"/>
    </xf>
    <xf numFmtId="7" fontId="7" fillId="0" borderId="6" xfId="1" applyNumberFormat="1" applyFont="1" applyBorder="1" applyAlignment="1">
      <alignment horizontal="right" vertical="center"/>
    </xf>
    <xf numFmtId="7" fontId="7" fillId="0" borderId="7" xfId="1" applyNumberFormat="1" applyFont="1" applyBorder="1" applyAlignment="1">
      <alignment vertical="center"/>
    </xf>
    <xf numFmtId="0" fontId="3" fillId="0" borderId="0" xfId="1" applyFont="1" applyAlignment="1">
      <alignment vertical="center" wrapText="1"/>
    </xf>
    <xf numFmtId="0" fontId="8" fillId="0" borderId="0" xfId="1" applyFont="1" applyAlignment="1" applyProtection="1">
      <alignment vertical="center"/>
      <protection locked="0"/>
    </xf>
    <xf numFmtId="0" fontId="8" fillId="0" borderId="0" xfId="1" applyFont="1" applyAlignment="1">
      <alignment vertical="center"/>
    </xf>
    <xf numFmtId="0" fontId="7" fillId="0" borderId="0" xfId="1" applyFont="1" applyAlignment="1">
      <alignment horizontal="right" vertical="center"/>
    </xf>
    <xf numFmtId="7" fontId="9" fillId="0" borderId="8" xfId="1" applyNumberFormat="1" applyFont="1" applyBorder="1" applyAlignment="1">
      <alignment vertical="center"/>
    </xf>
    <xf numFmtId="0" fontId="11" fillId="0" borderId="0" xfId="0" applyFont="1"/>
    <xf numFmtId="0" fontId="11" fillId="0" borderId="0" xfId="0" applyFont="1" applyAlignment="1">
      <alignment wrapText="1"/>
    </xf>
    <xf numFmtId="164" fontId="11" fillId="0" borderId="0" xfId="0" applyNumberFormat="1" applyFont="1"/>
    <xf numFmtId="0" fontId="12" fillId="0" borderId="0" xfId="0" applyFont="1"/>
    <xf numFmtId="0" fontId="12" fillId="0" borderId="0" xfId="0" applyFont="1" applyAlignment="1">
      <alignment wrapText="1"/>
    </xf>
    <xf numFmtId="0" fontId="12" fillId="4" borderId="3" xfId="0" applyFont="1" applyFill="1" applyBorder="1" applyAlignment="1">
      <alignment wrapText="1"/>
    </xf>
    <xf numFmtId="0" fontId="12" fillId="4" borderId="3" xfId="0" applyFont="1" applyFill="1" applyBorder="1"/>
    <xf numFmtId="164" fontId="12" fillId="4" borderId="3" xfId="0" applyNumberFormat="1" applyFont="1" applyFill="1" applyBorder="1"/>
    <xf numFmtId="0" fontId="13" fillId="5" borderId="3" xfId="0" applyFont="1" applyFill="1" applyBorder="1"/>
    <xf numFmtId="0" fontId="11" fillId="5" borderId="3" xfId="0" applyFont="1" applyFill="1" applyBorder="1" applyAlignment="1">
      <alignment wrapText="1"/>
    </xf>
    <xf numFmtId="0" fontId="10" fillId="5" borderId="3" xfId="0" applyFont="1" applyFill="1" applyBorder="1"/>
    <xf numFmtId="0" fontId="11" fillId="5" borderId="3" xfId="0" applyFont="1" applyFill="1" applyBorder="1"/>
    <xf numFmtId="164" fontId="11" fillId="5" borderId="3" xfId="0" applyNumberFormat="1" applyFont="1" applyFill="1" applyBorder="1"/>
    <xf numFmtId="0" fontId="11" fillId="0" borderId="4" xfId="0" applyFont="1" applyBorder="1"/>
    <xf numFmtId="0" fontId="11" fillId="0" borderId="4" xfId="0" applyFont="1" applyBorder="1" applyAlignment="1">
      <alignment wrapText="1"/>
    </xf>
    <xf numFmtId="0" fontId="11" fillId="6" borderId="4" xfId="0" applyFont="1" applyFill="1" applyBorder="1"/>
    <xf numFmtId="0" fontId="12" fillId="0" borderId="4" xfId="0" applyFont="1" applyBorder="1"/>
    <xf numFmtId="164" fontId="12" fillId="0" borderId="4" xfId="0" applyNumberFormat="1" applyFont="1" applyBorder="1"/>
    <xf numFmtId="0" fontId="13" fillId="0" borderId="3" xfId="0" applyFont="1" applyBorder="1"/>
    <xf numFmtId="0" fontId="11" fillId="0" borderId="3" xfId="0" applyFont="1" applyBorder="1" applyAlignment="1">
      <alignment wrapText="1"/>
    </xf>
    <xf numFmtId="1" fontId="11" fillId="6" borderId="3" xfId="0" applyNumberFormat="1" applyFont="1" applyFill="1" applyBorder="1"/>
    <xf numFmtId="0" fontId="11" fillId="0" borderId="3" xfId="0" applyFont="1" applyBorder="1"/>
    <xf numFmtId="164" fontId="11" fillId="0" borderId="3" xfId="0" applyNumberFormat="1" applyFont="1" applyBorder="1"/>
    <xf numFmtId="164" fontId="12" fillId="0" borderId="0" xfId="0" applyNumberFormat="1" applyFont="1"/>
    <xf numFmtId="0" fontId="11" fillId="0" borderId="6" xfId="0" applyFont="1" applyBorder="1"/>
    <xf numFmtId="0" fontId="11" fillId="0" borderId="6" xfId="0" applyFont="1" applyBorder="1" applyAlignment="1">
      <alignment wrapText="1"/>
    </xf>
    <xf numFmtId="7" fontId="14" fillId="0" borderId="6" xfId="0" applyNumberFormat="1" applyFont="1" applyBorder="1" applyAlignment="1">
      <alignment horizontal="right" vertical="center"/>
    </xf>
    <xf numFmtId="7" fontId="14" fillId="0" borderId="7" xfId="0" applyNumberFormat="1" applyFont="1" applyBorder="1" applyAlignment="1">
      <alignment vertical="center"/>
    </xf>
    <xf numFmtId="7" fontId="14" fillId="0" borderId="0" xfId="0" applyNumberFormat="1" applyFont="1" applyAlignment="1">
      <alignment horizontal="right" vertical="center"/>
    </xf>
    <xf numFmtId="7" fontId="14" fillId="0" borderId="0" xfId="0" applyNumberFormat="1" applyFont="1" applyAlignment="1">
      <alignment vertical="center"/>
    </xf>
    <xf numFmtId="0" fontId="3" fillId="0" borderId="0" xfId="0" applyFont="1" applyAlignment="1">
      <alignment vertical="center" wrapText="1"/>
    </xf>
    <xf numFmtId="0" fontId="15" fillId="0" borderId="0" xfId="0" applyFont="1" applyAlignment="1" applyProtection="1">
      <alignment vertical="center"/>
      <protection locked="0"/>
    </xf>
    <xf numFmtId="0" fontId="15" fillId="0" borderId="0" xfId="0" applyFont="1" applyAlignment="1">
      <alignment vertical="center"/>
    </xf>
    <xf numFmtId="0" fontId="14" fillId="0" borderId="0" xfId="0" applyFont="1" applyAlignment="1">
      <alignment horizontal="right" vertical="center"/>
    </xf>
    <xf numFmtId="7" fontId="16" fillId="0" borderId="8" xfId="0" applyNumberFormat="1" applyFont="1" applyBorder="1" applyAlignment="1">
      <alignment vertical="center"/>
    </xf>
    <xf numFmtId="1" fontId="0" fillId="3" borderId="3" xfId="0" applyNumberFormat="1" applyFill="1" applyBorder="1"/>
    <xf numFmtId="7" fontId="7" fillId="0" borderId="0" xfId="1" applyNumberFormat="1" applyFont="1" applyAlignment="1">
      <alignment horizontal="right" vertical="center"/>
    </xf>
    <xf numFmtId="7" fontId="7" fillId="0" borderId="0" xfId="1" applyNumberFormat="1" applyFont="1" applyAlignment="1">
      <alignment vertical="center"/>
    </xf>
    <xf numFmtId="0" fontId="17" fillId="0" borderId="2" xfId="0" applyFont="1" applyBorder="1"/>
    <xf numFmtId="7" fontId="17" fillId="0" borderId="2" xfId="0" applyNumberFormat="1" applyFont="1" applyBorder="1"/>
    <xf numFmtId="7" fontId="17" fillId="7" borderId="2" xfId="0" applyNumberFormat="1" applyFont="1" applyFill="1" applyBorder="1"/>
    <xf numFmtId="0" fontId="0" fillId="0" borderId="2" xfId="0" applyBorder="1"/>
    <xf numFmtId="0" fontId="0" fillId="0" borderId="2" xfId="0" applyBorder="1" applyAlignment="1">
      <alignment wrapText="1"/>
    </xf>
    <xf numFmtId="7" fontId="7" fillId="0" borderId="2" xfId="1" applyNumberFormat="1" applyFont="1" applyBorder="1" applyAlignment="1">
      <alignment vertical="center"/>
    </xf>
    <xf numFmtId="7" fontId="7" fillId="0" borderId="2" xfId="1" applyNumberFormat="1" applyFont="1" applyBorder="1" applyAlignment="1">
      <alignment horizontal="right" vertical="center"/>
    </xf>
    <xf numFmtId="0" fontId="1" fillId="0" borderId="2" xfId="0" applyFont="1" applyBorder="1"/>
    <xf numFmtId="164" fontId="1" fillId="0" borderId="10" xfId="0" applyNumberFormat="1" applyFont="1" applyBorder="1"/>
    <xf numFmtId="164" fontId="0" fillId="0" borderId="3" xfId="0" applyNumberFormat="1" applyBorder="1" applyProtection="1">
      <protection locked="0"/>
    </xf>
    <xf numFmtId="0" fontId="0" fillId="3" borderId="5" xfId="0" applyFill="1" applyBorder="1" applyProtection="1">
      <protection locked="0"/>
    </xf>
    <xf numFmtId="164" fontId="11" fillId="5" borderId="3" xfId="0" applyNumberFormat="1" applyFont="1" applyFill="1" applyBorder="1" applyProtection="1">
      <protection locked="0"/>
    </xf>
    <xf numFmtId="164" fontId="11" fillId="0" borderId="3" xfId="0" applyNumberFormat="1" applyFont="1" applyBorder="1" applyProtection="1">
      <protection locked="0"/>
    </xf>
    <xf numFmtId="0" fontId="1" fillId="2" borderId="2" xfId="0" applyFont="1" applyFill="1" applyBorder="1"/>
    <xf numFmtId="0" fontId="0" fillId="0" borderId="0" xfId="0" applyProtection="1">
      <protection locked="0"/>
    </xf>
    <xf numFmtId="0" fontId="0" fillId="0" borderId="0" xfId="0" applyBorder="1"/>
    <xf numFmtId="0" fontId="0" fillId="0" borderId="0" xfId="0" applyBorder="1" applyAlignment="1">
      <alignment wrapText="1"/>
    </xf>
    <xf numFmtId="0" fontId="1" fillId="0" borderId="0" xfId="0" applyFont="1" applyBorder="1"/>
    <xf numFmtId="164" fontId="1" fillId="0" borderId="0" xfId="0" applyNumberFormat="1" applyFont="1" applyBorder="1"/>
    <xf numFmtId="0" fontId="4" fillId="0" borderId="0" xfId="0" applyFont="1" applyAlignment="1">
      <alignment horizontal="left" vertical="center" wrapText="1"/>
    </xf>
    <xf numFmtId="0" fontId="4" fillId="0" borderId="0" xfId="0" applyFont="1" applyAlignment="1">
      <alignment horizontal="left" vertical="center"/>
    </xf>
    <xf numFmtId="0" fontId="17" fillId="7" borderId="2" xfId="0" applyFont="1" applyFill="1" applyBorder="1" applyAlignment="1">
      <alignment horizontal="center"/>
    </xf>
    <xf numFmtId="0" fontId="17" fillId="0" borderId="5" xfId="0" applyFont="1" applyBorder="1" applyAlignment="1"/>
    <xf numFmtId="0" fontId="17" fillId="0" borderId="9" xfId="0" applyFont="1" applyBorder="1" applyAlignment="1"/>
  </cellXfs>
  <cellStyles count="2">
    <cellStyle name="Normal" xfId="0" builtinId="0"/>
    <cellStyle name="Normal 2" xfId="1" xr:uid="{73B93F8C-3FC8-407A-8DBE-6E9A21CB65FF}"/>
  </cellStyles>
  <dxfs count="20">
    <dxf>
      <font>
        <color rgb="FFFF0000"/>
      </font>
    </dxf>
    <dxf>
      <fill>
        <patternFill>
          <bgColor rgb="FFCCFFCC"/>
        </patternFill>
      </fill>
    </dxf>
    <dxf>
      <fill>
        <patternFill>
          <bgColor rgb="FFCCFFCC"/>
        </patternFill>
      </fill>
    </dxf>
    <dxf>
      <fill>
        <patternFill>
          <bgColor rgb="FFCCFFCC"/>
        </patternFill>
      </fill>
    </dxf>
    <dxf>
      <font>
        <color rgb="FFFF0000"/>
      </font>
    </dxf>
    <dxf>
      <fill>
        <patternFill>
          <bgColor rgb="FFCCFFCC"/>
        </patternFill>
      </fill>
    </dxf>
    <dxf>
      <fill>
        <patternFill>
          <bgColor rgb="FFCCFFCC"/>
        </patternFill>
      </fill>
    </dxf>
    <dxf>
      <font>
        <color rgb="FFFF0000"/>
      </font>
    </dxf>
    <dxf>
      <fill>
        <patternFill>
          <bgColor rgb="FFCCFFCC"/>
        </patternFill>
      </fill>
    </dxf>
    <dxf>
      <fill>
        <patternFill>
          <bgColor rgb="FFCCFFCC"/>
        </patternFill>
      </fill>
    </dxf>
    <dxf>
      <font>
        <color rgb="FFFF0000"/>
      </font>
    </dxf>
    <dxf>
      <fill>
        <patternFill>
          <bgColor rgb="FFCCFFCC"/>
        </patternFill>
      </fill>
    </dxf>
    <dxf>
      <font>
        <color rgb="FFFF0000"/>
      </font>
    </dxf>
    <dxf>
      <fill>
        <patternFill>
          <bgColor rgb="FFCCFFCC"/>
        </patternFill>
      </fill>
    </dxf>
    <dxf>
      <fill>
        <patternFill>
          <bgColor theme="5" tint="0.39994506668294322"/>
        </patternFill>
      </fill>
    </dxf>
    <dxf>
      <font>
        <color rgb="FFFF0000"/>
      </font>
    </dxf>
    <dxf>
      <fill>
        <patternFill>
          <bgColor rgb="FFCCFFCC"/>
        </patternFill>
      </fill>
    </dxf>
    <dxf>
      <fill>
        <patternFill>
          <bgColor rgb="FFCCFFCC"/>
        </patternFill>
      </fill>
    </dxf>
    <dxf>
      <font>
        <color rgb="FFFF0000"/>
      </font>
    </dxf>
    <dxf>
      <fill>
        <patternFill>
          <bgColor rgb="FFCC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723900</xdr:colOff>
          <xdr:row>0</xdr:row>
          <xdr:rowOff>0</xdr:rowOff>
        </xdr:from>
        <xdr:to>
          <xdr:col>1</xdr:col>
          <xdr:colOff>2438400</xdr:colOff>
          <xdr:row>0</xdr:row>
          <xdr:rowOff>25400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1" i="0" u="none" strike="noStrike" baseline="0">
                  <a:solidFill>
                    <a:srgbClr val="993300"/>
                  </a:solidFill>
                  <a:latin typeface="Arial" pitchFamily="2" charset="0"/>
                  <a:cs typeface="Arial" pitchFamily="2" charset="0"/>
                </a:rPr>
                <a:t>EXPORT UNIT PRICE TAB</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25400</xdr:colOff>
          <xdr:row>0</xdr:row>
          <xdr:rowOff>12700</xdr:rowOff>
        </xdr:from>
        <xdr:to>
          <xdr:col>2</xdr:col>
          <xdr:colOff>711200</xdr:colOff>
          <xdr:row>1</xdr:row>
          <xdr:rowOff>0</xdr:rowOff>
        </xdr:to>
        <xdr:sp macro="" textlink="">
          <xdr:nvSpPr>
            <xdr:cNvPr id="2050" name="Butto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1" i="0" u="none" strike="noStrike" baseline="0">
                  <a:solidFill>
                    <a:srgbClr val="993300"/>
                  </a:solidFill>
                  <a:latin typeface="Arial" pitchFamily="2" charset="0"/>
                  <a:cs typeface="Arial" pitchFamily="2" charset="0"/>
                </a:rPr>
                <a:t>UPDATE HEADER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419100</xdr:colOff>
          <xdr:row>0</xdr:row>
          <xdr:rowOff>12700</xdr:rowOff>
        </xdr:from>
        <xdr:to>
          <xdr:col>4</xdr:col>
          <xdr:colOff>482600</xdr:colOff>
          <xdr:row>1</xdr:row>
          <xdr:rowOff>25400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1" i="0" u="none" strike="noStrike" baseline="0">
                  <a:solidFill>
                    <a:srgbClr val="993300"/>
                  </a:solidFill>
                  <a:latin typeface="Arial" pitchFamily="2" charset="0"/>
                  <a:cs typeface="Arial" pitchFamily="2" charset="0"/>
                </a:rPr>
                <a:t>EXPORT UNIT PRICE TAB</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723900</xdr:colOff>
          <xdr:row>0</xdr:row>
          <xdr:rowOff>0</xdr:rowOff>
        </xdr:from>
        <xdr:to>
          <xdr:col>1</xdr:col>
          <xdr:colOff>2438400</xdr:colOff>
          <xdr:row>0</xdr:row>
          <xdr:rowOff>25400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200" b="1" i="0" u="none" strike="noStrike" baseline="0">
                  <a:solidFill>
                    <a:srgbClr val="993300"/>
                  </a:solidFill>
                  <a:latin typeface="Arial" pitchFamily="2" charset="0"/>
                  <a:cs typeface="Arial" pitchFamily="2" charset="0"/>
                </a:rPr>
                <a:t>EXPORT UNIT PRICE TAB</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2" Type="http://schemas.microsoft.com/office/2019/04/relationships/externalLinkLongPath" Target="/personal/tprice_arlingtonva_us/Documents/FY%2022/22-DES-ITB-269%20Open%20Channel%20Dredging%20of%20the%20Four%20Mile%20E%20&amp;%20W%20Levee%20System/Solicitation/Invitation%20to%20Bid/ITB/Drafts/Updated%20Items/S54D-Bid%20Tab-4MR.xlsm?67F4966B" TargetMode="External"/><Relationship Id="rId1" Type="http://schemas.openxmlformats.org/officeDocument/2006/relationships/externalLinkPath" Target="file:///67F4966B/S54D-Bid%20Tab-4M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ance"/>
      <sheetName val="Cost_Summary"/>
      <sheetName val="Unit_Price_Tab"/>
      <sheetName val="Estimate_Detail"/>
      <sheetName val="Supporting Tables "/>
      <sheetName val="SP_Info_Biditem_Category"/>
      <sheetName val="SP_DB_Biditems_Beta"/>
      <sheetName val="EB Unit Price Table"/>
      <sheetName val="Updated Items"/>
      <sheetName val="S54D-Bid Tab-4MR"/>
    </sheetNames>
    <definedNames>
      <definedName name="EXPORT_UNIT_PRICE_TAB"/>
    </defined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persons/person.xml><?xml version="1.0" encoding="utf-8"?>
<personList xmlns="http://schemas.microsoft.com/office/spreadsheetml/2018/threadedcomments" xmlns:x="http://schemas.openxmlformats.org/spreadsheetml/2006/main">
  <person displayName="Jennifer Tastad" id="{30D51F73-F64F-A147-86D8-663C34F94C7A}" userId="jtastad@arlingtonva.us" providerId="PeoplePicker"/>
  <person displayName="Tomeka Price" id="{9702A86A-CB7B-684C-91B3-5300092433B1}" userId="S::tprice@arlingtonva.us::f3d7a2c2-6f8c-4833-8dde-76a23239317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3" dT="2021-12-15T22:40:27.07" personId="{9702A86A-CB7B-684C-91B3-5300092433B1}" id="{CC849CDE-DC10-3145-8849-B5DFA1E55F09}">
    <text>@Jennifer Tastad what is the qty for this?</text>
    <mentions>
      <mention mentionpersonId="{30D51F73-F64F-A147-86D8-663C34F94C7A}" mentionId="{D25E8082-8DB7-EB41-8657-91D6BE6FEC20}" startIndex="0" length="16"/>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2.vml"/><Relationship Id="rId1" Type="http://schemas.openxmlformats.org/officeDocument/2006/relationships/drawing" Target="../drawings/drawing2.xm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4.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6FDAC-49FE-4E4D-8107-7203F63768B7}">
  <sheetPr codeName="Sheet9">
    <pageSetUpPr fitToPage="1"/>
  </sheetPr>
  <dimension ref="A1:L18"/>
  <sheetViews>
    <sheetView view="pageBreakPreview" zoomScale="150" zoomScaleNormal="100" zoomScaleSheetLayoutView="150" workbookViewId="0">
      <selection activeCell="C14" sqref="C14"/>
    </sheetView>
  </sheetViews>
  <sheetFormatPr baseColWidth="10" defaultColWidth="8.83203125" defaultRowHeight="15" x14ac:dyDescent="0.2"/>
  <cols>
    <col min="1" max="1" width="17.6640625" bestFit="1" customWidth="1"/>
    <col min="2" max="2" width="36.6640625" style="1" bestFit="1" customWidth="1"/>
    <col min="3" max="3" width="10" bestFit="1" customWidth="1"/>
    <col min="4" max="4" width="7.6640625" bestFit="1" customWidth="1"/>
    <col min="5" max="5" width="16.1640625" customWidth="1"/>
    <col min="6" max="6" width="15.1640625" style="4" bestFit="1" customWidth="1"/>
  </cols>
  <sheetData>
    <row r="1" spans="1:12" ht="80" customHeight="1" x14ac:dyDescent="0.2">
      <c r="A1" s="91" t="s">
        <v>0</v>
      </c>
      <c r="B1" s="92"/>
      <c r="C1" s="92"/>
      <c r="D1" s="92"/>
      <c r="E1" s="92"/>
      <c r="F1" s="92"/>
    </row>
    <row r="2" spans="1:12" x14ac:dyDescent="0.2">
      <c r="D2" s="2" t="s">
        <v>1</v>
      </c>
      <c r="E2" s="3"/>
    </row>
    <row r="4" spans="1:12" ht="16" x14ac:dyDescent="0.2">
      <c r="A4" s="5" t="s">
        <v>2</v>
      </c>
      <c r="B4" s="6" t="s">
        <v>3</v>
      </c>
    </row>
    <row r="5" spans="1:12" ht="16" x14ac:dyDescent="0.2">
      <c r="A5" s="7" t="s">
        <v>4</v>
      </c>
      <c r="B5" s="7" t="s">
        <v>5</v>
      </c>
      <c r="C5" s="8" t="s">
        <v>6</v>
      </c>
      <c r="D5" s="8" t="s">
        <v>7</v>
      </c>
      <c r="E5" s="8" t="s">
        <v>8</v>
      </c>
      <c r="F5" s="9" t="s">
        <v>9</v>
      </c>
    </row>
    <row r="6" spans="1:12" ht="49" thickBot="1" x14ac:dyDescent="0.25">
      <c r="A6" s="10"/>
      <c r="B6" s="11" t="s">
        <v>10</v>
      </c>
      <c r="C6" s="12">
        <v>350</v>
      </c>
      <c r="D6" s="13" t="s">
        <v>11</v>
      </c>
      <c r="E6" s="81"/>
      <c r="F6" s="14">
        <f t="shared" ref="F6" si="0">IFERROR($C6*$E6, "")</f>
        <v>0</v>
      </c>
    </row>
    <row r="7" spans="1:12" ht="16" thickTop="1" x14ac:dyDescent="0.2">
      <c r="A7" s="20"/>
      <c r="B7" s="21"/>
      <c r="C7" s="20"/>
      <c r="D7" s="20"/>
      <c r="E7" s="23" t="s">
        <v>12</v>
      </c>
      <c r="F7" s="19">
        <f>SUBTOTAL(109,F6)</f>
        <v>0</v>
      </c>
    </row>
    <row r="8" spans="1:12" x14ac:dyDescent="0.2">
      <c r="E8" s="5"/>
      <c r="F8" s="24"/>
      <c r="L8" s="86"/>
    </row>
    <row r="9" spans="1:12" ht="16" thickBot="1" x14ac:dyDescent="0.25">
      <c r="E9" s="5"/>
      <c r="F9" s="24"/>
    </row>
    <row r="10" spans="1:12" ht="16" thickTop="1" x14ac:dyDescent="0.2">
      <c r="A10" s="25"/>
      <c r="B10" s="26"/>
      <c r="C10" s="25"/>
      <c r="D10" s="25"/>
      <c r="E10" s="27" t="s">
        <v>13</v>
      </c>
      <c r="F10" s="28">
        <f>SUMIF(E:E,"SUBTOTAL",F:F)</f>
        <v>0</v>
      </c>
    </row>
    <row r="12" spans="1:12" ht="16" x14ac:dyDescent="0.2">
      <c r="A12" s="37" t="s">
        <v>14</v>
      </c>
      <c r="B12" s="38" t="s">
        <v>15</v>
      </c>
    </row>
    <row r="13" spans="1:12" x14ac:dyDescent="0.2">
      <c r="A13" s="8" t="s">
        <v>4</v>
      </c>
      <c r="B13" s="8" t="s">
        <v>5</v>
      </c>
      <c r="C13" s="8" t="s">
        <v>6</v>
      </c>
      <c r="D13" s="8" t="s">
        <v>7</v>
      </c>
      <c r="E13" s="85" t="s">
        <v>8</v>
      </c>
      <c r="F13" s="9" t="s">
        <v>9</v>
      </c>
    </row>
    <row r="14" spans="1:12" ht="16" x14ac:dyDescent="0.2">
      <c r="A14" s="75" t="s">
        <v>16</v>
      </c>
      <c r="B14" s="76" t="s">
        <v>17</v>
      </c>
      <c r="C14" s="82"/>
      <c r="D14" s="75" t="s">
        <v>18</v>
      </c>
      <c r="F14" s="77">
        <f>C14*F10/100</f>
        <v>0</v>
      </c>
    </row>
    <row r="15" spans="1:12" ht="16" x14ac:dyDescent="0.2">
      <c r="A15" s="75" t="s">
        <v>19</v>
      </c>
      <c r="B15" s="76" t="s">
        <v>20</v>
      </c>
      <c r="C15" s="82"/>
      <c r="D15" s="75" t="s">
        <v>18</v>
      </c>
      <c r="E15" s="78"/>
      <c r="F15" s="77">
        <f>C15*F10/100</f>
        <v>0</v>
      </c>
    </row>
    <row r="16" spans="1:12" x14ac:dyDescent="0.2">
      <c r="A16" s="75"/>
      <c r="B16" s="76"/>
      <c r="C16" s="79" t="s">
        <v>21</v>
      </c>
      <c r="D16" s="79"/>
      <c r="E16" s="79"/>
      <c r="F16" s="80">
        <f>F14+F15</f>
        <v>0</v>
      </c>
    </row>
    <row r="18" spans="2:6" x14ac:dyDescent="0.2">
      <c r="B18" s="29"/>
      <c r="C18" s="30"/>
      <c r="D18" s="31"/>
      <c r="E18" s="32" t="s">
        <v>22</v>
      </c>
      <c r="F18" s="33">
        <f>F10+F16</f>
        <v>0</v>
      </c>
    </row>
  </sheetData>
  <sheetProtection sheet="1" objects="1" scenarios="1" selectLockedCells="1"/>
  <mergeCells count="1">
    <mergeCell ref="A1:F1"/>
  </mergeCells>
  <conditionalFormatting sqref="A6:E6">
    <cfRule type="expression" dxfId="19" priority="6">
      <formula>$C6&gt;0</formula>
    </cfRule>
  </conditionalFormatting>
  <conditionalFormatting sqref="C6">
    <cfRule type="expression" dxfId="18" priority="5">
      <formula>$C6&gt;0</formula>
    </cfRule>
  </conditionalFormatting>
  <conditionalFormatting sqref="F6">
    <cfRule type="expression" dxfId="17" priority="4">
      <formula>$C6&gt;0</formula>
    </cfRule>
  </conditionalFormatting>
  <pageMargins left="0.5" right="0.5" top="0.75" bottom="0.75" header="0.3" footer="0.3"/>
  <pageSetup scale="86" fitToHeight="0" orientation="portrait" blackAndWhite="1" r:id="rId1"/>
  <headerFooter>
    <oddHeader>&amp;C&amp;"Tahoma,Bold"&amp;12&amp;UCONSTRUCTION COST ESTIMATE DETAIL</oddHeader>
    <oddFooter>&amp;LBIDDER_______________________&amp;CSignature_____________________&amp;RPage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6" r:id="rId4" name="Button 2">
              <controlPr defaultSize="0" print="0" autoFill="0" autoPict="0" macro="[1]!EXPORT_UNIT_PRICE_TAB">
                <anchor moveWithCells="1" sizeWithCells="1">
                  <from>
                    <xdr:col>1</xdr:col>
                    <xdr:colOff>723900</xdr:colOff>
                    <xdr:row>0</xdr:row>
                    <xdr:rowOff>0</xdr:rowOff>
                  </from>
                  <to>
                    <xdr:col>1</xdr:col>
                    <xdr:colOff>2438400</xdr:colOff>
                    <xdr:row>0</xdr:row>
                    <xdr:rowOff>25400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BDB51-2003-F74D-A5DE-3A73E06F24E4}">
  <dimension ref="A1:F32"/>
  <sheetViews>
    <sheetView topLeftCell="A11" zoomScale="150" zoomScaleNormal="150" workbookViewId="0">
      <selection activeCell="C27" sqref="C27"/>
    </sheetView>
  </sheetViews>
  <sheetFormatPr baseColWidth="10" defaultColWidth="11.5" defaultRowHeight="15" x14ac:dyDescent="0.2"/>
  <cols>
    <col min="1" max="1" width="15.5" customWidth="1"/>
    <col min="2" max="2" width="30.83203125" customWidth="1"/>
    <col min="3" max="3" width="8.5" customWidth="1"/>
    <col min="4" max="4" width="8.83203125" customWidth="1"/>
    <col min="5" max="5" width="16.33203125" customWidth="1"/>
    <col min="6" max="6" width="25.33203125" customWidth="1"/>
  </cols>
  <sheetData>
    <row r="1" spans="1:6" ht="11" customHeight="1" x14ac:dyDescent="0.2">
      <c r="A1" s="34"/>
      <c r="B1" s="35"/>
      <c r="C1" s="34"/>
      <c r="D1" s="2" t="s">
        <v>23</v>
      </c>
      <c r="E1" s="3"/>
      <c r="F1" s="36"/>
    </row>
    <row r="2" spans="1:6" ht="99" customHeight="1" x14ac:dyDescent="0.2">
      <c r="A2" s="91" t="s">
        <v>24</v>
      </c>
      <c r="B2" s="91"/>
      <c r="C2" s="91"/>
      <c r="D2" s="91"/>
      <c r="E2" s="91"/>
      <c r="F2" s="91"/>
    </row>
    <row r="3" spans="1:6" x14ac:dyDescent="0.2">
      <c r="A3" s="34"/>
      <c r="B3" s="35"/>
      <c r="C3" s="34"/>
      <c r="D3" s="2" t="s">
        <v>1</v>
      </c>
      <c r="E3" s="3"/>
      <c r="F3" s="36"/>
    </row>
    <row r="4" spans="1:6" x14ac:dyDescent="0.2">
      <c r="A4" s="34"/>
      <c r="B4" s="35"/>
      <c r="C4" s="34"/>
      <c r="D4" s="34"/>
      <c r="E4" s="34"/>
      <c r="F4" s="36"/>
    </row>
    <row r="5" spans="1:6" ht="16" x14ac:dyDescent="0.2">
      <c r="A5" s="37" t="s">
        <v>25</v>
      </c>
      <c r="B5" s="6" t="s">
        <v>26</v>
      </c>
      <c r="C5" s="34"/>
      <c r="D5" s="34"/>
      <c r="E5" s="34"/>
      <c r="F5" s="34"/>
    </row>
    <row r="6" spans="1:6" ht="16" x14ac:dyDescent="0.2">
      <c r="A6" s="39" t="s">
        <v>4</v>
      </c>
      <c r="B6" s="39" t="s">
        <v>5</v>
      </c>
      <c r="C6" s="8" t="s">
        <v>6</v>
      </c>
      <c r="D6" s="40" t="s">
        <v>7</v>
      </c>
      <c r="E6" s="39" t="s">
        <v>27</v>
      </c>
      <c r="F6" s="41" t="s">
        <v>9</v>
      </c>
    </row>
    <row r="7" spans="1:6" ht="17" thickBot="1" x14ac:dyDescent="0.25">
      <c r="A7" s="42"/>
      <c r="B7" s="43" t="s">
        <v>28</v>
      </c>
      <c r="C7" s="44">
        <v>16450</v>
      </c>
      <c r="D7" s="45" t="s">
        <v>11</v>
      </c>
      <c r="E7" s="83"/>
      <c r="F7" s="46">
        <f>C7*E7</f>
        <v>0</v>
      </c>
    </row>
    <row r="8" spans="1:6" ht="16" thickTop="1" x14ac:dyDescent="0.2">
      <c r="A8" s="47"/>
      <c r="B8" s="48"/>
      <c r="C8" s="49"/>
      <c r="D8" s="47"/>
      <c r="E8" s="50" t="s">
        <v>12</v>
      </c>
      <c r="F8" s="51">
        <f>F7</f>
        <v>0</v>
      </c>
    </row>
    <row r="9" spans="1:6" x14ac:dyDescent="0.2">
      <c r="A9" s="34"/>
      <c r="B9" s="35"/>
      <c r="C9" s="34"/>
      <c r="D9" s="34"/>
      <c r="E9" s="34"/>
      <c r="F9" s="36"/>
    </row>
    <row r="10" spans="1:6" ht="32" x14ac:dyDescent="0.2">
      <c r="A10" s="37" t="s">
        <v>29</v>
      </c>
      <c r="B10" s="6" t="s">
        <v>30</v>
      </c>
      <c r="C10" s="34"/>
      <c r="D10" s="34"/>
      <c r="E10" s="34"/>
      <c r="F10" s="36"/>
    </row>
    <row r="11" spans="1:6" ht="16" x14ac:dyDescent="0.2">
      <c r="A11" s="39" t="s">
        <v>4</v>
      </c>
      <c r="B11" s="39" t="s">
        <v>5</v>
      </c>
      <c r="C11" s="8" t="s">
        <v>6</v>
      </c>
      <c r="D11" s="40" t="s">
        <v>7</v>
      </c>
      <c r="E11" s="40" t="s">
        <v>8</v>
      </c>
      <c r="F11" s="41" t="s">
        <v>9</v>
      </c>
    </row>
    <row r="12" spans="1:6" ht="33" thickBot="1" x14ac:dyDescent="0.25">
      <c r="A12" s="45" t="s">
        <v>31</v>
      </c>
      <c r="B12" s="43" t="s">
        <v>32</v>
      </c>
      <c r="C12" s="44">
        <v>7790</v>
      </c>
      <c r="D12" s="45" t="s">
        <v>33</v>
      </c>
      <c r="E12" s="83"/>
      <c r="F12" s="46">
        <f>C12*E12</f>
        <v>0</v>
      </c>
    </row>
    <row r="13" spans="1:6" ht="49" hidden="1" thickBot="1" x14ac:dyDescent="0.25">
      <c r="A13" s="52"/>
      <c r="B13" s="53" t="s">
        <v>34</v>
      </c>
      <c r="C13" s="54">
        <v>0</v>
      </c>
      <c r="D13" s="55" t="s">
        <v>35</v>
      </c>
      <c r="E13" s="84"/>
      <c r="F13" s="56">
        <f>C13*E13</f>
        <v>0</v>
      </c>
    </row>
    <row r="14" spans="1:6" ht="16" thickTop="1" x14ac:dyDescent="0.2">
      <c r="A14" s="47"/>
      <c r="B14" s="48"/>
      <c r="C14" s="49"/>
      <c r="D14" s="47"/>
      <c r="E14" s="50" t="s">
        <v>12</v>
      </c>
      <c r="F14" s="51">
        <f>F12+F13</f>
        <v>0</v>
      </c>
    </row>
    <row r="15" spans="1:6" x14ac:dyDescent="0.2">
      <c r="A15" s="34"/>
      <c r="B15" s="35"/>
      <c r="C15" s="34"/>
      <c r="D15" s="34"/>
      <c r="E15" s="34"/>
      <c r="F15" s="34"/>
    </row>
    <row r="16" spans="1:6" ht="32" x14ac:dyDescent="0.2">
      <c r="A16" s="37" t="s">
        <v>36</v>
      </c>
      <c r="B16" s="6" t="s">
        <v>37</v>
      </c>
      <c r="C16" s="34"/>
      <c r="D16" s="34"/>
      <c r="E16" s="34"/>
      <c r="F16" s="36"/>
    </row>
    <row r="17" spans="1:6" ht="16" x14ac:dyDescent="0.2">
      <c r="A17" s="39" t="s">
        <v>4</v>
      </c>
      <c r="B17" s="39" t="s">
        <v>5</v>
      </c>
      <c r="C17" s="8" t="s">
        <v>6</v>
      </c>
      <c r="D17" s="40" t="s">
        <v>7</v>
      </c>
      <c r="E17" s="40" t="s">
        <v>8</v>
      </c>
      <c r="F17" s="41" t="s">
        <v>9</v>
      </c>
    </row>
    <row r="18" spans="1:6" ht="33" thickBot="1" x14ac:dyDescent="0.25">
      <c r="A18" s="42"/>
      <c r="B18" s="43" t="s">
        <v>38</v>
      </c>
      <c r="C18" s="44">
        <v>1</v>
      </c>
      <c r="D18" s="45" t="s">
        <v>39</v>
      </c>
      <c r="E18" s="83"/>
      <c r="F18" s="46">
        <f>C18*E18</f>
        <v>0</v>
      </c>
    </row>
    <row r="19" spans="1:6" ht="16" thickTop="1" x14ac:dyDescent="0.2">
      <c r="A19" s="47"/>
      <c r="B19" s="48"/>
      <c r="C19" s="49"/>
      <c r="D19" s="47"/>
      <c r="E19" s="50" t="s">
        <v>12</v>
      </c>
      <c r="F19" s="51">
        <f>F18</f>
        <v>0</v>
      </c>
    </row>
    <row r="20" spans="1:6" x14ac:dyDescent="0.2">
      <c r="A20" s="34"/>
      <c r="B20" s="35"/>
      <c r="C20" s="34"/>
      <c r="D20" s="34"/>
      <c r="E20" s="34"/>
      <c r="F20" s="36"/>
    </row>
    <row r="21" spans="1:6" x14ac:dyDescent="0.2">
      <c r="A21" s="34"/>
      <c r="B21" s="35"/>
      <c r="C21" s="34"/>
      <c r="D21" s="34"/>
      <c r="E21" s="37"/>
      <c r="F21" s="57"/>
    </row>
    <row r="22" spans="1:6" ht="16" thickBot="1" x14ac:dyDescent="0.25">
      <c r="A22" s="34"/>
      <c r="B22" s="35"/>
      <c r="C22" s="34"/>
      <c r="D22" s="34"/>
      <c r="E22" s="37"/>
      <c r="F22" s="57"/>
    </row>
    <row r="23" spans="1:6" ht="16" thickTop="1" x14ac:dyDescent="0.2">
      <c r="A23" s="58"/>
      <c r="B23" s="59"/>
      <c r="C23" s="58"/>
      <c r="D23" s="58"/>
      <c r="E23" s="60" t="s">
        <v>13</v>
      </c>
      <c r="F23" s="61">
        <f>F8+F14+F19</f>
        <v>0</v>
      </c>
    </row>
    <row r="24" spans="1:6" x14ac:dyDescent="0.2">
      <c r="A24" s="34"/>
      <c r="B24" s="35"/>
      <c r="C24" s="34"/>
      <c r="D24" s="34"/>
      <c r="E24" s="62"/>
      <c r="F24" s="63"/>
    </row>
    <row r="25" spans="1:6" ht="16" x14ac:dyDescent="0.2">
      <c r="A25" s="37" t="s">
        <v>14</v>
      </c>
      <c r="B25" s="38" t="s">
        <v>15</v>
      </c>
      <c r="C25" s="34"/>
      <c r="D25" s="34"/>
      <c r="E25" s="34"/>
      <c r="F25" s="36"/>
    </row>
    <row r="26" spans="1:6" x14ac:dyDescent="0.2">
      <c r="A26" s="8" t="s">
        <v>4</v>
      </c>
      <c r="B26" s="8" t="s">
        <v>5</v>
      </c>
      <c r="C26" s="8" t="s">
        <v>6</v>
      </c>
      <c r="D26" s="8" t="s">
        <v>7</v>
      </c>
      <c r="E26" s="8" t="s">
        <v>8</v>
      </c>
      <c r="F26" s="9" t="s">
        <v>9</v>
      </c>
    </row>
    <row r="27" spans="1:6" ht="16" x14ac:dyDescent="0.2">
      <c r="A27" s="75" t="s">
        <v>16</v>
      </c>
      <c r="B27" s="76" t="s">
        <v>17</v>
      </c>
      <c r="C27" s="82"/>
      <c r="D27" s="75" t="s">
        <v>18</v>
      </c>
      <c r="F27" s="77">
        <f>C27*F23/100</f>
        <v>0</v>
      </c>
    </row>
    <row r="28" spans="1:6" ht="16" x14ac:dyDescent="0.2">
      <c r="A28" s="75" t="s">
        <v>19</v>
      </c>
      <c r="B28" s="76" t="s">
        <v>20</v>
      </c>
      <c r="C28" s="82"/>
      <c r="D28" s="75" t="s">
        <v>18</v>
      </c>
      <c r="E28" s="78"/>
      <c r="F28" s="77">
        <f>C28*F23/100</f>
        <v>0</v>
      </c>
    </row>
    <row r="29" spans="1:6" x14ac:dyDescent="0.2">
      <c r="A29" s="75"/>
      <c r="B29" s="76"/>
      <c r="C29" s="79" t="s">
        <v>21</v>
      </c>
      <c r="D29" s="79"/>
      <c r="E29" s="79"/>
      <c r="F29" s="80">
        <f>F27+F28</f>
        <v>0</v>
      </c>
    </row>
    <row r="30" spans="1:6" x14ac:dyDescent="0.2">
      <c r="B30" s="1"/>
      <c r="F30" s="4"/>
    </row>
    <row r="31" spans="1:6" x14ac:dyDescent="0.2">
      <c r="A31" s="34"/>
      <c r="B31" s="35"/>
      <c r="C31" s="34"/>
      <c r="D31" s="34"/>
      <c r="E31" s="34"/>
      <c r="F31" s="36"/>
    </row>
    <row r="32" spans="1:6" x14ac:dyDescent="0.2">
      <c r="A32" s="34"/>
      <c r="B32" s="64"/>
      <c r="C32" s="65"/>
      <c r="D32" s="66"/>
      <c r="E32" s="67" t="s">
        <v>40</v>
      </c>
      <c r="F32" s="68">
        <f>F23+F29</f>
        <v>0</v>
      </c>
    </row>
  </sheetData>
  <sheetProtection sheet="1" objects="1" scenarios="1" selectLockedCells="1"/>
  <mergeCells count="1">
    <mergeCell ref="A2:F2"/>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050" r:id="rId3" name="Button 2">
              <controlPr defaultSize="0" print="0" autoFill="0" autoPict="0">
                <anchor moveWithCells="1" sizeWithCells="1">
                  <from>
                    <xdr:col>0</xdr:col>
                    <xdr:colOff>25400</xdr:colOff>
                    <xdr:row>0</xdr:row>
                    <xdr:rowOff>12700</xdr:rowOff>
                  </from>
                  <to>
                    <xdr:col>2</xdr:col>
                    <xdr:colOff>711200</xdr:colOff>
                    <xdr:row>1</xdr:row>
                    <xdr:rowOff>0</xdr:rowOff>
                  </to>
                </anchor>
              </controlPr>
            </control>
          </mc:Choice>
        </mc:AlternateContent>
        <mc:AlternateContent xmlns:mc="http://schemas.openxmlformats.org/markup-compatibility/2006">
          <mc:Choice Requires="x14">
            <control shapeId="2049" r:id="rId4" name="Button 1">
              <controlPr defaultSize="0" print="0" autoFill="0" autoPict="0">
                <anchor moveWithCells="1" sizeWithCells="1">
                  <from>
                    <xdr:col>2</xdr:col>
                    <xdr:colOff>419100</xdr:colOff>
                    <xdr:row>0</xdr:row>
                    <xdr:rowOff>12700</xdr:rowOff>
                  </from>
                  <to>
                    <xdr:col>4</xdr:col>
                    <xdr:colOff>482600</xdr:colOff>
                    <xdr:row>1</xdr:row>
                    <xdr:rowOff>25400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BB439-D9F8-9E48-9920-242131D75B66}">
  <dimension ref="A1:F47"/>
  <sheetViews>
    <sheetView topLeftCell="A17" zoomScale="150" zoomScaleNormal="150" workbookViewId="0">
      <selection activeCell="C42" sqref="C42"/>
    </sheetView>
  </sheetViews>
  <sheetFormatPr baseColWidth="10" defaultColWidth="8.83203125" defaultRowHeight="15" x14ac:dyDescent="0.2"/>
  <cols>
    <col min="1" max="1" width="17.6640625" bestFit="1" customWidth="1"/>
    <col min="2" max="2" width="36.6640625" style="1" bestFit="1" customWidth="1"/>
    <col min="3" max="3" width="10" bestFit="1" customWidth="1"/>
    <col min="4" max="4" width="7.6640625" bestFit="1" customWidth="1"/>
    <col min="5" max="5" width="16.1640625" customWidth="1"/>
    <col min="6" max="6" width="15.1640625" style="4" bestFit="1" customWidth="1"/>
  </cols>
  <sheetData>
    <row r="1" spans="1:6" ht="80" customHeight="1" x14ac:dyDescent="0.2">
      <c r="A1" s="91" t="s">
        <v>24</v>
      </c>
      <c r="B1" s="92"/>
      <c r="C1" s="92"/>
      <c r="D1" s="92"/>
      <c r="E1" s="92"/>
      <c r="F1" s="92"/>
    </row>
    <row r="2" spans="1:6" x14ac:dyDescent="0.2">
      <c r="D2" s="2" t="s">
        <v>1</v>
      </c>
      <c r="E2" s="3"/>
    </row>
    <row r="4" spans="1:6" ht="16" x14ac:dyDescent="0.2">
      <c r="A4" s="5" t="s">
        <v>25</v>
      </c>
      <c r="B4" s="6" t="s">
        <v>26</v>
      </c>
      <c r="F4"/>
    </row>
    <row r="5" spans="1:6" ht="16" x14ac:dyDescent="0.2">
      <c r="A5" s="7" t="s">
        <v>4</v>
      </c>
      <c r="B5" s="7" t="s">
        <v>5</v>
      </c>
      <c r="C5" s="8" t="s">
        <v>41</v>
      </c>
      <c r="D5" s="8" t="s">
        <v>7</v>
      </c>
      <c r="E5" s="7" t="s">
        <v>27</v>
      </c>
      <c r="F5" s="9" t="s">
        <v>9</v>
      </c>
    </row>
    <row r="6" spans="1:6" ht="17" thickBot="1" x14ac:dyDescent="0.25">
      <c r="A6" s="10"/>
      <c r="B6" s="11" t="s">
        <v>28</v>
      </c>
      <c r="C6" s="12">
        <v>1540</v>
      </c>
      <c r="D6" s="13" t="s">
        <v>11</v>
      </c>
      <c r="E6" s="81"/>
      <c r="F6" s="14">
        <f t="shared" ref="F6" si="0">IFERROR($C6*$E6, "")</f>
        <v>0</v>
      </c>
    </row>
    <row r="7" spans="1:6" ht="16" thickTop="1" x14ac:dyDescent="0.2">
      <c r="A7" s="15"/>
      <c r="B7" s="16"/>
      <c r="C7" s="17"/>
      <c r="D7" s="15"/>
      <c r="E7" s="18" t="s">
        <v>12</v>
      </c>
      <c r="F7" s="19">
        <f>SUBTOTAL(109,F6)</f>
        <v>0</v>
      </c>
    </row>
    <row r="8" spans="1:6" x14ac:dyDescent="0.2">
      <c r="E8" s="5"/>
      <c r="F8" s="24"/>
    </row>
    <row r="9" spans="1:6" ht="16" x14ac:dyDescent="0.2">
      <c r="A9" s="5" t="s">
        <v>42</v>
      </c>
      <c r="B9" s="6" t="s">
        <v>43</v>
      </c>
    </row>
    <row r="10" spans="1:6" ht="16" x14ac:dyDescent="0.2">
      <c r="A10" s="7" t="s">
        <v>4</v>
      </c>
      <c r="B10" s="7" t="s">
        <v>5</v>
      </c>
      <c r="C10" s="8" t="s">
        <v>6</v>
      </c>
      <c r="D10" s="8" t="s">
        <v>7</v>
      </c>
      <c r="E10" s="8" t="s">
        <v>8</v>
      </c>
      <c r="F10" s="9" t="s">
        <v>9</v>
      </c>
    </row>
    <row r="11" spans="1:6" ht="17" thickBot="1" x14ac:dyDescent="0.25">
      <c r="A11" s="10"/>
      <c r="B11" s="11" t="s">
        <v>44</v>
      </c>
      <c r="C11" s="12">
        <v>150</v>
      </c>
      <c r="D11" s="13" t="s">
        <v>45</v>
      </c>
      <c r="E11" s="81"/>
      <c r="F11" s="14">
        <f>IFERROR($C11*$E11, "")</f>
        <v>0</v>
      </c>
    </row>
    <row r="12" spans="1:6" ht="16" thickTop="1" x14ac:dyDescent="0.2">
      <c r="A12" s="15"/>
      <c r="B12" s="16"/>
      <c r="C12" s="17"/>
      <c r="D12" s="15"/>
      <c r="E12" s="18" t="s">
        <v>12</v>
      </c>
      <c r="F12" s="19">
        <f>SUM(F11)</f>
        <v>0</v>
      </c>
    </row>
    <row r="14" spans="1:6" ht="32" x14ac:dyDescent="0.2">
      <c r="A14" s="5" t="s">
        <v>29</v>
      </c>
      <c r="B14" s="6" t="s">
        <v>30</v>
      </c>
    </row>
    <row r="15" spans="1:6" ht="16" x14ac:dyDescent="0.2">
      <c r="A15" s="7" t="s">
        <v>4</v>
      </c>
      <c r="B15" s="7" t="s">
        <v>5</v>
      </c>
      <c r="C15" s="8" t="s">
        <v>41</v>
      </c>
      <c r="D15" s="8" t="s">
        <v>7</v>
      </c>
      <c r="E15" s="8" t="s">
        <v>8</v>
      </c>
      <c r="F15" s="9" t="s">
        <v>9</v>
      </c>
    </row>
    <row r="16" spans="1:6" ht="32" x14ac:dyDescent="0.2">
      <c r="A16" s="10" t="s">
        <v>31</v>
      </c>
      <c r="B16" s="11" t="s">
        <v>32</v>
      </c>
      <c r="C16" s="12">
        <v>1890</v>
      </c>
      <c r="D16" s="13" t="s">
        <v>33</v>
      </c>
      <c r="E16" s="81"/>
      <c r="F16" s="14">
        <f t="shared" ref="F16" si="1">IFERROR($C16*$E16, "")</f>
        <v>0</v>
      </c>
    </row>
    <row r="17" spans="1:6" ht="33" thickBot="1" x14ac:dyDescent="0.25">
      <c r="A17" s="10"/>
      <c r="B17" s="11" t="s">
        <v>34</v>
      </c>
      <c r="C17" s="69">
        <v>26</v>
      </c>
      <c r="D17" s="13" t="s">
        <v>35</v>
      </c>
      <c r="E17" s="81"/>
      <c r="F17" s="14">
        <f>IFERROR($C17*$E17, "")</f>
        <v>0</v>
      </c>
    </row>
    <row r="18" spans="1:6" ht="16" thickTop="1" x14ac:dyDescent="0.2">
      <c r="A18" s="15"/>
      <c r="B18" s="16"/>
      <c r="C18" s="17"/>
      <c r="D18" s="15"/>
      <c r="E18" s="18" t="s">
        <v>12</v>
      </c>
      <c r="F18" s="19">
        <f>F16+F17</f>
        <v>0</v>
      </c>
    </row>
    <row r="19" spans="1:6" x14ac:dyDescent="0.2">
      <c r="F19"/>
    </row>
    <row r="20" spans="1:6" ht="16" x14ac:dyDescent="0.2">
      <c r="A20" s="5" t="s">
        <v>36</v>
      </c>
      <c r="B20" s="6" t="s">
        <v>37</v>
      </c>
    </row>
    <row r="21" spans="1:6" ht="16" x14ac:dyDescent="0.2">
      <c r="A21" s="7" t="s">
        <v>4</v>
      </c>
      <c r="B21" s="7" t="s">
        <v>5</v>
      </c>
      <c r="C21" s="8" t="s">
        <v>6</v>
      </c>
      <c r="D21" s="8" t="s">
        <v>7</v>
      </c>
      <c r="E21" s="8" t="s">
        <v>8</v>
      </c>
      <c r="F21" s="9" t="s">
        <v>9</v>
      </c>
    </row>
    <row r="22" spans="1:6" ht="17" thickBot="1" x14ac:dyDescent="0.25">
      <c r="A22" s="10"/>
      <c r="B22" s="11" t="s">
        <v>38</v>
      </c>
      <c r="C22" s="12">
        <v>1</v>
      </c>
      <c r="D22" s="13" t="s">
        <v>39</v>
      </c>
      <c r="E22" s="81"/>
      <c r="F22" s="14">
        <f t="shared" ref="F22" si="2">IFERROR($C22*$E22, "")</f>
        <v>0</v>
      </c>
    </row>
    <row r="23" spans="1:6" ht="16" thickTop="1" x14ac:dyDescent="0.2">
      <c r="A23" s="15"/>
      <c r="B23" s="16"/>
      <c r="C23" s="17"/>
      <c r="D23" s="15"/>
      <c r="E23" s="18" t="s">
        <v>12</v>
      </c>
      <c r="F23" s="19">
        <f>SUBTOTAL(109,F22:F22)</f>
        <v>0</v>
      </c>
    </row>
    <row r="25" spans="1:6" ht="16" x14ac:dyDescent="0.2">
      <c r="A25" s="5" t="s">
        <v>2</v>
      </c>
      <c r="B25" s="6" t="s">
        <v>3</v>
      </c>
    </row>
    <row r="26" spans="1:6" ht="16" x14ac:dyDescent="0.2">
      <c r="A26" s="7" t="s">
        <v>4</v>
      </c>
      <c r="B26" s="7" t="s">
        <v>5</v>
      </c>
      <c r="C26" s="8" t="s">
        <v>6</v>
      </c>
      <c r="D26" s="8" t="s">
        <v>7</v>
      </c>
      <c r="E26" s="8" t="s">
        <v>8</v>
      </c>
      <c r="F26" s="9" t="s">
        <v>9</v>
      </c>
    </row>
    <row r="27" spans="1:6" ht="49" thickBot="1" x14ac:dyDescent="0.25">
      <c r="A27" s="10"/>
      <c r="B27" s="11" t="s">
        <v>10</v>
      </c>
      <c r="C27" s="12">
        <v>50</v>
      </c>
      <c r="D27" s="13" t="s">
        <v>11</v>
      </c>
      <c r="E27" s="81"/>
      <c r="F27" s="14">
        <f t="shared" ref="F27" si="3">IFERROR($C27*$E27, "")</f>
        <v>0</v>
      </c>
    </row>
    <row r="28" spans="1:6" ht="16" thickTop="1" x14ac:dyDescent="0.2">
      <c r="A28" s="20"/>
      <c r="B28" s="21"/>
      <c r="C28" s="22"/>
      <c r="D28" s="20"/>
      <c r="E28" s="23" t="s">
        <v>12</v>
      </c>
      <c r="F28" s="19">
        <f>SUBTOTAL(109,F27)</f>
        <v>0</v>
      </c>
    </row>
    <row r="29" spans="1:6" x14ac:dyDescent="0.2">
      <c r="E29" s="5"/>
      <c r="F29" s="24"/>
    </row>
    <row r="30" spans="1:6" ht="16" thickBot="1" x14ac:dyDescent="0.25">
      <c r="E30" s="5"/>
      <c r="F30" s="24"/>
    </row>
    <row r="31" spans="1:6" ht="16" x14ac:dyDescent="0.2">
      <c r="A31" s="5" t="s">
        <v>46</v>
      </c>
      <c r="B31" s="6" t="s">
        <v>47</v>
      </c>
    </row>
    <row r="32" spans="1:6" ht="16" x14ac:dyDescent="0.2">
      <c r="A32" s="7" t="s">
        <v>4</v>
      </c>
      <c r="B32" s="7" t="s">
        <v>5</v>
      </c>
      <c r="C32" s="8" t="s">
        <v>6</v>
      </c>
      <c r="D32" s="8" t="s">
        <v>7</v>
      </c>
      <c r="E32" s="8" t="s">
        <v>8</v>
      </c>
      <c r="F32" s="9" t="s">
        <v>9</v>
      </c>
    </row>
    <row r="33" spans="1:6" ht="16" x14ac:dyDescent="0.2">
      <c r="A33" s="10"/>
      <c r="B33" s="11" t="s">
        <v>48</v>
      </c>
      <c r="C33" s="12">
        <v>150</v>
      </c>
      <c r="D33" s="13" t="s">
        <v>45</v>
      </c>
      <c r="E33" s="81"/>
      <c r="F33" s="14">
        <f>IFERROR($C33*$E33, "")</f>
        <v>0</v>
      </c>
    </row>
    <row r="34" spans="1:6" ht="16" x14ac:dyDescent="0.2">
      <c r="A34" s="10"/>
      <c r="B34" s="11" t="s">
        <v>49</v>
      </c>
      <c r="C34" s="12">
        <v>150</v>
      </c>
      <c r="D34" s="13" t="s">
        <v>45</v>
      </c>
      <c r="E34" s="81"/>
      <c r="F34" s="14">
        <f>IFERROR($C34*$E34, "")</f>
        <v>0</v>
      </c>
    </row>
    <row r="35" spans="1:6" x14ac:dyDescent="0.2">
      <c r="A35" s="15"/>
      <c r="B35" s="16"/>
      <c r="C35" s="17"/>
      <c r="D35" s="15"/>
      <c r="E35" s="18" t="s">
        <v>12</v>
      </c>
      <c r="F35" s="19">
        <f>SUBTOTAL(109,F33:F34)</f>
        <v>0</v>
      </c>
    </row>
    <row r="36" spans="1:6" x14ac:dyDescent="0.2">
      <c r="A36" s="87"/>
      <c r="B36" s="88"/>
      <c r="D36" s="87"/>
      <c r="E36" s="89"/>
      <c r="F36" s="90"/>
    </row>
    <row r="37" spans="1:6" x14ac:dyDescent="0.2">
      <c r="A37" s="87"/>
      <c r="B37" s="88"/>
      <c r="D37" s="87"/>
      <c r="E37" s="89"/>
      <c r="F37" s="90"/>
    </row>
    <row r="38" spans="1:6" x14ac:dyDescent="0.2">
      <c r="A38" s="25"/>
      <c r="B38" s="26"/>
      <c r="C38" s="25"/>
      <c r="D38" s="25"/>
      <c r="E38" s="27" t="s">
        <v>13</v>
      </c>
      <c r="F38" s="28">
        <f>F18+F12+F7+F23+F28+F35</f>
        <v>0</v>
      </c>
    </row>
    <row r="39" spans="1:6" x14ac:dyDescent="0.2">
      <c r="E39" s="70"/>
      <c r="F39" s="71"/>
    </row>
    <row r="40" spans="1:6" ht="16" x14ac:dyDescent="0.2">
      <c r="A40" s="5" t="s">
        <v>14</v>
      </c>
      <c r="B40" s="38" t="s">
        <v>15</v>
      </c>
    </row>
    <row r="41" spans="1:6" x14ac:dyDescent="0.2">
      <c r="A41" s="8" t="s">
        <v>4</v>
      </c>
      <c r="B41" s="8" t="s">
        <v>5</v>
      </c>
      <c r="C41" s="8" t="s">
        <v>6</v>
      </c>
      <c r="D41" s="8" t="s">
        <v>7</v>
      </c>
      <c r="E41" s="8" t="s">
        <v>8</v>
      </c>
      <c r="F41" s="9" t="s">
        <v>9</v>
      </c>
    </row>
    <row r="42" spans="1:6" ht="16" x14ac:dyDescent="0.2">
      <c r="A42" s="75" t="s">
        <v>16</v>
      </c>
      <c r="B42" s="76" t="s">
        <v>17</v>
      </c>
      <c r="C42" s="82"/>
      <c r="D42" s="75" t="s">
        <v>18</v>
      </c>
      <c r="F42" s="77">
        <f>C42*F38/100</f>
        <v>0</v>
      </c>
    </row>
    <row r="43" spans="1:6" ht="16" x14ac:dyDescent="0.2">
      <c r="A43" s="75" t="s">
        <v>19</v>
      </c>
      <c r="B43" s="76" t="s">
        <v>20</v>
      </c>
      <c r="C43" s="82"/>
      <c r="D43" s="75" t="s">
        <v>18</v>
      </c>
      <c r="E43" s="78"/>
      <c r="F43" s="77">
        <f>C43*F38/100</f>
        <v>0</v>
      </c>
    </row>
    <row r="44" spans="1:6" x14ac:dyDescent="0.2">
      <c r="A44" s="75"/>
      <c r="B44" s="76"/>
      <c r="C44" s="79" t="s">
        <v>21</v>
      </c>
      <c r="D44" s="79"/>
      <c r="E44" s="79"/>
      <c r="F44" s="80">
        <f>F42+F43</f>
        <v>0</v>
      </c>
    </row>
    <row r="46" spans="1:6" x14ac:dyDescent="0.2">
      <c r="A46" s="34"/>
      <c r="B46" s="35"/>
      <c r="C46" s="34"/>
      <c r="D46" s="34"/>
      <c r="E46" s="34"/>
      <c r="F46" s="36"/>
    </row>
    <row r="47" spans="1:6" x14ac:dyDescent="0.2">
      <c r="B47" s="29"/>
      <c r="C47" s="30"/>
      <c r="D47" s="31"/>
      <c r="E47" s="32" t="s">
        <v>50</v>
      </c>
      <c r="F47" s="33">
        <f>$F$44+F38</f>
        <v>0</v>
      </c>
    </row>
  </sheetData>
  <sheetProtection sheet="1" objects="1" scenarios="1" selectLockedCells="1"/>
  <mergeCells count="1">
    <mergeCell ref="A1:F1"/>
  </mergeCells>
  <conditionalFormatting sqref="A16:F17 A42:F43">
    <cfRule type="expression" dxfId="16" priority="30">
      <formula>$C16&gt;0</formula>
    </cfRule>
  </conditionalFormatting>
  <conditionalFormatting sqref="C16:C17 C42:C43">
    <cfRule type="expression" dxfId="15" priority="29">
      <formula>$C16&gt;0</formula>
    </cfRule>
  </conditionalFormatting>
  <conditionalFormatting sqref="A42:F43">
    <cfRule type="expression" dxfId="14" priority="32">
      <formula>#REF!&gt;0</formula>
    </cfRule>
  </conditionalFormatting>
  <conditionalFormatting sqref="A6:F6">
    <cfRule type="expression" dxfId="13" priority="28">
      <formula>$C6&gt;0</formula>
    </cfRule>
  </conditionalFormatting>
  <conditionalFormatting sqref="C6">
    <cfRule type="expression" dxfId="12" priority="27">
      <formula>$C6&gt;0</formula>
    </cfRule>
  </conditionalFormatting>
  <conditionalFormatting sqref="A27:E27">
    <cfRule type="expression" dxfId="11" priority="26">
      <formula>$C27&gt;0</formula>
    </cfRule>
  </conditionalFormatting>
  <conditionalFormatting sqref="C27">
    <cfRule type="expression" dxfId="10" priority="25">
      <formula>$C27&gt;0</formula>
    </cfRule>
  </conditionalFormatting>
  <conditionalFormatting sqref="F27">
    <cfRule type="expression" dxfId="9" priority="24">
      <formula>$C27&gt;0</formula>
    </cfRule>
  </conditionalFormatting>
  <conditionalFormatting sqref="A22:E22">
    <cfRule type="expression" dxfId="8" priority="23">
      <formula>$C22&gt;0</formula>
    </cfRule>
  </conditionalFormatting>
  <conditionalFormatting sqref="C22">
    <cfRule type="expression" dxfId="7" priority="22">
      <formula>$C22&gt;0</formula>
    </cfRule>
  </conditionalFormatting>
  <conditionalFormatting sqref="F22">
    <cfRule type="expression" dxfId="6" priority="21">
      <formula>$C22&gt;0</formula>
    </cfRule>
  </conditionalFormatting>
  <conditionalFormatting sqref="A11:F11">
    <cfRule type="expression" dxfId="5" priority="19">
      <formula>$C11&gt;0</formula>
    </cfRule>
  </conditionalFormatting>
  <conditionalFormatting sqref="C11">
    <cfRule type="expression" dxfId="4" priority="18">
      <formula>$C11&gt;0</formula>
    </cfRule>
  </conditionalFormatting>
  <conditionalFormatting sqref="A34">
    <cfRule type="expression" dxfId="3" priority="4">
      <formula>$C34&gt;0</formula>
    </cfRule>
  </conditionalFormatting>
  <conditionalFormatting sqref="A33">
    <cfRule type="expression" dxfId="2" priority="3">
      <formula>$C33&gt;0</formula>
    </cfRule>
  </conditionalFormatting>
  <conditionalFormatting sqref="B33:F34">
    <cfRule type="expression" dxfId="1" priority="2">
      <formula>$C33&gt;0</formula>
    </cfRule>
  </conditionalFormatting>
  <conditionalFormatting sqref="C33:C34">
    <cfRule type="expression" dxfId="0" priority="1">
      <formula>$C33&gt;0</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74" r:id="rId3" name="Button 2">
              <controlPr defaultSize="0" print="0" autoFill="0" autoPict="0" macro="[1]!EXPORT_UNIT_PRICE_TAB">
                <anchor moveWithCells="1" sizeWithCells="1">
                  <from>
                    <xdr:col>1</xdr:col>
                    <xdr:colOff>723900</xdr:colOff>
                    <xdr:row>0</xdr:row>
                    <xdr:rowOff>0</xdr:rowOff>
                  </from>
                  <to>
                    <xdr:col>1</xdr:col>
                    <xdr:colOff>2438400</xdr:colOff>
                    <xdr:row>0</xdr:row>
                    <xdr:rowOff>25400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E77D2-3B12-1545-8D72-913F13C3C786}">
  <dimension ref="A1:C5"/>
  <sheetViews>
    <sheetView tabSelected="1" zoomScale="150" zoomScaleNormal="150" workbookViewId="0">
      <selection activeCell="C4" sqref="C4"/>
    </sheetView>
  </sheetViews>
  <sheetFormatPr baseColWidth="10" defaultColWidth="11.5" defaultRowHeight="15" x14ac:dyDescent="0.2"/>
  <cols>
    <col min="1" max="1" width="18.33203125" bestFit="1" customWidth="1"/>
    <col min="2" max="2" width="16.83203125" customWidth="1"/>
    <col min="3" max="3" width="20" customWidth="1"/>
  </cols>
  <sheetData>
    <row r="1" spans="1:3" ht="19" x14ac:dyDescent="0.25">
      <c r="A1" s="72" t="s">
        <v>51</v>
      </c>
      <c r="B1" s="72"/>
      <c r="C1" s="73">
        <f>'4MR Gabions'!F18</f>
        <v>0</v>
      </c>
    </row>
    <row r="2" spans="1:3" ht="19" x14ac:dyDescent="0.25">
      <c r="A2" s="94" t="s">
        <v>52</v>
      </c>
      <c r="B2" s="95"/>
      <c r="C2" s="73">
        <f>'4MR'!F32</f>
        <v>0</v>
      </c>
    </row>
    <row r="3" spans="1:3" ht="19" x14ac:dyDescent="0.25">
      <c r="A3" s="94" t="s">
        <v>53</v>
      </c>
      <c r="B3" s="95"/>
      <c r="C3" s="73">
        <f>'Long Branch'!F47</f>
        <v>0</v>
      </c>
    </row>
    <row r="4" spans="1:3" ht="19" x14ac:dyDescent="0.25">
      <c r="A4" s="93" t="s">
        <v>54</v>
      </c>
      <c r="B4" s="93"/>
      <c r="C4" s="74">
        <f>C1+C2+C3</f>
        <v>0</v>
      </c>
    </row>
    <row r="5" spans="1:3" ht="19" x14ac:dyDescent="0.25">
      <c r="A5" s="72"/>
      <c r="B5" s="72"/>
      <c r="C5" s="72"/>
    </row>
  </sheetData>
  <sheetProtection sheet="1" objects="1" scenarios="1" selectLockedCells="1"/>
  <mergeCells count="3">
    <mergeCell ref="A4:B4"/>
    <mergeCell ref="A2:B2"/>
    <mergeCell ref="A3: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4MR Gabions</vt:lpstr>
      <vt:lpstr>4MR</vt:lpstr>
      <vt:lpstr>Long Branch</vt:lpstr>
      <vt:lpstr>Grand Total</vt:lpstr>
      <vt:lpstr>'4MR Gabions'!Print_Area</vt:lpstr>
      <vt:lpstr>'4MR Gabions'!Print_Titles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 Miller</dc:creator>
  <cp:keywords/>
  <dc:description/>
  <cp:lastModifiedBy>Tomeka Price</cp:lastModifiedBy>
  <cp:revision/>
  <dcterms:created xsi:type="dcterms:W3CDTF">2021-09-23T20:03:14Z</dcterms:created>
  <dcterms:modified xsi:type="dcterms:W3CDTF">2021-12-22T13:23:55Z</dcterms:modified>
  <cp:category/>
  <cp:contentStatus/>
</cp:coreProperties>
</file>