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Purchasing Documents\CURRENT BIDS &amp; RFPs\ZZZ WORK IN PROGRESS\Pier Piling Repairs EMER ITB\"/>
    </mc:Choice>
  </mc:AlternateContent>
  <bookViews>
    <workbookView xWindow="0" yWindow="0" windowWidth="19200" windowHeight="12180"/>
  </bookViews>
  <sheets>
    <sheet name="Sheet1" sheetId="1" r:id="rId1"/>
    <sheet name="Sheet3" sheetId="4" r:id="rId2"/>
    <sheet name="Sheet2" sheetId="3" r:id="rId3"/>
    <sheet name="Old" sheetId="2" r:id="rId4"/>
  </sheets>
  <definedNames>
    <definedName name="_xlnm.Print_Area" localSheetId="3">Old!$A$1:$O$20</definedName>
    <definedName name="_xlnm.Print_Area" localSheetId="0">Sheet1!$A$1:$O$29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6" i="1"/>
  <c r="O27" i="1" l="1"/>
  <c r="I15" i="1"/>
  <c r="K15" i="1"/>
  <c r="M15" i="1"/>
  <c r="I16" i="1" l="1"/>
  <c r="K16" i="1"/>
  <c r="M16" i="1"/>
  <c r="I17" i="1" l="1"/>
  <c r="K17" i="1"/>
  <c r="M17" i="1"/>
  <c r="L14" i="2" l="1"/>
  <c r="J14" i="2"/>
  <c r="H14" i="2"/>
  <c r="F14" i="2"/>
  <c r="O14" i="2" s="1"/>
  <c r="L13" i="2"/>
  <c r="J13" i="2"/>
  <c r="H13" i="2"/>
  <c r="F13" i="2"/>
  <c r="L12" i="2"/>
  <c r="J12" i="2"/>
  <c r="H12" i="2"/>
  <c r="F12" i="2"/>
  <c r="L11" i="2"/>
  <c r="J11" i="2"/>
  <c r="H11" i="2"/>
  <c r="F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N7" i="2" s="1"/>
  <c r="L6" i="2"/>
  <c r="J6" i="2"/>
  <c r="H6" i="2"/>
  <c r="F6" i="2"/>
  <c r="N6" i="2" s="1"/>
  <c r="N5" i="2"/>
  <c r="L5" i="2"/>
  <c r="J5" i="2"/>
  <c r="H5" i="2"/>
  <c r="F5" i="2"/>
  <c r="O5" i="2" s="1"/>
  <c r="L4" i="2"/>
  <c r="J4" i="2"/>
  <c r="H4" i="2"/>
  <c r="H16" i="2" s="1"/>
  <c r="F4" i="2"/>
  <c r="O6" i="2" l="1"/>
  <c r="N8" i="2"/>
  <c r="O9" i="2"/>
  <c r="N9" i="2"/>
  <c r="J16" i="2"/>
  <c r="F16" i="2"/>
  <c r="O4" i="2"/>
  <c r="L16" i="2"/>
  <c r="N10" i="2"/>
  <c r="N11" i="2"/>
  <c r="O12" i="2"/>
  <c r="N13" i="2"/>
  <c r="O13" i="2"/>
  <c r="N4" i="2"/>
  <c r="O8" i="2"/>
  <c r="O10" i="2"/>
  <c r="N12" i="2"/>
  <c r="N14" i="2"/>
  <c r="O15" i="2"/>
  <c r="O16" i="2" l="1"/>
  <c r="N15" i="2"/>
  <c r="N16" i="2" s="1"/>
  <c r="I14" i="1"/>
  <c r="K14" i="1"/>
  <c r="M14" i="1"/>
  <c r="I6" i="1" l="1"/>
  <c r="K6" i="1"/>
  <c r="M6" i="1"/>
  <c r="I12" i="1"/>
  <c r="K12" i="1"/>
  <c r="M12" i="1"/>
</calcChain>
</file>

<file path=xl/comments1.xml><?xml version="1.0" encoding="utf-8"?>
<comments xmlns="http://schemas.openxmlformats.org/spreadsheetml/2006/main">
  <authors>
    <author>Martin, Michelle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</rPr>
          <t>Martin, Michelle:</t>
        </r>
        <r>
          <rPr>
            <sz val="9"/>
            <color indexed="81"/>
            <rFont val="Tahoma"/>
            <family val="2"/>
          </rPr>
          <t xml:space="preserve">
The bidder had mathematical error which showed their total to be $20 too much.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Martin, Michelle:</t>
        </r>
        <r>
          <rPr>
            <sz val="9"/>
            <color indexed="81"/>
            <rFont val="Tahoma"/>
            <family val="2"/>
          </rPr>
          <t xml:space="preserve">
the bidder had a mathematical error.  Their total bid amount was short by $0.66.</t>
        </r>
      </text>
    </comment>
  </commentList>
</comments>
</file>

<file path=xl/sharedStrings.xml><?xml version="1.0" encoding="utf-8"?>
<sst xmlns="http://schemas.openxmlformats.org/spreadsheetml/2006/main" count="127" uniqueCount="86">
  <si>
    <t>QTY</t>
  </si>
  <si>
    <t>Item No.</t>
  </si>
  <si>
    <t>Bid Item Description</t>
  </si>
  <si>
    <t>Unit</t>
  </si>
  <si>
    <t>Unit Price</t>
  </si>
  <si>
    <t>Total</t>
  </si>
  <si>
    <t>Maintenance of Traffic</t>
  </si>
  <si>
    <t>Erosion Control</t>
  </si>
  <si>
    <t>Earthwork</t>
  </si>
  <si>
    <t>Sodding</t>
  </si>
  <si>
    <t>As-Built Drawings (certified)</t>
  </si>
  <si>
    <t>LS</t>
  </si>
  <si>
    <t>LF</t>
  </si>
  <si>
    <t>SY</t>
  </si>
  <si>
    <t>Grand Total Bid</t>
  </si>
  <si>
    <t>Engineering Estimate</t>
  </si>
  <si>
    <t>.9% Less</t>
  </si>
  <si>
    <t xml:space="preserve">AVERAGE </t>
  </si>
  <si>
    <t>MAX</t>
  </si>
  <si>
    <t>10% Contingency to Mobilization</t>
  </si>
  <si>
    <t xml:space="preserve">Bill France &amp; Mason NE Sidewalk Upgrade Project
Engineers Cost Estimate </t>
  </si>
  <si>
    <t>Contractor 1</t>
  </si>
  <si>
    <t>Contractor 2</t>
  </si>
  <si>
    <t>Contractor 3</t>
  </si>
  <si>
    <t>% Contractor differs from Eng Est</t>
  </si>
  <si>
    <t>Mobilization (includes pre construciton video)</t>
  </si>
  <si>
    <t xml:space="preserve">Closed Sidewalk Sign </t>
  </si>
  <si>
    <t>EA</t>
  </si>
  <si>
    <t>5' Sidewalk (6" thick) (3,400 psi) (including ADA ramps and detectable warning surfaces)</t>
  </si>
  <si>
    <t>Finished Grade</t>
  </si>
  <si>
    <t>* 10% of total cost</t>
  </si>
  <si>
    <t>* All R&amp;R + new concrete</t>
  </si>
  <si>
    <t>Clearing and Grubbing (includes tree, grass, concrete removal to accommodate construction)</t>
  </si>
  <si>
    <t>10% total</t>
  </si>
  <si>
    <t>Holsonback</t>
  </si>
  <si>
    <t>FDOT p.2      (see calcs)</t>
  </si>
  <si>
    <t>JimmyAnn &amp; Holsonback (see calcs)</t>
  </si>
  <si>
    <t>FDOT p. 24</t>
  </si>
  <si>
    <t>FDOT p.3</t>
  </si>
  <si>
    <t>FDOT p. 16</t>
  </si>
  <si>
    <t>FDOT p.16 + $15 (for remove s/w)</t>
  </si>
  <si>
    <t>FDOT p. 18</t>
  </si>
  <si>
    <t>Remove and Replace Existing Sidewalk (6 inch thick 3,500 psi)</t>
  </si>
  <si>
    <t>$</t>
  </si>
  <si>
    <t>522-1</t>
  </si>
  <si>
    <t>TOTAL BASE BID</t>
  </si>
  <si>
    <t>DEDUCTIVE ALTERNATE</t>
  </si>
  <si>
    <t>State the amount to be deducted from Total Base Bid for substitution</t>
  </si>
  <si>
    <t>Concrete Sidewalk 4" thick, 2500 psi</t>
  </si>
  <si>
    <t>Part A - General Conditions</t>
  </si>
  <si>
    <t>Environmental Compliance</t>
  </si>
  <si>
    <t>Part B - Structural Repairs</t>
  </si>
  <si>
    <t>Mobilization/Demobilization</t>
  </si>
  <si>
    <t>F &amp; I Piling at Bent 33 Pile #1</t>
  </si>
  <si>
    <t>F &amp; I Piling at Bent 36 Pile #2</t>
  </si>
  <si>
    <t>F &amp; I Piling at Bent 40 Pile #1</t>
  </si>
  <si>
    <t>F &amp; I Piling at Bent 43 Pile #1</t>
  </si>
  <si>
    <t>F &amp; I Piling at Bent 43 Pile #3</t>
  </si>
  <si>
    <t>F &amp; I Piling at Bent 52 Pile #1</t>
  </si>
  <si>
    <t xml:space="preserve">F &amp; I Piling at Bent 54 Pile #1 </t>
  </si>
  <si>
    <t>F &amp; I Piling at Bent 54 Pile #4</t>
  </si>
  <si>
    <t>Remove Damaged Pile #1 - Bent 33</t>
  </si>
  <si>
    <t>Remove Damaged Pile #3 -Bent 33</t>
  </si>
  <si>
    <t>Remove Danaged Pile #1 -Bent 43</t>
  </si>
  <si>
    <t>Remove Damaged Pile #2 - Bent 52</t>
  </si>
  <si>
    <t>F &amp; I Pile to Bent Connection</t>
  </si>
  <si>
    <t>F &amp; I  New Cross Bracing &amp;  connection</t>
  </si>
  <si>
    <t xml:space="preserve">  Hardware at  Bents 36,40 and 54</t>
  </si>
  <si>
    <t>City Project No. 2017-056</t>
  </si>
  <si>
    <t xml:space="preserve">Main Street Piling Replacement                                                                                                                                                                                                                 </t>
  </si>
  <si>
    <t>Bid Schedule</t>
  </si>
  <si>
    <t>at New Pile &amp; Existing Crossbracing</t>
  </si>
  <si>
    <t>at Bents 33 &amp; 43</t>
  </si>
  <si>
    <t xml:space="preserve"> F &amp; I  New Connection Hardware </t>
  </si>
  <si>
    <t>Description</t>
  </si>
  <si>
    <t>Est Qty</t>
  </si>
  <si>
    <t xml:space="preserve">Printed Name: </t>
  </si>
  <si>
    <t xml:space="preserve">Title: </t>
  </si>
  <si>
    <t xml:space="preserve">Date signed: </t>
  </si>
  <si>
    <t xml:space="preserve">Email: </t>
  </si>
  <si>
    <t>Company:</t>
  </si>
  <si>
    <t xml:space="preserve">Prepared by: </t>
  </si>
  <si>
    <t>Title:</t>
  </si>
  <si>
    <t xml:space="preserve">Date: </t>
  </si>
  <si>
    <t>Email: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</si>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</sst>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2" fillId="0" borderId="0" xfId="0" applyFont="1"/>
    <xf numFmtId="164" fontId="10" fillId="0" borderId="2" xfId="1" applyNumberFormat="1" applyFont="1" applyBorder="1" applyAlignment="1">
      <alignment horizontal="center" vertical="center"/>
    </xf>
    <xf numFmtId="9" fontId="11" fillId="0" borderId="21" xfId="0" applyNumberFormat="1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2" fillId="0" borderId="34" xfId="0" applyFont="1" applyBorder="1" applyAlignment="1">
      <alignment horizontal="center" vertical="center"/>
    </xf>
    <xf numFmtId="0" fontId="15" fillId="0" borderId="0" xfId="0" applyFont="1"/>
    <xf numFmtId="0" fontId="12" fillId="0" borderId="27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/>
    <xf numFmtId="0" fontId="0" fillId="0" borderId="29" xfId="0" applyBorder="1" applyAlignment="1"/>
    <xf numFmtId="0" fontId="16" fillId="0" borderId="0" xfId="0" applyFont="1" applyFill="1"/>
    <xf numFmtId="0" fontId="0" fillId="0" borderId="0" xfId="0" applyFill="1"/>
    <xf numFmtId="3" fontId="12" fillId="0" borderId="27" xfId="0" applyNumberFormat="1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/>
    </xf>
    <xf numFmtId="0" fontId="17" fillId="0" borderId="31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0" xfId="0" applyAlignment="1"/>
    <xf numFmtId="0" fontId="16" fillId="0" borderId="0" xfId="0" applyFont="1" applyFill="1" applyAlignment="1"/>
    <xf numFmtId="0" fontId="0" fillId="0" borderId="0" xfId="0" applyFill="1" applyAlignment="1"/>
    <xf numFmtId="0" fontId="17" fillId="0" borderId="31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left"/>
    </xf>
    <xf numFmtId="0" fontId="12" fillId="2" borderId="30" xfId="0" applyFont="1" applyFill="1" applyBorder="1" applyAlignment="1">
      <alignment horizontal="left"/>
    </xf>
    <xf numFmtId="0" fontId="12" fillId="2" borderId="39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2" fillId="0" borderId="3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44" fontId="12" fillId="0" borderId="0" xfId="1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3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44" fontId="12" fillId="0" borderId="43" xfId="1" applyFont="1" applyBorder="1" applyAlignment="1">
      <alignment horizontal="left" vertical="center"/>
    </xf>
    <xf numFmtId="44" fontId="15" fillId="0" borderId="44" xfId="1" applyFont="1" applyBorder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3" fontId="14" fillId="0" borderId="35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164" fontId="12" fillId="2" borderId="35" xfId="0" applyNumberFormat="1" applyFont="1" applyFill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0" fontId="0" fillId="0" borderId="27" xfId="0" applyBorder="1" applyAlignment="1"/>
    <xf numFmtId="0" fontId="12" fillId="0" borderId="27" xfId="0" applyFont="1" applyFill="1" applyBorder="1" applyAlignment="1">
      <alignment horizontal="left"/>
    </xf>
    <xf numFmtId="0" fontId="12" fillId="0" borderId="27" xfId="0" applyFont="1" applyFill="1" applyBorder="1" applyAlignment="1">
      <alignment horizontal="center"/>
    </xf>
    <xf numFmtId="0" fontId="0" fillId="0" borderId="31" xfId="0" applyBorder="1" applyAlignment="1"/>
    <xf numFmtId="0" fontId="12" fillId="0" borderId="31" xfId="0" applyFont="1" applyBorder="1" applyAlignment="1">
      <alignment horizontal="center"/>
    </xf>
    <xf numFmtId="0" fontId="12" fillId="0" borderId="31" xfId="0" applyFont="1" applyBorder="1" applyAlignment="1">
      <alignment horizontal="left"/>
    </xf>
    <xf numFmtId="3" fontId="14" fillId="0" borderId="2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8" fillId="2" borderId="30" xfId="0" applyFont="1" applyFill="1" applyBorder="1" applyAlignment="1">
      <alignment horizontal="left"/>
    </xf>
    <xf numFmtId="0" fontId="0" fillId="0" borderId="39" xfId="0" applyBorder="1" applyAlignment="1"/>
    <xf numFmtId="0" fontId="18" fillId="2" borderId="39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8" fillId="2" borderId="32" xfId="0" applyFont="1" applyFill="1" applyBorder="1" applyAlignment="1">
      <alignment horizontal="center"/>
    </xf>
    <xf numFmtId="3" fontId="12" fillId="2" borderId="31" xfId="0" applyNumberFormat="1" applyFont="1" applyFill="1" applyBorder="1" applyAlignment="1">
      <alignment horizontal="center" vertical="center"/>
    </xf>
    <xf numFmtId="3" fontId="12" fillId="2" borderId="34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/>
    </xf>
    <xf numFmtId="0" fontId="12" fillId="0" borderId="36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" fontId="12" fillId="0" borderId="38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3" fontId="12" fillId="0" borderId="27" xfId="1" applyNumberFormat="1" applyFont="1" applyBorder="1" applyAlignment="1" applyProtection="1">
      <alignment horizontal="left" vertical="center"/>
      <protection locked="0"/>
    </xf>
    <xf numFmtId="43" fontId="12" fillId="0" borderId="34" xfId="1" applyNumberFormat="1" applyFont="1" applyBorder="1" applyAlignment="1" applyProtection="1">
      <alignment horizontal="left" vertical="center"/>
      <protection locked="0"/>
    </xf>
    <xf numFmtId="0" fontId="15" fillId="0" borderId="35" xfId="0" applyFont="1" applyFill="1" applyBorder="1" applyAlignment="1" applyProtection="1">
      <alignment horizontal="center" vertical="center"/>
    </xf>
    <xf numFmtId="164" fontId="12" fillId="0" borderId="35" xfId="1" applyNumberFormat="1" applyFont="1" applyBorder="1" applyAlignment="1" applyProtection="1">
      <alignment horizontal="left" vertical="center"/>
    </xf>
    <xf numFmtId="44" fontId="12" fillId="0" borderId="31" xfId="1" applyFont="1" applyBorder="1" applyAlignment="1" applyProtection="1">
      <alignment horizontal="left" vertical="center"/>
    </xf>
    <xf numFmtId="44" fontId="12" fillId="0" borderId="38" xfId="1" applyFont="1" applyBorder="1" applyAlignment="1" applyProtection="1">
      <alignment horizontal="left" vertical="center"/>
    </xf>
    <xf numFmtId="0" fontId="20" fillId="0" borderId="0" xfId="0" applyFont="1" applyAlignment="1">
      <alignment horizontal="justify" vertical="center"/>
    </xf>
    <xf numFmtId="44" fontId="15" fillId="0" borderId="0" xfId="1" applyFont="1" applyBorder="1" applyAlignment="1">
      <alignment horizontal="left" vertical="center"/>
    </xf>
    <xf numFmtId="0" fontId="21" fillId="0" borderId="45" xfId="0" applyFont="1" applyBorder="1" applyAlignment="1">
      <alignment horizontal="left"/>
    </xf>
    <xf numFmtId="0" fontId="12" fillId="0" borderId="46" xfId="0" applyFont="1" applyBorder="1" applyAlignment="1" applyProtection="1">
      <alignment horizontal="center"/>
      <protection locked="0"/>
    </xf>
    <xf numFmtId="0" fontId="21" fillId="0" borderId="42" xfId="0" applyFont="1" applyBorder="1" applyAlignment="1">
      <alignment horizontal="left"/>
    </xf>
    <xf numFmtId="0" fontId="12" fillId="0" borderId="43" xfId="0" applyFont="1" applyBorder="1" applyAlignment="1" applyProtection="1">
      <alignment horizontal="center"/>
      <protection locked="0"/>
    </xf>
    <xf numFmtId="0" fontId="21" fillId="0" borderId="45" xfId="0" applyFont="1" applyBorder="1" applyAlignment="1"/>
    <xf numFmtId="0" fontId="20" fillId="0" borderId="46" xfId="0" applyFont="1" applyBorder="1" applyAlignment="1" applyProtection="1">
      <alignment horizontal="justify" vertical="center"/>
      <protection locked="0"/>
    </xf>
    <xf numFmtId="0" fontId="21" fillId="0" borderId="42" xfId="0" applyFont="1" applyBorder="1" applyAlignment="1"/>
    <xf numFmtId="0" fontId="20" fillId="0" borderId="43" xfId="0" applyFont="1" applyBorder="1" applyAlignment="1" applyProtection="1">
      <alignment horizontal="justify" vertical="center"/>
      <protection locked="0"/>
    </xf>
    <xf numFmtId="0" fontId="0" fillId="0" borderId="46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2" xfId="0" applyBorder="1" applyAlignment="1"/>
    <xf numFmtId="0" fontId="17" fillId="0" borderId="46" xfId="0" applyFont="1" applyBorder="1" applyAlignment="1" applyProtection="1">
      <alignment horizontal="center"/>
      <protection locked="0"/>
    </xf>
    <xf numFmtId="3" fontId="12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164" fontId="12" fillId="2" borderId="46" xfId="0" applyNumberFormat="1" applyFont="1" applyFill="1" applyBorder="1" applyAlignment="1" applyProtection="1">
      <alignment horizontal="center" vertical="center"/>
      <protection locked="0"/>
    </xf>
    <xf numFmtId="164" fontId="12" fillId="0" borderId="46" xfId="0" applyNumberFormat="1" applyFont="1" applyBorder="1" applyAlignment="1" applyProtection="1">
      <alignment horizontal="center" vertical="center"/>
      <protection locked="0"/>
    </xf>
    <xf numFmtId="44" fontId="19" fillId="0" borderId="46" xfId="1" applyFont="1" applyBorder="1" applyAlignment="1" applyProtection="1">
      <alignment horizontal="left" vertical="center"/>
      <protection locked="0"/>
    </xf>
    <xf numFmtId="44" fontId="12" fillId="0" borderId="47" xfId="1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3" fontId="12" fillId="0" borderId="43" xfId="0" applyNumberFormat="1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164" fontId="12" fillId="2" borderId="43" xfId="0" applyNumberFormat="1" applyFont="1" applyFill="1" applyBorder="1" applyAlignment="1" applyProtection="1">
      <alignment horizontal="center" vertical="center"/>
      <protection locked="0"/>
    </xf>
    <xf numFmtId="164" fontId="12" fillId="0" borderId="43" xfId="0" applyNumberFormat="1" applyFont="1" applyBorder="1" applyAlignment="1" applyProtection="1">
      <alignment horizontal="center" vertical="center"/>
      <protection locked="0"/>
    </xf>
    <xf numFmtId="44" fontId="19" fillId="0" borderId="43" xfId="1" applyFont="1" applyBorder="1" applyAlignment="1" applyProtection="1">
      <alignment horizontal="left" vertical="center"/>
      <protection locked="0"/>
    </xf>
    <xf numFmtId="44" fontId="12" fillId="0" borderId="44" xfId="1" applyFont="1" applyBorder="1" applyAlignment="1" applyProtection="1">
      <alignment horizontal="left" vertical="center"/>
      <protection locked="0"/>
    </xf>
    <xf numFmtId="0" fontId="0" fillId="0" borderId="47" xfId="0" applyBorder="1" applyProtection="1">
      <protection locked="0"/>
    </xf>
    <xf numFmtId="0" fontId="0" fillId="0" borderId="44" xfId="0" applyBorder="1" applyProtection="1">
      <protection locked="0"/>
    </xf>
    <xf numFmtId="0" fontId="20" fillId="0" borderId="46" xfId="0" applyFont="1" applyBorder="1" applyAlignment="1" applyProtection="1">
      <alignment vertical="center"/>
      <protection locked="0"/>
    </xf>
    <xf numFmtId="0" fontId="20" fillId="0" borderId="43" xfId="0" applyFont="1" applyBorder="1" applyAlignment="1" applyProtection="1">
      <alignment vertical="center"/>
      <protection locked="0"/>
    </xf>
    <xf numFmtId="0" fontId="15" fillId="0" borderId="48" xfId="0" applyFont="1" applyBorder="1" applyAlignment="1">
      <alignment horizontal="center" wrapText="1"/>
    </xf>
    <xf numFmtId="0" fontId="0" fillId="0" borderId="49" xfId="0" applyBorder="1" applyAlignment="1"/>
    <xf numFmtId="0" fontId="15" fillId="0" borderId="50" xfId="0" applyFont="1" applyBorder="1" applyAlignment="1">
      <alignment horizontal="left"/>
    </xf>
    <xf numFmtId="0" fontId="0" fillId="0" borderId="50" xfId="0" applyBorder="1" applyAlignment="1"/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/>
    </xf>
    <xf numFmtId="0" fontId="15" fillId="0" borderId="54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/>
    </xf>
    <xf numFmtId="44" fontId="0" fillId="0" borderId="55" xfId="1" applyFont="1" applyBorder="1"/>
    <xf numFmtId="0" fontId="12" fillId="0" borderId="53" xfId="0" applyFont="1" applyBorder="1" applyAlignment="1">
      <alignment horizontal="center"/>
    </xf>
    <xf numFmtId="165" fontId="12" fillId="0" borderId="54" xfId="1" applyNumberFormat="1" applyFont="1" applyBorder="1" applyAlignment="1">
      <alignment vertical="center"/>
    </xf>
    <xf numFmtId="0" fontId="12" fillId="0" borderId="56" xfId="0" applyFont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0" borderId="57" xfId="0" applyFont="1" applyBorder="1" applyAlignment="1">
      <alignment horizontal="center"/>
    </xf>
    <xf numFmtId="44" fontId="12" fillId="0" borderId="58" xfId="1" applyFont="1" applyBorder="1" applyAlignment="1">
      <alignment horizontal="left" vertical="center"/>
    </xf>
    <xf numFmtId="0" fontId="12" fillId="0" borderId="59" xfId="0" applyFont="1" applyBorder="1" applyAlignment="1">
      <alignment horizontal="center"/>
    </xf>
    <xf numFmtId="44" fontId="0" fillId="0" borderId="60" xfId="1" applyFont="1" applyBorder="1"/>
    <xf numFmtId="0" fontId="12" fillId="0" borderId="61" xfId="0" applyFont="1" applyBorder="1" applyAlignment="1">
      <alignment horizontal="center"/>
    </xf>
    <xf numFmtId="44" fontId="12" fillId="0" borderId="62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tabSelected="1" zoomScale="70" zoomScaleNormal="70" zoomScaleSheetLayoutView="66" zoomScalePageLayoutView="60" workbookViewId="0">
      <selection activeCell="C35" sqref="C35"/>
    </sheetView>
  </sheetViews>
  <sheetFormatPr defaultRowHeight="14.25" x14ac:dyDescent="0.45"/>
  <cols>
    <col min="1" max="1" width="12.3984375" style="77" customWidth="1"/>
    <col min="2" max="5" width="9.06640625" style="77"/>
    <col min="6" max="6" width="8.1328125" customWidth="1"/>
    <col min="7" max="7" width="7" customWidth="1"/>
    <col min="8" max="8" width="18.3984375" hidden="1" customWidth="1"/>
    <col min="9" max="9" width="19.3984375" hidden="1" customWidth="1"/>
    <col min="10" max="10" width="17" hidden="1" customWidth="1"/>
    <col min="11" max="11" width="19.73046875" hidden="1" customWidth="1"/>
    <col min="12" max="12" width="15.1328125" hidden="1" customWidth="1"/>
    <col min="13" max="13" width="20.73046875" hidden="1" customWidth="1"/>
    <col min="14" max="14" width="17.86328125" customWidth="1"/>
    <col min="15" max="15" width="17.59765625" customWidth="1"/>
  </cols>
  <sheetData>
    <row r="1" spans="1:23" ht="21" customHeight="1" x14ac:dyDescent="0.45">
      <c r="B1" s="71"/>
      <c r="C1" s="71"/>
      <c r="D1" s="80" t="s">
        <v>69</v>
      </c>
      <c r="E1" s="71"/>
      <c r="F1" s="71"/>
      <c r="G1" s="71"/>
      <c r="H1" s="72"/>
      <c r="I1" s="72"/>
      <c r="J1" s="72"/>
      <c r="K1" s="72"/>
      <c r="L1" s="72"/>
      <c r="M1" s="72"/>
      <c r="N1" s="71"/>
      <c r="O1" s="71"/>
      <c r="S1" s="56"/>
    </row>
    <row r="2" spans="1:23" ht="17.25" customHeight="1" x14ac:dyDescent="0.45">
      <c r="B2" s="81"/>
      <c r="C2" s="82"/>
      <c r="D2" s="83" t="s">
        <v>68</v>
      </c>
      <c r="E2" s="84"/>
      <c r="F2" s="85"/>
      <c r="G2" s="85"/>
      <c r="H2" s="85"/>
      <c r="I2" s="85"/>
      <c r="J2" s="85"/>
      <c r="K2" s="85"/>
      <c r="L2" s="85"/>
      <c r="M2" s="85"/>
      <c r="N2" s="85"/>
      <c r="O2" s="85"/>
      <c r="S2" s="56"/>
    </row>
    <row r="3" spans="1:23" ht="17.649999999999999" customHeight="1" thickBot="1" x14ac:dyDescent="0.5">
      <c r="B3" s="81"/>
      <c r="C3" s="82"/>
      <c r="D3" s="83" t="s">
        <v>70</v>
      </c>
      <c r="E3" s="84"/>
      <c r="F3" s="85"/>
      <c r="G3" s="85"/>
      <c r="H3" s="85"/>
      <c r="I3" s="85"/>
      <c r="J3" s="85"/>
      <c r="K3" s="85"/>
      <c r="L3" s="85"/>
      <c r="M3" s="85"/>
      <c r="N3" s="85"/>
      <c r="O3" s="85"/>
      <c r="S3" s="56"/>
    </row>
    <row r="4" spans="1:23" ht="30" customHeight="1" x14ac:dyDescent="0.45">
      <c r="A4" s="195" t="s">
        <v>1</v>
      </c>
      <c r="B4" s="196"/>
      <c r="C4" s="197" t="s">
        <v>74</v>
      </c>
      <c r="D4" s="198"/>
      <c r="E4" s="199"/>
      <c r="F4" s="200" t="s">
        <v>75</v>
      </c>
      <c r="G4" s="200" t="s">
        <v>3</v>
      </c>
      <c r="H4" s="201" t="s">
        <v>21</v>
      </c>
      <c r="I4" s="201"/>
      <c r="J4" s="202" t="s">
        <v>22</v>
      </c>
      <c r="K4" s="202"/>
      <c r="L4" s="202" t="s">
        <v>23</v>
      </c>
      <c r="M4" s="202"/>
      <c r="N4" s="203" t="s">
        <v>4</v>
      </c>
      <c r="O4" s="204" t="s">
        <v>5</v>
      </c>
      <c r="T4" s="57"/>
    </row>
    <row r="5" spans="1:23" ht="28.05" customHeight="1" x14ac:dyDescent="0.45">
      <c r="A5" s="205"/>
      <c r="B5" s="127"/>
      <c r="C5" s="127" t="s">
        <v>49</v>
      </c>
      <c r="D5" s="127"/>
      <c r="E5" s="127"/>
      <c r="F5" s="110"/>
      <c r="G5" s="110"/>
      <c r="H5" s="111"/>
      <c r="I5" s="111"/>
      <c r="J5" s="112"/>
      <c r="K5" s="112"/>
      <c r="L5" s="112"/>
      <c r="M5" s="112"/>
      <c r="N5" s="160"/>
      <c r="O5" s="206"/>
      <c r="T5" s="57"/>
    </row>
    <row r="6" spans="1:23" ht="28.05" customHeight="1" x14ac:dyDescent="0.65">
      <c r="A6" s="207">
        <v>1</v>
      </c>
      <c r="B6" s="70"/>
      <c r="C6" s="75" t="s">
        <v>52</v>
      </c>
      <c r="D6" s="75"/>
      <c r="E6" s="76"/>
      <c r="F6" s="126">
        <v>1</v>
      </c>
      <c r="G6" s="54" t="s">
        <v>11</v>
      </c>
      <c r="H6" s="114"/>
      <c r="I6" s="114">
        <f>H6*F6</f>
        <v>0</v>
      </c>
      <c r="J6" s="115"/>
      <c r="K6" s="115">
        <f>J6*F6</f>
        <v>0</v>
      </c>
      <c r="L6" s="115"/>
      <c r="M6" s="115">
        <f t="shared" ref="M6:M17" si="0">L6*F6</f>
        <v>0</v>
      </c>
      <c r="N6" s="158"/>
      <c r="O6" s="208">
        <f>N6*F6</f>
        <v>0</v>
      </c>
      <c r="Q6" s="46"/>
    </row>
    <row r="7" spans="1:23" ht="28.05" customHeight="1" x14ac:dyDescent="0.65">
      <c r="A7" s="207">
        <v>2</v>
      </c>
      <c r="B7" s="70"/>
      <c r="C7" s="75" t="s">
        <v>50</v>
      </c>
      <c r="D7" s="75"/>
      <c r="E7" s="76"/>
      <c r="F7" s="126">
        <v>1</v>
      </c>
      <c r="G7" s="54" t="s">
        <v>11</v>
      </c>
      <c r="H7" s="114"/>
      <c r="I7" s="114"/>
      <c r="J7" s="115"/>
      <c r="K7" s="115"/>
      <c r="L7" s="115"/>
      <c r="M7" s="115"/>
      <c r="N7" s="158"/>
      <c r="O7" s="208">
        <f>N7*F7</f>
        <v>0</v>
      </c>
      <c r="Q7" s="46"/>
    </row>
    <row r="8" spans="1:23" ht="28.05" customHeight="1" x14ac:dyDescent="0.65">
      <c r="A8" s="209"/>
      <c r="B8" s="92"/>
      <c r="C8" s="128" t="s">
        <v>51</v>
      </c>
      <c r="D8" s="128"/>
      <c r="E8" s="128"/>
      <c r="F8" s="116"/>
      <c r="G8" s="117"/>
      <c r="H8" s="118"/>
      <c r="I8" s="118"/>
      <c r="J8" s="119"/>
      <c r="K8" s="119"/>
      <c r="L8" s="119"/>
      <c r="M8" s="119"/>
      <c r="N8" s="161"/>
      <c r="O8" s="210"/>
      <c r="Q8" s="46"/>
    </row>
    <row r="9" spans="1:23" ht="28.05" customHeight="1" x14ac:dyDescent="0.65">
      <c r="A9" s="211">
        <v>3</v>
      </c>
      <c r="B9" s="86" t="s">
        <v>61</v>
      </c>
      <c r="C9" s="120"/>
      <c r="D9" s="73"/>
      <c r="E9" s="73"/>
      <c r="F9" s="113">
        <v>1</v>
      </c>
      <c r="G9" s="54" t="s">
        <v>27</v>
      </c>
      <c r="H9" s="114"/>
      <c r="I9" s="114"/>
      <c r="J9" s="115"/>
      <c r="K9" s="115"/>
      <c r="L9" s="115"/>
      <c r="M9" s="115"/>
      <c r="N9" s="158"/>
      <c r="O9" s="208">
        <f t="shared" ref="O9:O21" si="1">N9*F9</f>
        <v>0</v>
      </c>
      <c r="Q9" s="46"/>
    </row>
    <row r="10" spans="1:23" ht="28.05" customHeight="1" x14ac:dyDescent="0.65">
      <c r="A10" s="212">
        <v>4</v>
      </c>
      <c r="B10" s="121" t="s">
        <v>62</v>
      </c>
      <c r="C10" s="120"/>
      <c r="D10" s="122"/>
      <c r="E10" s="122"/>
      <c r="F10" s="113">
        <v>1</v>
      </c>
      <c r="G10" s="54" t="s">
        <v>27</v>
      </c>
      <c r="H10" s="114"/>
      <c r="I10" s="114"/>
      <c r="J10" s="115"/>
      <c r="K10" s="115"/>
      <c r="L10" s="115"/>
      <c r="M10" s="115"/>
      <c r="N10" s="158"/>
      <c r="O10" s="208">
        <f t="shared" si="1"/>
        <v>0</v>
      </c>
      <c r="Q10" s="46"/>
    </row>
    <row r="11" spans="1:23" ht="28.05" customHeight="1" x14ac:dyDescent="0.65">
      <c r="A11" s="212">
        <v>5</v>
      </c>
      <c r="B11" s="86" t="s">
        <v>63</v>
      </c>
      <c r="C11" s="120"/>
      <c r="D11" s="73"/>
      <c r="E11" s="73"/>
      <c r="F11" s="73">
        <v>1</v>
      </c>
      <c r="G11" s="54" t="s">
        <v>27</v>
      </c>
      <c r="H11" s="114"/>
      <c r="I11" s="114"/>
      <c r="J11" s="115"/>
      <c r="K11" s="115"/>
      <c r="L11" s="115"/>
      <c r="M11" s="115"/>
      <c r="N11" s="158"/>
      <c r="O11" s="208">
        <f t="shared" si="1"/>
        <v>0</v>
      </c>
      <c r="Q11" s="46"/>
    </row>
    <row r="12" spans="1:23" ht="28.05" customHeight="1" x14ac:dyDescent="0.45">
      <c r="A12" s="212">
        <v>6</v>
      </c>
      <c r="B12" s="125" t="s">
        <v>64</v>
      </c>
      <c r="C12" s="123"/>
      <c r="D12" s="124"/>
      <c r="E12" s="124"/>
      <c r="F12" s="113">
        <v>1</v>
      </c>
      <c r="G12" s="54" t="s">
        <v>27</v>
      </c>
      <c r="H12" s="114"/>
      <c r="I12" s="114">
        <f t="shared" ref="I12:I17" si="2">H12*F12</f>
        <v>0</v>
      </c>
      <c r="J12" s="115"/>
      <c r="K12" s="115">
        <f t="shared" ref="K12:K17" si="3">J12*F12</f>
        <v>0</v>
      </c>
      <c r="L12" s="115"/>
      <c r="M12" s="115">
        <f t="shared" si="0"/>
        <v>0</v>
      </c>
      <c r="N12" s="158"/>
      <c r="O12" s="208">
        <f t="shared" si="1"/>
        <v>0</v>
      </c>
    </row>
    <row r="13" spans="1:23" ht="28.05" customHeight="1" x14ac:dyDescent="0.45">
      <c r="A13" s="211">
        <v>7</v>
      </c>
      <c r="B13" s="74"/>
      <c r="C13" s="75" t="s">
        <v>53</v>
      </c>
      <c r="D13" s="75"/>
      <c r="E13" s="76"/>
      <c r="F13" s="113">
        <v>1</v>
      </c>
      <c r="G13" s="54" t="s">
        <v>27</v>
      </c>
      <c r="H13" s="114"/>
      <c r="I13" s="114"/>
      <c r="J13" s="115"/>
      <c r="K13" s="115"/>
      <c r="L13" s="115"/>
      <c r="M13" s="115"/>
      <c r="N13" s="158"/>
      <c r="O13" s="208">
        <f t="shared" si="1"/>
        <v>0</v>
      </c>
      <c r="R13" s="57"/>
    </row>
    <row r="14" spans="1:23" ht="28.05" customHeight="1" x14ac:dyDescent="0.45">
      <c r="A14" s="211">
        <v>8</v>
      </c>
      <c r="B14" s="74"/>
      <c r="C14" s="75" t="s">
        <v>54</v>
      </c>
      <c r="D14" s="75"/>
      <c r="E14" s="76"/>
      <c r="F14" s="69">
        <v>1</v>
      </c>
      <c r="G14" s="54" t="s">
        <v>27</v>
      </c>
      <c r="H14" s="114"/>
      <c r="I14" s="114">
        <f t="shared" si="2"/>
        <v>0</v>
      </c>
      <c r="J14" s="115"/>
      <c r="K14" s="115">
        <f t="shared" si="3"/>
        <v>0</v>
      </c>
      <c r="L14" s="115"/>
      <c r="M14" s="115">
        <f t="shared" si="0"/>
        <v>0</v>
      </c>
      <c r="N14" s="158"/>
      <c r="O14" s="208">
        <f t="shared" si="1"/>
        <v>0</v>
      </c>
    </row>
    <row r="15" spans="1:23" ht="28.05" customHeight="1" x14ac:dyDescent="0.45">
      <c r="A15" s="211">
        <v>9</v>
      </c>
      <c r="B15" s="74"/>
      <c r="C15" s="75" t="s">
        <v>55</v>
      </c>
      <c r="D15" s="75"/>
      <c r="E15" s="76"/>
      <c r="F15" s="69">
        <v>1</v>
      </c>
      <c r="G15" s="54" t="s">
        <v>27</v>
      </c>
      <c r="H15" s="114"/>
      <c r="I15" s="114">
        <f t="shared" si="2"/>
        <v>0</v>
      </c>
      <c r="J15" s="115"/>
      <c r="K15" s="115">
        <f t="shared" si="3"/>
        <v>0</v>
      </c>
      <c r="L15" s="115"/>
      <c r="M15" s="115">
        <f t="shared" si="0"/>
        <v>0</v>
      </c>
      <c r="N15" s="158"/>
      <c r="O15" s="208">
        <f t="shared" si="1"/>
        <v>0</v>
      </c>
      <c r="W15" s="62"/>
    </row>
    <row r="16" spans="1:23" ht="28.05" customHeight="1" x14ac:dyDescent="0.45">
      <c r="A16" s="211">
        <v>10</v>
      </c>
      <c r="B16" s="74"/>
      <c r="C16" s="75" t="s">
        <v>56</v>
      </c>
      <c r="D16" s="75"/>
      <c r="E16" s="76"/>
      <c r="F16" s="69">
        <v>1</v>
      </c>
      <c r="G16" s="54" t="s">
        <v>27</v>
      </c>
      <c r="H16" s="114"/>
      <c r="I16" s="114">
        <f t="shared" si="2"/>
        <v>0</v>
      </c>
      <c r="J16" s="115"/>
      <c r="K16" s="115">
        <f t="shared" si="3"/>
        <v>0</v>
      </c>
      <c r="L16" s="115"/>
      <c r="M16" s="115">
        <f t="shared" si="0"/>
        <v>0</v>
      </c>
      <c r="N16" s="158"/>
      <c r="O16" s="208">
        <f t="shared" si="1"/>
        <v>0</v>
      </c>
    </row>
    <row r="17" spans="1:28" ht="28.05" customHeight="1" x14ac:dyDescent="0.45">
      <c r="A17" s="211">
        <v>11</v>
      </c>
      <c r="B17" s="74"/>
      <c r="C17" s="75" t="s">
        <v>57</v>
      </c>
      <c r="D17" s="75"/>
      <c r="E17" s="76"/>
      <c r="F17" s="113">
        <v>1</v>
      </c>
      <c r="G17" s="54" t="s">
        <v>11</v>
      </c>
      <c r="H17" s="114"/>
      <c r="I17" s="114">
        <f t="shared" si="2"/>
        <v>0</v>
      </c>
      <c r="J17" s="115"/>
      <c r="K17" s="115">
        <f t="shared" si="3"/>
        <v>0</v>
      </c>
      <c r="L17" s="115"/>
      <c r="M17" s="115">
        <f t="shared" si="0"/>
        <v>0</v>
      </c>
      <c r="N17" s="158"/>
      <c r="O17" s="208">
        <f t="shared" si="1"/>
        <v>0</v>
      </c>
    </row>
    <row r="18" spans="1:28" ht="28.05" customHeight="1" x14ac:dyDescent="0.45">
      <c r="A18" s="211">
        <v>12</v>
      </c>
      <c r="B18" s="74"/>
      <c r="C18" s="75" t="s">
        <v>58</v>
      </c>
      <c r="D18" s="75"/>
      <c r="E18" s="76"/>
      <c r="F18" s="69">
        <v>1</v>
      </c>
      <c r="G18" s="54" t="s">
        <v>11</v>
      </c>
      <c r="H18" s="114"/>
      <c r="I18" s="114"/>
      <c r="J18" s="115"/>
      <c r="K18" s="115"/>
      <c r="L18" s="115"/>
      <c r="M18" s="115"/>
      <c r="N18" s="158"/>
      <c r="O18" s="208">
        <f t="shared" si="1"/>
        <v>0</v>
      </c>
    </row>
    <row r="19" spans="1:28" ht="28.05" customHeight="1" x14ac:dyDescent="0.45">
      <c r="A19" s="211">
        <v>13</v>
      </c>
      <c r="B19" s="74"/>
      <c r="C19" s="75" t="s">
        <v>59</v>
      </c>
      <c r="D19" s="75"/>
      <c r="E19" s="76"/>
      <c r="F19" s="69">
        <v>1</v>
      </c>
      <c r="G19" s="54" t="s">
        <v>27</v>
      </c>
      <c r="H19" s="114"/>
      <c r="I19" s="114"/>
      <c r="J19" s="115"/>
      <c r="K19" s="115"/>
      <c r="L19" s="115"/>
      <c r="M19" s="115"/>
      <c r="N19" s="158"/>
      <c r="O19" s="208">
        <f t="shared" si="1"/>
        <v>0</v>
      </c>
    </row>
    <row r="20" spans="1:28" ht="28.05" customHeight="1" x14ac:dyDescent="0.45">
      <c r="A20" s="211">
        <v>14</v>
      </c>
      <c r="B20" s="74"/>
      <c r="C20" s="75" t="s">
        <v>60</v>
      </c>
      <c r="D20" s="75"/>
      <c r="E20" s="76"/>
      <c r="F20" s="69">
        <v>1</v>
      </c>
      <c r="G20" s="54" t="s">
        <v>27</v>
      </c>
      <c r="H20" s="114"/>
      <c r="I20" s="114"/>
      <c r="J20" s="115"/>
      <c r="K20" s="115"/>
      <c r="L20" s="115"/>
      <c r="M20" s="115"/>
      <c r="N20" s="158"/>
      <c r="O20" s="208">
        <f t="shared" si="1"/>
        <v>0</v>
      </c>
    </row>
    <row r="21" spans="1:28" ht="28.05" customHeight="1" x14ac:dyDescent="0.45">
      <c r="A21" s="211">
        <v>15</v>
      </c>
      <c r="B21" s="74"/>
      <c r="C21" s="75" t="s">
        <v>65</v>
      </c>
      <c r="D21" s="75"/>
      <c r="E21" s="76"/>
      <c r="F21" s="69">
        <v>8</v>
      </c>
      <c r="G21" s="54" t="s">
        <v>27</v>
      </c>
      <c r="H21" s="114"/>
      <c r="I21" s="114"/>
      <c r="J21" s="115"/>
      <c r="K21" s="115"/>
      <c r="L21" s="115"/>
      <c r="M21" s="115"/>
      <c r="N21" s="158"/>
      <c r="O21" s="208">
        <f t="shared" si="1"/>
        <v>0</v>
      </c>
      <c r="AB21" s="61"/>
    </row>
    <row r="22" spans="1:28" ht="28.05" customHeight="1" x14ac:dyDescent="0.45">
      <c r="A22" s="213">
        <v>16</v>
      </c>
      <c r="B22" s="129" t="s">
        <v>66</v>
      </c>
      <c r="C22" s="130"/>
      <c r="D22" s="131"/>
      <c r="E22" s="132"/>
      <c r="F22" s="135"/>
      <c r="G22" s="55"/>
      <c r="H22" s="97"/>
      <c r="I22" s="97"/>
      <c r="J22" s="98"/>
      <c r="K22" s="98"/>
      <c r="L22" s="98"/>
      <c r="M22" s="98"/>
      <c r="N22" s="162"/>
      <c r="O22" s="214"/>
    </row>
    <row r="23" spans="1:28" ht="28.05" customHeight="1" x14ac:dyDescent="0.45">
      <c r="A23" s="215"/>
      <c r="B23" s="91"/>
      <c r="C23" s="133" t="s">
        <v>67</v>
      </c>
      <c r="D23" s="133"/>
      <c r="E23" s="134"/>
      <c r="F23" s="136">
        <v>12</v>
      </c>
      <c r="G23" s="58" t="s">
        <v>27</v>
      </c>
      <c r="H23" s="97"/>
      <c r="I23" s="97"/>
      <c r="J23" s="98"/>
      <c r="K23" s="98"/>
      <c r="L23" s="98"/>
      <c r="M23" s="98"/>
      <c r="N23" s="159"/>
      <c r="O23" s="216">
        <f>N23*F23</f>
        <v>0</v>
      </c>
    </row>
    <row r="24" spans="1:28" ht="28.05" customHeight="1" x14ac:dyDescent="0.45">
      <c r="A24" s="213">
        <v>17</v>
      </c>
      <c r="B24" s="87" t="s">
        <v>73</v>
      </c>
      <c r="C24" s="130"/>
      <c r="D24" s="88"/>
      <c r="E24" s="89"/>
      <c r="F24" s="135"/>
      <c r="G24" s="55"/>
      <c r="H24" s="97"/>
      <c r="I24" s="97"/>
      <c r="J24" s="98"/>
      <c r="K24" s="98"/>
      <c r="L24" s="98"/>
      <c r="M24" s="98"/>
      <c r="N24" s="162"/>
      <c r="O24" s="214"/>
    </row>
    <row r="25" spans="1:28" ht="28.05" customHeight="1" x14ac:dyDescent="0.45">
      <c r="A25" s="217"/>
      <c r="B25" s="137" t="s">
        <v>71</v>
      </c>
      <c r="C25" s="93"/>
      <c r="D25" s="93"/>
      <c r="E25" s="138"/>
      <c r="F25" s="140"/>
      <c r="G25" s="141"/>
      <c r="H25" s="97"/>
      <c r="I25" s="97"/>
      <c r="J25" s="98"/>
      <c r="K25" s="98"/>
      <c r="L25" s="98"/>
      <c r="M25" s="98"/>
      <c r="N25" s="163"/>
      <c r="O25" s="218"/>
    </row>
    <row r="26" spans="1:28" ht="28.05" customHeight="1" x14ac:dyDescent="0.45">
      <c r="A26" s="215"/>
      <c r="B26" s="139" t="s">
        <v>72</v>
      </c>
      <c r="C26" s="92"/>
      <c r="D26" s="92"/>
      <c r="E26" s="90"/>
      <c r="F26" s="94">
        <v>3</v>
      </c>
      <c r="G26" s="58" t="s">
        <v>27</v>
      </c>
      <c r="H26" s="97"/>
      <c r="I26" s="97"/>
      <c r="J26" s="98"/>
      <c r="K26" s="98"/>
      <c r="L26" s="98"/>
      <c r="M26" s="98"/>
      <c r="N26" s="159"/>
      <c r="O26" s="216">
        <f>N26*F26</f>
        <v>0</v>
      </c>
    </row>
    <row r="27" spans="1:28" ht="28.05" customHeight="1" thickBot="1" x14ac:dyDescent="0.5">
      <c r="A27" s="101"/>
      <c r="B27" s="102"/>
      <c r="C27" s="103" t="s">
        <v>45</v>
      </c>
      <c r="D27" s="103"/>
      <c r="E27" s="103"/>
      <c r="F27" s="104"/>
      <c r="G27" s="105"/>
      <c r="H27" s="106"/>
      <c r="I27" s="106"/>
      <c r="J27" s="107"/>
      <c r="K27" s="107"/>
      <c r="L27" s="107"/>
      <c r="M27" s="107"/>
      <c r="N27" s="108"/>
      <c r="O27" s="109">
        <f>SUM(O6:O26)</f>
        <v>0</v>
      </c>
    </row>
    <row r="28" spans="1:28" ht="28.05" customHeight="1" thickBot="1" x14ac:dyDescent="0.5">
      <c r="A28" s="93"/>
      <c r="B28" s="93"/>
      <c r="C28" s="95"/>
      <c r="D28" s="95"/>
      <c r="E28" s="95"/>
      <c r="F28" s="100"/>
      <c r="G28" s="96"/>
      <c r="H28" s="97"/>
      <c r="I28" s="97"/>
      <c r="J28" s="98"/>
      <c r="K28" s="98"/>
      <c r="L28" s="98"/>
      <c r="M28" s="98"/>
      <c r="N28" s="99"/>
      <c r="O28" s="165"/>
    </row>
    <row r="29" spans="1:28" ht="30" customHeight="1" x14ac:dyDescent="0.45">
      <c r="A29" s="166" t="s">
        <v>80</v>
      </c>
      <c r="B29" s="167"/>
      <c r="C29" s="177"/>
      <c r="D29" s="177"/>
      <c r="E29" s="177"/>
      <c r="F29" s="178"/>
      <c r="G29" s="179"/>
      <c r="H29" s="180"/>
      <c r="I29" s="180"/>
      <c r="J29" s="181"/>
      <c r="K29" s="181"/>
      <c r="L29" s="181"/>
      <c r="M29" s="181"/>
      <c r="N29" s="182"/>
      <c r="O29" s="183"/>
    </row>
    <row r="30" spans="1:28" ht="15" customHeight="1" thickBot="1" x14ac:dyDescent="0.5">
      <c r="A30" s="168"/>
      <c r="B30" s="169"/>
      <c r="C30" s="184"/>
      <c r="D30" s="184"/>
      <c r="E30" s="184"/>
      <c r="F30" s="185"/>
      <c r="G30" s="186"/>
      <c r="H30" s="187"/>
      <c r="I30" s="187"/>
      <c r="J30" s="188"/>
      <c r="K30" s="188"/>
      <c r="L30" s="188"/>
      <c r="M30" s="188"/>
      <c r="N30" s="189"/>
      <c r="O30" s="190"/>
    </row>
    <row r="31" spans="1:28" ht="30" customHeight="1" x14ac:dyDescent="0.45">
      <c r="A31" s="170" t="s">
        <v>81</v>
      </c>
      <c r="B31" s="171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91"/>
    </row>
    <row r="32" spans="1:28" ht="15" customHeight="1" thickBot="1" x14ac:dyDescent="0.5">
      <c r="A32" s="172"/>
      <c r="B32" s="173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92"/>
    </row>
    <row r="33" spans="1:15" ht="30" customHeight="1" x14ac:dyDescent="0.45">
      <c r="A33" s="170" t="s">
        <v>82</v>
      </c>
      <c r="B33" s="174"/>
      <c r="C33" s="174"/>
      <c r="D33" s="174"/>
      <c r="E33" s="174"/>
      <c r="F33" s="174"/>
      <c r="G33" s="174"/>
      <c r="H33" s="171" t="s">
        <v>76</v>
      </c>
      <c r="I33" s="174"/>
      <c r="J33" s="174"/>
      <c r="K33" s="174"/>
      <c r="L33" s="174"/>
      <c r="M33" s="174"/>
      <c r="N33" s="174"/>
      <c r="O33" s="191"/>
    </row>
    <row r="34" spans="1:15" ht="15" customHeight="1" thickBot="1" x14ac:dyDescent="0.5">
      <c r="A34" s="172"/>
      <c r="B34" s="175"/>
      <c r="C34" s="175"/>
      <c r="D34" s="175"/>
      <c r="E34" s="175"/>
      <c r="F34" s="175"/>
      <c r="G34" s="175"/>
      <c r="H34" s="173"/>
      <c r="I34" s="175"/>
      <c r="J34" s="175"/>
      <c r="K34" s="175"/>
      <c r="L34" s="175"/>
      <c r="M34" s="175"/>
      <c r="N34" s="175"/>
      <c r="O34" s="192"/>
    </row>
    <row r="35" spans="1:15" ht="30" customHeight="1" x14ac:dyDescent="0.45">
      <c r="A35" s="170" t="s">
        <v>83</v>
      </c>
      <c r="B35" s="171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91"/>
    </row>
    <row r="36" spans="1:15" ht="15" customHeight="1" thickBot="1" x14ac:dyDescent="0.5">
      <c r="A36" s="172"/>
      <c r="B36" s="173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92"/>
    </row>
    <row r="37" spans="1:15" ht="30" customHeight="1" x14ac:dyDescent="0.45">
      <c r="A37" s="170" t="s">
        <v>84</v>
      </c>
      <c r="B37" s="174"/>
      <c r="C37" s="174"/>
      <c r="D37" s="174"/>
      <c r="E37" s="174"/>
      <c r="F37" s="174"/>
      <c r="G37" s="174"/>
      <c r="H37" s="193" t="s">
        <v>77</v>
      </c>
      <c r="I37" s="174"/>
      <c r="J37" s="174"/>
      <c r="K37" s="174"/>
      <c r="L37" s="174"/>
      <c r="M37" s="174"/>
      <c r="N37" s="174"/>
      <c r="O37" s="191"/>
    </row>
    <row r="38" spans="1:15" ht="15" customHeight="1" thickBot="1" x14ac:dyDescent="0.5">
      <c r="A38" s="172"/>
      <c r="B38" s="175"/>
      <c r="C38" s="175"/>
      <c r="D38" s="175"/>
      <c r="E38" s="175"/>
      <c r="F38" s="175"/>
      <c r="G38" s="175"/>
      <c r="H38" s="194"/>
      <c r="I38" s="175"/>
      <c r="J38" s="175"/>
      <c r="K38" s="175"/>
      <c r="L38" s="175"/>
      <c r="M38" s="175"/>
      <c r="N38" s="175"/>
      <c r="O38" s="192"/>
    </row>
    <row r="39" spans="1:15" ht="30" customHeight="1" x14ac:dyDescent="0.45">
      <c r="A39" s="170" t="s">
        <v>85</v>
      </c>
      <c r="B39" s="171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91"/>
    </row>
    <row r="40" spans="1:15" ht="14.65" thickBot="1" x14ac:dyDescent="0.5">
      <c r="A40" s="176"/>
      <c r="B40" s="175"/>
      <c r="C40" s="175"/>
      <c r="D40" s="175"/>
      <c r="E40" s="175"/>
      <c r="F40" s="175"/>
      <c r="G40" s="175"/>
      <c r="H40" s="173" t="s">
        <v>78</v>
      </c>
      <c r="I40" s="175"/>
      <c r="J40" s="175"/>
      <c r="K40" s="175"/>
      <c r="L40" s="175"/>
      <c r="M40" s="175"/>
      <c r="N40" s="175"/>
      <c r="O40" s="192"/>
    </row>
    <row r="41" spans="1:15" x14ac:dyDescent="0.45">
      <c r="B41" s="164"/>
      <c r="C41"/>
      <c r="D41"/>
      <c r="E41"/>
    </row>
    <row r="42" spans="1:15" x14ac:dyDescent="0.45">
      <c r="A42" s="78"/>
      <c r="B42"/>
      <c r="C42"/>
      <c r="D42"/>
      <c r="E42"/>
      <c r="H42" s="164" t="s">
        <v>79</v>
      </c>
    </row>
    <row r="44" spans="1:15" x14ac:dyDescent="0.45">
      <c r="A44" s="78"/>
      <c r="B44" s="79"/>
      <c r="C44" s="78"/>
      <c r="D44" s="79"/>
      <c r="E44" s="79"/>
      <c r="F44" s="68"/>
    </row>
    <row r="45" spans="1:15" x14ac:dyDescent="0.45">
      <c r="C45" s="78"/>
      <c r="D45" s="79"/>
      <c r="E45" s="79"/>
      <c r="F45" s="67"/>
      <c r="G45" s="67"/>
      <c r="H45" s="68"/>
      <c r="I45" s="68"/>
      <c r="J45" s="68"/>
      <c r="K45" s="68"/>
      <c r="L45" s="68"/>
      <c r="M45" s="68"/>
      <c r="N45" s="67"/>
      <c r="O45" s="67"/>
    </row>
    <row r="47" spans="1:15" x14ac:dyDescent="0.45">
      <c r="A47" s="78"/>
      <c r="B47" s="79"/>
      <c r="C47" s="78"/>
      <c r="D47" s="79"/>
      <c r="E47" s="79"/>
      <c r="F47" s="67"/>
      <c r="G47" s="67"/>
      <c r="H47" s="68"/>
      <c r="I47" s="68"/>
      <c r="J47" s="68"/>
      <c r="K47" s="68"/>
      <c r="L47" s="68"/>
      <c r="M47" s="68"/>
      <c r="N47" s="67"/>
      <c r="O47" s="67"/>
    </row>
    <row r="49" spans="3:15" x14ac:dyDescent="0.45">
      <c r="C49" s="78"/>
      <c r="D49" s="79"/>
      <c r="E49" s="79"/>
      <c r="F49" s="68"/>
      <c r="G49" s="68"/>
      <c r="H49" s="68"/>
      <c r="I49" s="68"/>
      <c r="J49" s="68"/>
      <c r="K49" s="68"/>
      <c r="L49" s="68"/>
      <c r="M49" s="68"/>
      <c r="N49" s="68"/>
      <c r="O49" s="67"/>
    </row>
  </sheetData>
  <sheetProtection algorithmName="SHA-512" hashValue="KTjO790u1WmH5qqH9fMyJRpfER+ohEp9DhGVBVQvw3ou4jXWnpYAUUBMzgOvcgNXc/7ywllG3Woxl7+Tfx7FGw==" saltValue="lFJ7HIehfAqYLqpJHmCjqg==" spinCount="100000" sheet="1" selectLockedCells="1"/>
  <printOptions gridLines="1"/>
  <pageMargins left="0.7" right="0.7" top="0.75" bottom="0.75" header="0.3" footer="0.3"/>
  <pageSetup scale="91" fitToHeight="0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"/>
  <sheetViews>
    <sheetView zoomScaleNormal="100" workbookViewId="0">
      <selection activeCell="M11" sqref="M11"/>
    </sheetView>
  </sheetViews>
  <sheetFormatPr defaultRowHeight="14.25" x14ac:dyDescent="0.45"/>
  <sheetData>
    <row r="3" spans="1:10" ht="15.4" x14ac:dyDescent="0.45">
      <c r="A3" s="59" t="s">
        <v>46</v>
      </c>
      <c r="B3" s="62"/>
      <c r="C3" s="62"/>
      <c r="F3" s="53"/>
    </row>
    <row r="5" spans="1:10" x14ac:dyDescent="0.45">
      <c r="A5" s="61" t="s">
        <v>47</v>
      </c>
    </row>
    <row r="7" spans="1:10" ht="15.4" x14ac:dyDescent="0.45">
      <c r="A7" s="60" t="s">
        <v>44</v>
      </c>
      <c r="B7" s="142" t="s">
        <v>48</v>
      </c>
      <c r="C7" s="143"/>
      <c r="D7" s="143"/>
      <c r="E7" s="144"/>
      <c r="F7" s="63">
        <v>4081</v>
      </c>
      <c r="G7" s="63" t="s">
        <v>13</v>
      </c>
      <c r="H7" s="65" t="s">
        <v>43</v>
      </c>
      <c r="I7" s="66"/>
      <c r="J7" s="64" t="s">
        <v>43</v>
      </c>
    </row>
  </sheetData>
  <mergeCells count="1">
    <mergeCell ref="B7:E7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opLeftCell="A28" zoomScale="60" zoomScaleNormal="60" zoomScaleSheetLayoutView="66" workbookViewId="0">
      <selection activeCell="B9" sqref="B9"/>
    </sheetView>
  </sheetViews>
  <sheetFormatPr defaultRowHeight="14.25" x14ac:dyDescent="0.45"/>
  <cols>
    <col min="1" max="1" width="17.1328125" customWidth="1"/>
    <col min="2" max="2" width="38.86328125" customWidth="1"/>
    <col min="3" max="3" width="8.1328125" customWidth="1"/>
    <col min="4" max="4" width="7" customWidth="1"/>
    <col min="5" max="5" width="18.3984375" hidden="1" customWidth="1"/>
    <col min="6" max="6" width="19.3984375" hidden="1" customWidth="1"/>
    <col min="7" max="7" width="17" hidden="1" customWidth="1"/>
    <col min="8" max="8" width="19.73046875" hidden="1" customWidth="1"/>
    <col min="9" max="9" width="15.1328125" hidden="1" customWidth="1"/>
    <col min="10" max="10" width="20.73046875" hidden="1" customWidth="1"/>
    <col min="11" max="11" width="17.73046875" customWidth="1"/>
    <col min="12" max="14" width="19.3984375" customWidth="1"/>
    <col min="15" max="15" width="18.59765625" customWidth="1"/>
  </cols>
  <sheetData>
    <row r="1" spans="1:17" ht="75" customHeight="1" thickTop="1" thickBot="1" x14ac:dyDescent="0.5">
      <c r="A1" s="149" t="s">
        <v>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</row>
    <row r="2" spans="1:17" ht="56.25" customHeight="1" thickBot="1" x14ac:dyDescent="0.5">
      <c r="A2" s="152" t="s">
        <v>1</v>
      </c>
      <c r="B2" s="153" t="s">
        <v>2</v>
      </c>
      <c r="C2" s="153" t="s">
        <v>0</v>
      </c>
      <c r="D2" s="153" t="s">
        <v>3</v>
      </c>
      <c r="E2" s="154" t="s">
        <v>21</v>
      </c>
      <c r="F2" s="154"/>
      <c r="G2" s="155" t="s">
        <v>22</v>
      </c>
      <c r="H2" s="155"/>
      <c r="I2" s="156" t="s">
        <v>23</v>
      </c>
      <c r="J2" s="157"/>
      <c r="K2" s="153" t="s">
        <v>15</v>
      </c>
      <c r="L2" s="153"/>
      <c r="M2" s="147" t="s">
        <v>24</v>
      </c>
      <c r="N2" s="145" t="s">
        <v>17</v>
      </c>
      <c r="O2" s="147" t="s">
        <v>18</v>
      </c>
    </row>
    <row r="3" spans="1:17" ht="21.4" thickBot="1" x14ac:dyDescent="0.5">
      <c r="A3" s="152"/>
      <c r="B3" s="153"/>
      <c r="C3" s="153"/>
      <c r="D3" s="153"/>
      <c r="E3" s="1" t="s">
        <v>4</v>
      </c>
      <c r="F3" s="1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148"/>
      <c r="N3" s="146"/>
      <c r="O3" s="148"/>
    </row>
    <row r="4" spans="1:17" ht="64.5" customHeight="1" x14ac:dyDescent="0.65">
      <c r="A4" s="3">
        <v>1</v>
      </c>
      <c r="B4" s="4" t="s">
        <v>25</v>
      </c>
      <c r="C4" s="44">
        <v>1</v>
      </c>
      <c r="D4" s="5" t="s">
        <v>11</v>
      </c>
      <c r="E4" s="6"/>
      <c r="F4" s="6">
        <f>E4*C4</f>
        <v>0</v>
      </c>
      <c r="G4" s="7"/>
      <c r="H4" s="7">
        <f>G4*C4</f>
        <v>0</v>
      </c>
      <c r="I4" s="7"/>
      <c r="J4" s="7">
        <f t="shared" ref="J4:J14" si="0">I4*C4</f>
        <v>0</v>
      </c>
      <c r="K4" s="41">
        <v>3000</v>
      </c>
      <c r="L4" s="7">
        <f>K4*$C4</f>
        <v>3000</v>
      </c>
      <c r="M4" s="48" t="s">
        <v>33</v>
      </c>
      <c r="N4" s="35">
        <f t="shared" ref="N4:N14" si="1">+AVERAGE(F4,H4,J4,)</f>
        <v>0</v>
      </c>
      <c r="O4" s="35">
        <f>+MAX(F4,H4,J24)</f>
        <v>0</v>
      </c>
      <c r="Q4" s="46" t="s">
        <v>30</v>
      </c>
    </row>
    <row r="5" spans="1:17" ht="63" customHeight="1" x14ac:dyDescent="0.45">
      <c r="A5" s="8">
        <v>2</v>
      </c>
      <c r="B5" s="9" t="s">
        <v>6</v>
      </c>
      <c r="C5" s="45">
        <v>1</v>
      </c>
      <c r="D5" s="11" t="s">
        <v>11</v>
      </c>
      <c r="E5" s="12"/>
      <c r="F5" s="6">
        <f t="shared" ref="F5:F14" si="2">E5*C5</f>
        <v>0</v>
      </c>
      <c r="G5" s="13"/>
      <c r="H5" s="7">
        <f t="shared" ref="H5:H14" si="3">G5*C5</f>
        <v>0</v>
      </c>
      <c r="I5" s="13"/>
      <c r="J5" s="7">
        <f t="shared" si="0"/>
        <v>0</v>
      </c>
      <c r="K5" s="42">
        <v>6000</v>
      </c>
      <c r="L5" s="7">
        <f t="shared" ref="L5:L14" si="4">K5*$C5</f>
        <v>6000</v>
      </c>
      <c r="M5" s="49" t="s">
        <v>34</v>
      </c>
      <c r="N5" s="35">
        <f t="shared" si="1"/>
        <v>0</v>
      </c>
      <c r="O5" s="35">
        <f>+MAX(F5,H5,J25)</f>
        <v>0</v>
      </c>
    </row>
    <row r="6" spans="1:17" ht="47.25" customHeight="1" x14ac:dyDescent="0.45">
      <c r="A6" s="8">
        <v>3</v>
      </c>
      <c r="B6" s="9" t="s">
        <v>7</v>
      </c>
      <c r="C6" s="10">
        <v>812</v>
      </c>
      <c r="D6" s="11" t="s">
        <v>12</v>
      </c>
      <c r="E6" s="12"/>
      <c r="F6" s="6">
        <f t="shared" si="2"/>
        <v>0</v>
      </c>
      <c r="G6" s="13"/>
      <c r="H6" s="7">
        <f t="shared" si="3"/>
        <v>0</v>
      </c>
      <c r="I6" s="13"/>
      <c r="J6" s="7">
        <f t="shared" si="0"/>
        <v>0</v>
      </c>
      <c r="K6" s="42">
        <v>2</v>
      </c>
      <c r="L6" s="7">
        <f t="shared" si="4"/>
        <v>1624</v>
      </c>
      <c r="M6" s="50" t="s">
        <v>34</v>
      </c>
      <c r="N6" s="35">
        <f t="shared" si="1"/>
        <v>0</v>
      </c>
      <c r="O6" s="35">
        <f>+MAX(F6,H6,J26)</f>
        <v>0</v>
      </c>
    </row>
    <row r="7" spans="1:17" ht="81" customHeight="1" x14ac:dyDescent="0.45">
      <c r="A7" s="8">
        <v>4</v>
      </c>
      <c r="B7" s="14" t="s">
        <v>32</v>
      </c>
      <c r="C7" s="45">
        <v>78</v>
      </c>
      <c r="D7" s="11" t="s">
        <v>13</v>
      </c>
      <c r="E7" s="12"/>
      <c r="F7" s="6">
        <f t="shared" si="2"/>
        <v>0</v>
      </c>
      <c r="G7" s="13"/>
      <c r="H7" s="7">
        <f t="shared" si="3"/>
        <v>0</v>
      </c>
      <c r="I7" s="13"/>
      <c r="J7" s="7">
        <f t="shared" si="0"/>
        <v>0</v>
      </c>
      <c r="K7" s="42">
        <v>3.5</v>
      </c>
      <c r="L7" s="7">
        <f t="shared" si="4"/>
        <v>273</v>
      </c>
      <c r="M7" s="51" t="s">
        <v>35</v>
      </c>
      <c r="N7" s="35">
        <f t="shared" si="1"/>
        <v>0</v>
      </c>
      <c r="O7" s="35"/>
    </row>
    <row r="8" spans="1:17" ht="64.5" customHeight="1" x14ac:dyDescent="0.45">
      <c r="A8" s="8">
        <v>5</v>
      </c>
      <c r="B8" s="9" t="s">
        <v>8</v>
      </c>
      <c r="C8" s="45">
        <v>31</v>
      </c>
      <c r="D8" s="11" t="s">
        <v>13</v>
      </c>
      <c r="E8" s="12"/>
      <c r="F8" s="6">
        <f t="shared" si="2"/>
        <v>0</v>
      </c>
      <c r="G8" s="13"/>
      <c r="H8" s="7">
        <f t="shared" si="3"/>
        <v>0</v>
      </c>
      <c r="I8" s="13"/>
      <c r="J8" s="7">
        <f t="shared" si="0"/>
        <v>0</v>
      </c>
      <c r="K8" s="42">
        <v>6.5</v>
      </c>
      <c r="L8" s="7">
        <f t="shared" si="4"/>
        <v>201.5</v>
      </c>
      <c r="M8" s="52" t="s">
        <v>36</v>
      </c>
      <c r="N8" s="35">
        <f t="shared" si="1"/>
        <v>0</v>
      </c>
      <c r="O8" s="35">
        <f>+MAX(F8,H8, J8)</f>
        <v>0</v>
      </c>
    </row>
    <row r="9" spans="1:17" ht="64.5" customHeight="1" x14ac:dyDescent="0.65">
      <c r="A9" s="43">
        <v>6</v>
      </c>
      <c r="B9" s="9" t="s">
        <v>29</v>
      </c>
      <c r="C9" s="10">
        <v>262</v>
      </c>
      <c r="D9" s="11" t="s">
        <v>13</v>
      </c>
      <c r="E9" s="12"/>
      <c r="F9" s="6">
        <f t="shared" si="2"/>
        <v>0</v>
      </c>
      <c r="G9" s="13"/>
      <c r="H9" s="7">
        <f t="shared" si="3"/>
        <v>0</v>
      </c>
      <c r="I9" s="13"/>
      <c r="J9" s="7">
        <f t="shared" si="0"/>
        <v>0</v>
      </c>
      <c r="K9" s="47">
        <v>0.62</v>
      </c>
      <c r="L9" s="7">
        <f t="shared" si="4"/>
        <v>162.44</v>
      </c>
      <c r="M9" s="52" t="s">
        <v>38</v>
      </c>
      <c r="N9" s="35">
        <f t="shared" si="1"/>
        <v>0</v>
      </c>
      <c r="O9" s="35">
        <f>+MAX(F9,H9,J29)</f>
        <v>0</v>
      </c>
      <c r="Q9" s="46" t="s">
        <v>31</v>
      </c>
    </row>
    <row r="10" spans="1:17" ht="64.5" customHeight="1" x14ac:dyDescent="0.45">
      <c r="A10" s="8">
        <v>7</v>
      </c>
      <c r="B10" s="9" t="s">
        <v>26</v>
      </c>
      <c r="C10" s="45">
        <v>1</v>
      </c>
      <c r="D10" s="11" t="s">
        <v>27</v>
      </c>
      <c r="E10" s="12"/>
      <c r="F10" s="6">
        <f t="shared" si="2"/>
        <v>0</v>
      </c>
      <c r="G10" s="13"/>
      <c r="H10" s="7">
        <f t="shared" si="3"/>
        <v>0</v>
      </c>
      <c r="I10" s="12"/>
      <c r="J10" s="33">
        <f t="shared" si="0"/>
        <v>0</v>
      </c>
      <c r="K10" s="42">
        <v>362.23</v>
      </c>
      <c r="L10" s="7">
        <f t="shared" si="4"/>
        <v>362.23</v>
      </c>
      <c r="M10" s="50" t="s">
        <v>37</v>
      </c>
      <c r="N10" s="35">
        <f t="shared" si="1"/>
        <v>0</v>
      </c>
      <c r="O10" s="35">
        <f>+MAX(F10,H10,J30)</f>
        <v>0</v>
      </c>
    </row>
    <row r="11" spans="1:17" ht="64.5" customHeight="1" x14ac:dyDescent="0.45">
      <c r="A11" s="8">
        <v>8</v>
      </c>
      <c r="B11" s="14" t="s">
        <v>42</v>
      </c>
      <c r="C11" s="10">
        <v>227</v>
      </c>
      <c r="D11" s="11" t="s">
        <v>13</v>
      </c>
      <c r="E11" s="12"/>
      <c r="F11" s="6">
        <f t="shared" si="2"/>
        <v>0</v>
      </c>
      <c r="G11" s="13"/>
      <c r="H11" s="7">
        <f t="shared" si="3"/>
        <v>0</v>
      </c>
      <c r="I11" s="13"/>
      <c r="J11" s="7">
        <f t="shared" si="0"/>
        <v>0</v>
      </c>
      <c r="K11" s="42">
        <v>66.5</v>
      </c>
      <c r="L11" s="7">
        <f t="shared" si="4"/>
        <v>15095.5</v>
      </c>
      <c r="M11" s="52" t="s">
        <v>40</v>
      </c>
      <c r="N11" s="35">
        <f t="shared" si="1"/>
        <v>0</v>
      </c>
      <c r="O11" s="35"/>
    </row>
    <row r="12" spans="1:17" ht="64.5" customHeight="1" x14ac:dyDescent="0.45">
      <c r="A12" s="8">
        <v>9</v>
      </c>
      <c r="B12" s="14" t="s">
        <v>28</v>
      </c>
      <c r="C12" s="45">
        <v>35</v>
      </c>
      <c r="D12" s="11" t="s">
        <v>13</v>
      </c>
      <c r="E12" s="12"/>
      <c r="F12" s="6">
        <f t="shared" si="2"/>
        <v>0</v>
      </c>
      <c r="G12" s="13"/>
      <c r="H12" s="7">
        <f t="shared" si="3"/>
        <v>0</v>
      </c>
      <c r="I12" s="13"/>
      <c r="J12" s="7">
        <f t="shared" si="0"/>
        <v>0</v>
      </c>
      <c r="K12" s="42">
        <v>51.5</v>
      </c>
      <c r="L12" s="7">
        <f t="shared" si="4"/>
        <v>1802.5</v>
      </c>
      <c r="M12" s="52" t="s">
        <v>39</v>
      </c>
      <c r="N12" s="35">
        <f t="shared" si="1"/>
        <v>0</v>
      </c>
      <c r="O12" s="35">
        <f>+MAX(F12,H12,J32)</f>
        <v>0</v>
      </c>
    </row>
    <row r="13" spans="1:17" ht="64.5" customHeight="1" x14ac:dyDescent="0.45">
      <c r="A13" s="8">
        <v>10</v>
      </c>
      <c r="B13" s="15" t="s">
        <v>9</v>
      </c>
      <c r="C13" s="10">
        <v>176</v>
      </c>
      <c r="D13" s="11" t="s">
        <v>13</v>
      </c>
      <c r="E13" s="12"/>
      <c r="F13" s="6">
        <f t="shared" si="2"/>
        <v>0</v>
      </c>
      <c r="G13" s="13"/>
      <c r="H13" s="7">
        <f t="shared" si="3"/>
        <v>0</v>
      </c>
      <c r="I13" s="13"/>
      <c r="J13" s="7">
        <f t="shared" si="0"/>
        <v>0</v>
      </c>
      <c r="K13" s="42">
        <v>2.91</v>
      </c>
      <c r="L13" s="7">
        <f t="shared" si="4"/>
        <v>512.16000000000008</v>
      </c>
      <c r="M13" s="52" t="s">
        <v>41</v>
      </c>
      <c r="N13" s="35">
        <f t="shared" si="1"/>
        <v>0</v>
      </c>
      <c r="O13" s="35">
        <f t="shared" ref="O13" si="5">+MAX(F13,H13,J34)</f>
        <v>0</v>
      </c>
    </row>
    <row r="14" spans="1:17" ht="64.5" customHeight="1" x14ac:dyDescent="0.45">
      <c r="A14" s="8">
        <v>11</v>
      </c>
      <c r="B14" s="9" t="s">
        <v>10</v>
      </c>
      <c r="C14" s="45">
        <v>1</v>
      </c>
      <c r="D14" s="11" t="s">
        <v>11</v>
      </c>
      <c r="E14" s="12"/>
      <c r="F14" s="6">
        <f t="shared" si="2"/>
        <v>0</v>
      </c>
      <c r="G14" s="13"/>
      <c r="H14" s="7">
        <f t="shared" si="3"/>
        <v>0</v>
      </c>
      <c r="I14" s="13"/>
      <c r="J14" s="7">
        <f t="shared" si="0"/>
        <v>0</v>
      </c>
      <c r="K14" s="42">
        <v>4000</v>
      </c>
      <c r="L14" s="7">
        <f t="shared" si="4"/>
        <v>4000</v>
      </c>
      <c r="M14" s="50" t="s">
        <v>34</v>
      </c>
      <c r="N14" s="35">
        <f t="shared" si="1"/>
        <v>0</v>
      </c>
      <c r="O14" s="35">
        <f t="shared" ref="O14" si="6">+MAX(F14,H14,J37)</f>
        <v>0</v>
      </c>
    </row>
    <row r="15" spans="1:17" ht="64.5" customHeight="1" x14ac:dyDescent="0.45">
      <c r="A15" s="8"/>
      <c r="B15" s="11" t="s">
        <v>19</v>
      </c>
      <c r="C15" s="11"/>
      <c r="D15" s="11"/>
      <c r="E15" s="12"/>
      <c r="F15" s="12"/>
      <c r="G15" s="13"/>
      <c r="H15" s="13"/>
      <c r="I15" s="13"/>
      <c r="J15" s="13"/>
      <c r="K15" s="13"/>
      <c r="L15" s="13"/>
      <c r="M15" s="36"/>
      <c r="N15" s="37">
        <f>+N4*0.1</f>
        <v>0</v>
      </c>
      <c r="O15" s="37">
        <f>+O4*0.1</f>
        <v>0</v>
      </c>
    </row>
    <row r="16" spans="1:17" ht="64.5" customHeight="1" x14ac:dyDescent="0.45">
      <c r="A16" s="8"/>
      <c r="B16" s="16" t="s">
        <v>14</v>
      </c>
      <c r="C16" s="11"/>
      <c r="D16" s="11"/>
      <c r="E16" s="12"/>
      <c r="F16" s="31">
        <f>SUM(F4:F15)</f>
        <v>0</v>
      </c>
      <c r="G16" s="17"/>
      <c r="H16" s="17">
        <f>SUM(H4:H15)</f>
        <v>0</v>
      </c>
      <c r="I16" s="17"/>
      <c r="J16" s="32">
        <f>SUM(J4:J15)</f>
        <v>0</v>
      </c>
      <c r="K16" s="17"/>
      <c r="L16" s="17">
        <f>SUM(L4:L15)</f>
        <v>33033.33</v>
      </c>
      <c r="M16" s="30" t="s">
        <v>16</v>
      </c>
      <c r="N16" s="38">
        <f>SUM(N4:N15)</f>
        <v>0</v>
      </c>
      <c r="O16" s="38">
        <f>SUM(O4:O15)</f>
        <v>0</v>
      </c>
    </row>
    <row r="17" spans="1:15" ht="64.5" customHeight="1" thickBot="1" x14ac:dyDescent="0.5">
      <c r="A17" s="24"/>
      <c r="B17" s="25"/>
      <c r="C17" s="18"/>
      <c r="D17" s="18"/>
      <c r="E17" s="28"/>
      <c r="F17" s="26"/>
      <c r="G17" s="29"/>
      <c r="H17" s="27"/>
      <c r="I17" s="29"/>
      <c r="J17" s="27"/>
      <c r="K17" s="29"/>
      <c r="L17" s="27"/>
      <c r="M17" s="34"/>
      <c r="N17" s="39"/>
      <c r="O17" s="40"/>
    </row>
    <row r="18" spans="1:15" ht="21.4" thickTop="1" x14ac:dyDescent="0.6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3"/>
    </row>
    <row r="19" spans="1:15" ht="21" x14ac:dyDescent="0.6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21.4" thickBot="1" x14ac:dyDescent="0.7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4.65" thickTop="1" x14ac:dyDescent="0.45"/>
  </sheetData>
  <mergeCells count="12">
    <mergeCell ref="N2:N3"/>
    <mergeCell ref="O2:O3"/>
    <mergeCell ref="A1:O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rintOptions gridLines="1"/>
  <pageMargins left="0.45" right="0.45" top="0.75" bottom="0.75" header="0.3" footer="0.3"/>
  <pageSetup scale="58" orientation="portrait" r:id="rId1"/>
  <rowBreaks count="1" manualBreakCount="1">
    <brk id="20" max="9" man="1"/>
  </rowBreaks>
  <colBreaks count="1" manualBreakCount="1">
    <brk id="15" max="3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Sheet3</vt:lpstr>
      <vt:lpstr>Sheet2</vt:lpstr>
      <vt:lpstr>Old</vt:lpstr>
      <vt:lpstr>Old!Print_Area</vt:lpstr>
      <vt:lpstr>Sheet1!Print_Area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Michelle</dc:creator>
  <cp:lastModifiedBy>Flick, Joanne</cp:lastModifiedBy>
  <cp:lastPrinted>2019-09-10T19:12:02Z</cp:lastPrinted>
  <dcterms:created xsi:type="dcterms:W3CDTF">2015-07-01T20:41:26Z</dcterms:created>
  <dcterms:modified xsi:type="dcterms:W3CDTF">2020-05-05T18:57:57Z</dcterms:modified>
</cp:coreProperties>
</file>