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worksheets/sheet207.xml" ContentType="application/vnd.openxmlformats-officedocument.spreadsheetml.worksheet+xml"/>
  <Override PartName="/xl/worksheets/sheet208.xml" ContentType="application/vnd.openxmlformats-officedocument.spreadsheetml.worksheet+xml"/>
  <Override PartName="/xl/worksheets/sheet209.xml" ContentType="application/vnd.openxmlformats-officedocument.spreadsheetml.worksheet+xml"/>
  <Override PartName="/xl/worksheets/sheet210.xml" ContentType="application/vnd.openxmlformats-officedocument.spreadsheetml.worksheet+xml"/>
  <Override PartName="/xl/worksheets/sheet211.xml" ContentType="application/vnd.openxmlformats-officedocument.spreadsheetml.worksheet+xml"/>
  <Override PartName="/xl/worksheets/sheet212.xml" ContentType="application/vnd.openxmlformats-officedocument.spreadsheetml.worksheet+xml"/>
  <Override PartName="/xl/worksheets/sheet213.xml" ContentType="application/vnd.openxmlformats-officedocument.spreadsheetml.worksheet+xml"/>
  <Override PartName="/xl/worksheets/sheet214.xml" ContentType="application/vnd.openxmlformats-officedocument.spreadsheetml.worksheet+xml"/>
  <Override PartName="/xl/worksheets/sheet215.xml" ContentType="application/vnd.openxmlformats-officedocument.spreadsheetml.worksheet+xml"/>
  <Override PartName="/xl/worksheets/sheet216.xml" ContentType="application/vnd.openxmlformats-officedocument.spreadsheetml.worksheet+xml"/>
  <Override PartName="/xl/worksheets/sheet217.xml" ContentType="application/vnd.openxmlformats-officedocument.spreadsheetml.worksheet+xml"/>
  <Override PartName="/xl/worksheets/sheet218.xml" ContentType="application/vnd.openxmlformats-officedocument.spreadsheetml.worksheet+xml"/>
  <Override PartName="/xl/worksheets/sheet219.xml" ContentType="application/vnd.openxmlformats-officedocument.spreadsheetml.worksheet+xml"/>
  <Override PartName="/xl/worksheets/sheet220.xml" ContentType="application/vnd.openxmlformats-officedocument.spreadsheetml.worksheet+xml"/>
  <Override PartName="/xl/worksheets/sheet221.xml" ContentType="application/vnd.openxmlformats-officedocument.spreadsheetml.worksheet+xml"/>
  <Override PartName="/xl/worksheets/sheet222.xml" ContentType="application/vnd.openxmlformats-officedocument.spreadsheetml.worksheet+xml"/>
  <Override PartName="/xl/worksheets/sheet223.xml" ContentType="application/vnd.openxmlformats-officedocument.spreadsheetml.worksheet+xml"/>
  <Override PartName="/xl/worksheets/sheet224.xml" ContentType="application/vnd.openxmlformats-officedocument.spreadsheetml.worksheet+xml"/>
  <Override PartName="/xl/worksheets/sheet225.xml" ContentType="application/vnd.openxmlformats-officedocument.spreadsheetml.worksheet+xml"/>
  <Override PartName="/xl/worksheets/sheet226.xml" ContentType="application/vnd.openxmlformats-officedocument.spreadsheetml.worksheet+xml"/>
  <Override PartName="/xl/worksheets/sheet227.xml" ContentType="application/vnd.openxmlformats-officedocument.spreadsheetml.worksheet+xml"/>
  <Override PartName="/xl/worksheets/sheet228.xml" ContentType="application/vnd.openxmlformats-officedocument.spreadsheetml.worksheet+xml"/>
  <Override PartName="/xl/worksheets/sheet229.xml" ContentType="application/vnd.openxmlformats-officedocument.spreadsheetml.worksheet+xml"/>
  <Override PartName="/xl/worksheets/sheet230.xml" ContentType="application/vnd.openxmlformats-officedocument.spreadsheetml.worksheet+xml"/>
  <Override PartName="/xl/worksheets/sheet231.xml" ContentType="application/vnd.openxmlformats-officedocument.spreadsheetml.worksheet+xml"/>
  <Override PartName="/xl/worksheets/sheet232.xml" ContentType="application/vnd.openxmlformats-officedocument.spreadsheetml.worksheet+xml"/>
  <Override PartName="/xl/worksheets/sheet233.xml" ContentType="application/vnd.openxmlformats-officedocument.spreadsheetml.worksheet+xml"/>
  <Override PartName="/xl/worksheets/sheet234.xml" ContentType="application/vnd.openxmlformats-officedocument.spreadsheetml.worksheet+xml"/>
  <Override PartName="/xl/worksheets/sheet235.xml" ContentType="application/vnd.openxmlformats-officedocument.spreadsheetml.worksheet+xml"/>
  <Override PartName="/xl/worksheets/sheet236.xml" ContentType="application/vnd.openxmlformats-officedocument.spreadsheetml.worksheet+xml"/>
  <Override PartName="/xl/worksheets/sheet237.xml" ContentType="application/vnd.openxmlformats-officedocument.spreadsheetml.worksheet+xml"/>
  <Override PartName="/xl/worksheets/sheet238.xml" ContentType="application/vnd.openxmlformats-officedocument.spreadsheetml.worksheet+xml"/>
  <Override PartName="/xl/worksheets/sheet239.xml" ContentType="application/vnd.openxmlformats-officedocument.spreadsheetml.worksheet+xml"/>
  <Override PartName="/xl/worksheets/sheet240.xml" ContentType="application/vnd.openxmlformats-officedocument.spreadsheetml.worksheet+xml"/>
  <Override PartName="/xl/worksheets/sheet241.xml" ContentType="application/vnd.openxmlformats-officedocument.spreadsheetml.worksheet+xml"/>
  <Override PartName="/xl/worksheets/sheet242.xml" ContentType="application/vnd.openxmlformats-officedocument.spreadsheetml.worksheet+xml"/>
  <Override PartName="/xl/worksheets/sheet243.xml" ContentType="application/vnd.openxmlformats-officedocument.spreadsheetml.worksheet+xml"/>
  <Override PartName="/xl/worksheets/sheet244.xml" ContentType="application/vnd.openxmlformats-officedocument.spreadsheetml.worksheet+xml"/>
  <Override PartName="/xl/worksheets/sheet245.xml" ContentType="application/vnd.openxmlformats-officedocument.spreadsheetml.worksheet+xml"/>
  <Override PartName="/xl/worksheets/sheet246.xml" ContentType="application/vnd.openxmlformats-officedocument.spreadsheetml.worksheet+xml"/>
  <Override PartName="/xl/worksheets/sheet247.xml" ContentType="application/vnd.openxmlformats-officedocument.spreadsheetml.worksheet+xml"/>
  <Override PartName="/xl/worksheets/sheet248.xml" ContentType="application/vnd.openxmlformats-officedocument.spreadsheetml.worksheet+xml"/>
  <Override PartName="/xl/worksheets/sheet249.xml" ContentType="application/vnd.openxmlformats-officedocument.spreadsheetml.worksheet+xml"/>
  <Override PartName="/xl/worksheets/sheet250.xml" ContentType="application/vnd.openxmlformats-officedocument.spreadsheetml.worksheet+xml"/>
  <Override PartName="/xl/worksheets/sheet251.xml" ContentType="application/vnd.openxmlformats-officedocument.spreadsheetml.worksheet+xml"/>
  <Override PartName="/xl/worksheets/sheet252.xml" ContentType="application/vnd.openxmlformats-officedocument.spreadsheetml.worksheet+xml"/>
  <Override PartName="/xl/worksheets/sheet253.xml" ContentType="application/vnd.openxmlformats-officedocument.spreadsheetml.worksheet+xml"/>
  <Override PartName="/xl/worksheets/sheet254.xml" ContentType="application/vnd.openxmlformats-officedocument.spreadsheetml.worksheet+xml"/>
  <Override PartName="/xl/worksheets/sheet255.xml" ContentType="application/vnd.openxmlformats-officedocument.spreadsheetml.worksheet+xml"/>
  <Override PartName="/xl/worksheets/sheet256.xml" ContentType="application/vnd.openxmlformats-officedocument.spreadsheetml.worksheet+xml"/>
  <Override PartName="/xl/worksheets/sheet257.xml" ContentType="application/vnd.openxmlformats-officedocument.spreadsheetml.worksheet+xml"/>
  <Override PartName="/xl/worksheets/sheet258.xml" ContentType="application/vnd.openxmlformats-officedocument.spreadsheetml.worksheet+xml"/>
  <Override PartName="/xl/worksheets/sheet259.xml" ContentType="application/vnd.openxmlformats-officedocument.spreadsheetml.worksheet+xml"/>
  <Override PartName="/xl/worksheets/sheet260.xml" ContentType="application/vnd.openxmlformats-officedocument.spreadsheetml.worksheet+xml"/>
  <Override PartName="/xl/worksheets/sheet261.xml" ContentType="application/vnd.openxmlformats-officedocument.spreadsheetml.worksheet+xml"/>
  <Override PartName="/xl/worksheets/sheet262.xml" ContentType="application/vnd.openxmlformats-officedocument.spreadsheetml.worksheet+xml"/>
  <Override PartName="/xl/worksheets/sheet263.xml" ContentType="application/vnd.openxmlformats-officedocument.spreadsheetml.worksheet+xml"/>
  <Override PartName="/xl/worksheets/sheet264.xml" ContentType="application/vnd.openxmlformats-officedocument.spreadsheetml.worksheet+xml"/>
  <Override PartName="/xl/worksheets/sheet265.xml" ContentType="application/vnd.openxmlformats-officedocument.spreadsheetml.worksheet+xml"/>
  <Override PartName="/xl/worksheets/sheet266.xml" ContentType="application/vnd.openxmlformats-officedocument.spreadsheetml.worksheet+xml"/>
  <Override PartName="/xl/worksheets/sheet267.xml" ContentType="application/vnd.openxmlformats-officedocument.spreadsheetml.worksheet+xml"/>
  <Override PartName="/xl/worksheets/sheet268.xml" ContentType="application/vnd.openxmlformats-officedocument.spreadsheetml.worksheet+xml"/>
  <Override PartName="/xl/worksheets/sheet269.xml" ContentType="application/vnd.openxmlformats-officedocument.spreadsheetml.worksheet+xml"/>
  <Override PartName="/xl/worksheets/sheet270.xml" ContentType="application/vnd.openxmlformats-officedocument.spreadsheetml.worksheet+xml"/>
  <Override PartName="/xl/worksheets/sheet271.xml" ContentType="application/vnd.openxmlformats-officedocument.spreadsheetml.worksheet+xml"/>
  <Override PartName="/xl/worksheets/sheet272.xml" ContentType="application/vnd.openxmlformats-officedocument.spreadsheetml.worksheet+xml"/>
  <Override PartName="/xl/worksheets/sheet273.xml" ContentType="application/vnd.openxmlformats-officedocument.spreadsheetml.worksheet+xml"/>
  <Override PartName="/xl/worksheets/sheet274.xml" ContentType="application/vnd.openxmlformats-officedocument.spreadsheetml.worksheet+xml"/>
  <Override PartName="/xl/worksheets/sheet275.xml" ContentType="application/vnd.openxmlformats-officedocument.spreadsheetml.worksheet+xml"/>
  <Override PartName="/xl/worksheets/sheet276.xml" ContentType="application/vnd.openxmlformats-officedocument.spreadsheetml.worksheet+xml"/>
  <Override PartName="/xl/worksheets/sheet277.xml" ContentType="application/vnd.openxmlformats-officedocument.spreadsheetml.worksheet+xml"/>
  <Override PartName="/xl/worksheets/sheet278.xml" ContentType="application/vnd.openxmlformats-officedocument.spreadsheetml.worksheet+xml"/>
  <Override PartName="/xl/worksheets/sheet279.xml" ContentType="application/vnd.openxmlformats-officedocument.spreadsheetml.worksheet+xml"/>
  <Override PartName="/xl/worksheets/sheet280.xml" ContentType="application/vnd.openxmlformats-officedocument.spreadsheetml.worksheet+xml"/>
  <Override PartName="/xl/worksheets/sheet281.xml" ContentType="application/vnd.openxmlformats-officedocument.spreadsheetml.worksheet+xml"/>
  <Override PartName="/xl/worksheets/sheet282.xml" ContentType="application/vnd.openxmlformats-officedocument.spreadsheetml.worksheet+xml"/>
  <Override PartName="/xl/worksheets/sheet283.xml" ContentType="application/vnd.openxmlformats-officedocument.spreadsheetml.worksheet+xml"/>
  <Override PartName="/xl/worksheets/sheet284.xml" ContentType="application/vnd.openxmlformats-officedocument.spreadsheetml.worksheet+xml"/>
  <Override PartName="/xl/worksheets/sheet285.xml" ContentType="application/vnd.openxmlformats-officedocument.spreadsheetml.worksheet+xml"/>
  <Override PartName="/xl/worksheets/sheet286.xml" ContentType="application/vnd.openxmlformats-officedocument.spreadsheetml.worksheet+xml"/>
  <Override PartName="/xl/worksheets/sheet287.xml" ContentType="application/vnd.openxmlformats-officedocument.spreadsheetml.worksheet+xml"/>
  <Override PartName="/xl/worksheets/sheet288.xml" ContentType="application/vnd.openxmlformats-officedocument.spreadsheetml.worksheet+xml"/>
  <Override PartName="/xl/worksheets/sheet289.xml" ContentType="application/vnd.openxmlformats-officedocument.spreadsheetml.worksheet+xml"/>
  <Override PartName="/xl/worksheets/sheet290.xml" ContentType="application/vnd.openxmlformats-officedocument.spreadsheetml.worksheet+xml"/>
  <Override PartName="/xl/worksheets/sheet291.xml" ContentType="application/vnd.openxmlformats-officedocument.spreadsheetml.worksheet+xml"/>
  <Override PartName="/xl/worksheets/sheet292.xml" ContentType="application/vnd.openxmlformats-officedocument.spreadsheetml.worksheet+xml"/>
  <Override PartName="/xl/worksheets/sheet293.xml" ContentType="application/vnd.openxmlformats-officedocument.spreadsheetml.worksheet+xml"/>
  <Override PartName="/xl/worksheets/sheet294.xml" ContentType="application/vnd.openxmlformats-officedocument.spreadsheetml.worksheet+xml"/>
  <Override PartName="/xl/worksheets/sheet295.xml" ContentType="application/vnd.openxmlformats-officedocument.spreadsheetml.worksheet+xml"/>
  <Override PartName="/xl/worksheets/sheet296.xml" ContentType="application/vnd.openxmlformats-officedocument.spreadsheetml.worksheet+xml"/>
  <Override PartName="/xl/worksheets/sheet297.xml" ContentType="application/vnd.openxmlformats-officedocument.spreadsheetml.worksheet+xml"/>
  <Override PartName="/xl/worksheets/sheet298.xml" ContentType="application/vnd.openxmlformats-officedocument.spreadsheetml.worksheet+xml"/>
  <Override PartName="/xl/worksheets/sheet299.xml" ContentType="application/vnd.openxmlformats-officedocument.spreadsheetml.worksheet+xml"/>
  <Override PartName="/xl/worksheets/sheet300.xml" ContentType="application/vnd.openxmlformats-officedocument.spreadsheetml.worksheet+xml"/>
  <Override PartName="/xl/worksheets/sheet301.xml" ContentType="application/vnd.openxmlformats-officedocument.spreadsheetml.worksheet+xml"/>
  <Override PartName="/xl/worksheets/sheet302.xml" ContentType="application/vnd.openxmlformats-officedocument.spreadsheetml.worksheet+xml"/>
  <Override PartName="/xl/worksheets/sheet303.xml" ContentType="application/vnd.openxmlformats-officedocument.spreadsheetml.worksheet+xml"/>
  <Override PartName="/xl/worksheets/sheet304.xml" ContentType="application/vnd.openxmlformats-officedocument.spreadsheetml.worksheet+xml"/>
  <Override PartName="/xl/worksheets/sheet305.xml" ContentType="application/vnd.openxmlformats-officedocument.spreadsheetml.worksheet+xml"/>
  <Override PartName="/xl/worksheets/sheet306.xml" ContentType="application/vnd.openxmlformats-officedocument.spreadsheetml.worksheet+xml"/>
  <Override PartName="/xl/worksheets/sheet307.xml" ContentType="application/vnd.openxmlformats-officedocument.spreadsheetml.worksheet+xml"/>
  <Override PartName="/xl/worksheets/sheet308.xml" ContentType="application/vnd.openxmlformats-officedocument.spreadsheetml.worksheet+xml"/>
  <Override PartName="/xl/worksheets/sheet309.xml" ContentType="application/vnd.openxmlformats-officedocument.spreadsheetml.worksheet+xml"/>
  <Override PartName="/xl/worksheets/sheet310.xml" ContentType="application/vnd.openxmlformats-officedocument.spreadsheetml.worksheet+xml"/>
  <Override PartName="/xl/worksheets/sheet311.xml" ContentType="application/vnd.openxmlformats-officedocument.spreadsheetml.worksheet+xml"/>
  <Override PartName="/xl/worksheets/sheet312.xml" ContentType="application/vnd.openxmlformats-officedocument.spreadsheetml.worksheet+xml"/>
  <Override PartName="/xl/worksheets/sheet313.xml" ContentType="application/vnd.openxmlformats-officedocument.spreadsheetml.worksheet+xml"/>
  <Override PartName="/xl/worksheets/sheet314.xml" ContentType="application/vnd.openxmlformats-officedocument.spreadsheetml.worksheet+xml"/>
  <Override PartName="/xl/worksheets/sheet315.xml" ContentType="application/vnd.openxmlformats-officedocument.spreadsheetml.worksheet+xml"/>
  <Override PartName="/xl/worksheets/sheet316.xml" ContentType="application/vnd.openxmlformats-officedocument.spreadsheetml.worksheet+xml"/>
  <Override PartName="/xl/worksheets/sheet317.xml" ContentType="application/vnd.openxmlformats-officedocument.spreadsheetml.worksheet+xml"/>
  <Override PartName="/xl/worksheets/sheet318.xml" ContentType="application/vnd.openxmlformats-officedocument.spreadsheetml.worksheet+xml"/>
  <Override PartName="/xl/worksheets/sheet319.xml" ContentType="application/vnd.openxmlformats-officedocument.spreadsheetml.worksheet+xml"/>
  <Override PartName="/xl/worksheets/sheet320.xml" ContentType="application/vnd.openxmlformats-officedocument.spreadsheetml.worksheet+xml"/>
  <Override PartName="/xl/worksheets/sheet321.xml" ContentType="application/vnd.openxmlformats-officedocument.spreadsheetml.worksheet+xml"/>
  <Override PartName="/xl/worksheets/sheet322.xml" ContentType="application/vnd.openxmlformats-officedocument.spreadsheetml.worksheet+xml"/>
  <Override PartName="/xl/worksheets/sheet323.xml" ContentType="application/vnd.openxmlformats-officedocument.spreadsheetml.worksheet+xml"/>
  <Override PartName="/xl/worksheets/sheet324.xml" ContentType="application/vnd.openxmlformats-officedocument.spreadsheetml.worksheet+xml"/>
  <Override PartName="/xl/worksheets/sheet325.xml" ContentType="application/vnd.openxmlformats-officedocument.spreadsheetml.worksheet+xml"/>
  <Override PartName="/xl/worksheets/sheet326.xml" ContentType="application/vnd.openxmlformats-officedocument.spreadsheetml.worksheet+xml"/>
  <Override PartName="/xl/worksheets/sheet327.xml" ContentType="application/vnd.openxmlformats-officedocument.spreadsheetml.worksheet+xml"/>
  <Override PartName="/xl/worksheets/sheet328.xml" ContentType="application/vnd.openxmlformats-officedocument.spreadsheetml.worksheet+xml"/>
  <Override PartName="/xl/worksheets/sheet329.xml" ContentType="application/vnd.openxmlformats-officedocument.spreadsheetml.worksheet+xml"/>
  <Override PartName="/xl/worksheets/sheet330.xml" ContentType="application/vnd.openxmlformats-officedocument.spreadsheetml.worksheet+xml"/>
  <Override PartName="/xl/worksheets/sheet331.xml" ContentType="application/vnd.openxmlformats-officedocument.spreadsheetml.worksheet+xml"/>
  <Override PartName="/xl/worksheets/sheet332.xml" ContentType="application/vnd.openxmlformats-officedocument.spreadsheetml.worksheet+xml"/>
  <Override PartName="/xl/worksheets/sheet333.xml" ContentType="application/vnd.openxmlformats-officedocument.spreadsheetml.worksheet+xml"/>
  <Override PartName="/xl/worksheets/sheet334.xml" ContentType="application/vnd.openxmlformats-officedocument.spreadsheetml.worksheet+xml"/>
  <Override PartName="/xl/worksheets/sheet335.xml" ContentType="application/vnd.openxmlformats-officedocument.spreadsheetml.worksheet+xml"/>
  <Override PartName="/xl/worksheets/sheet336.xml" ContentType="application/vnd.openxmlformats-officedocument.spreadsheetml.worksheet+xml"/>
  <Override PartName="/xl/worksheets/sheet337.xml" ContentType="application/vnd.openxmlformats-officedocument.spreadsheetml.worksheet+xml"/>
  <Override PartName="/xl/worksheets/sheet338.xml" ContentType="application/vnd.openxmlformats-officedocument.spreadsheetml.worksheet+xml"/>
  <Override PartName="/xl/worksheets/sheet339.xml" ContentType="application/vnd.openxmlformats-officedocument.spreadsheetml.worksheet+xml"/>
  <Override PartName="/xl/worksheets/sheet340.xml" ContentType="application/vnd.openxmlformats-officedocument.spreadsheetml.worksheet+xml"/>
  <Override PartName="/xl/worksheets/sheet341.xml" ContentType="application/vnd.openxmlformats-officedocument.spreadsheetml.worksheet+xml"/>
  <Override PartName="/xl/worksheets/sheet342.xml" ContentType="application/vnd.openxmlformats-officedocument.spreadsheetml.worksheet+xml"/>
  <Override PartName="/xl/worksheets/sheet343.xml" ContentType="application/vnd.openxmlformats-officedocument.spreadsheetml.worksheet+xml"/>
  <Override PartName="/xl/worksheets/sheet344.xml" ContentType="application/vnd.openxmlformats-officedocument.spreadsheetml.worksheet+xml"/>
  <Override PartName="/xl/worksheets/sheet345.xml" ContentType="application/vnd.openxmlformats-officedocument.spreadsheetml.worksheet+xml"/>
  <Override PartName="/xl/worksheets/sheet346.xml" ContentType="application/vnd.openxmlformats-officedocument.spreadsheetml.worksheet+xml"/>
  <Override PartName="/xl/worksheets/sheet347.xml" ContentType="application/vnd.openxmlformats-officedocument.spreadsheetml.worksheet+xml"/>
  <Override PartName="/xl/worksheets/sheet348.xml" ContentType="application/vnd.openxmlformats-officedocument.spreadsheetml.worksheet+xml"/>
  <Override PartName="/xl/worksheets/sheet349.xml" ContentType="application/vnd.openxmlformats-officedocument.spreadsheetml.worksheet+xml"/>
  <Override PartName="/xl/worksheets/sheet350.xml" ContentType="application/vnd.openxmlformats-officedocument.spreadsheetml.worksheet+xml"/>
  <Override PartName="/xl/worksheets/sheet351.xml" ContentType="application/vnd.openxmlformats-officedocument.spreadsheetml.worksheet+xml"/>
  <Override PartName="/xl/worksheets/sheet352.xml" ContentType="application/vnd.openxmlformats-officedocument.spreadsheetml.worksheet+xml"/>
  <Override PartName="/xl/worksheets/sheet353.xml" ContentType="application/vnd.openxmlformats-officedocument.spreadsheetml.worksheet+xml"/>
  <Override PartName="/xl/worksheets/sheet354.xml" ContentType="application/vnd.openxmlformats-officedocument.spreadsheetml.worksheet+xml"/>
  <Override PartName="/xl/worksheets/sheet355.xml" ContentType="application/vnd.openxmlformats-officedocument.spreadsheetml.worksheet+xml"/>
  <Override PartName="/xl/worksheets/sheet356.xml" ContentType="application/vnd.openxmlformats-officedocument.spreadsheetml.worksheet+xml"/>
  <Override PartName="/xl/worksheets/sheet357.xml" ContentType="application/vnd.openxmlformats-officedocument.spreadsheetml.worksheet+xml"/>
  <Override PartName="/xl/worksheets/sheet358.xml" ContentType="application/vnd.openxmlformats-officedocument.spreadsheetml.worksheet+xml"/>
  <Override PartName="/xl/worksheets/sheet359.xml" ContentType="application/vnd.openxmlformats-officedocument.spreadsheetml.worksheet+xml"/>
  <Override PartName="/xl/worksheets/sheet360.xml" ContentType="application/vnd.openxmlformats-officedocument.spreadsheetml.worksheet+xml"/>
  <Override PartName="/xl/worksheets/sheet361.xml" ContentType="application/vnd.openxmlformats-officedocument.spreadsheetml.worksheet+xml"/>
  <Override PartName="/xl/worksheets/sheet362.xml" ContentType="application/vnd.openxmlformats-officedocument.spreadsheetml.worksheet+xml"/>
  <Override PartName="/xl/worksheets/sheet363.xml" ContentType="application/vnd.openxmlformats-officedocument.spreadsheetml.worksheet+xml"/>
  <Override PartName="/xl/worksheets/sheet364.xml" ContentType="application/vnd.openxmlformats-officedocument.spreadsheetml.worksheet+xml"/>
  <Override PartName="/xl/worksheets/sheet365.xml" ContentType="application/vnd.openxmlformats-officedocument.spreadsheetml.worksheet+xml"/>
  <Override PartName="/xl/worksheets/sheet366.xml" ContentType="application/vnd.openxmlformats-officedocument.spreadsheetml.worksheet+xml"/>
  <Override PartName="/xl/worksheets/sheet367.xml" ContentType="application/vnd.openxmlformats-officedocument.spreadsheetml.worksheet+xml"/>
  <Override PartName="/xl/worksheets/sheet368.xml" ContentType="application/vnd.openxmlformats-officedocument.spreadsheetml.worksheet+xml"/>
  <Override PartName="/xl/worksheets/sheet369.xml" ContentType="application/vnd.openxmlformats-officedocument.spreadsheetml.worksheet+xml"/>
  <Override PartName="/xl/worksheets/sheet370.xml" ContentType="application/vnd.openxmlformats-officedocument.spreadsheetml.worksheet+xml"/>
  <Override PartName="/xl/worksheets/sheet371.xml" ContentType="application/vnd.openxmlformats-officedocument.spreadsheetml.worksheet+xml"/>
  <Override PartName="/xl/worksheets/sheet372.xml" ContentType="application/vnd.openxmlformats-officedocument.spreadsheetml.worksheet+xml"/>
  <Override PartName="/xl/worksheets/sheet373.xml" ContentType="application/vnd.openxmlformats-officedocument.spreadsheetml.worksheet+xml"/>
  <Override PartName="/xl/worksheets/sheet374.xml" ContentType="application/vnd.openxmlformats-officedocument.spreadsheetml.worksheet+xml"/>
  <Override PartName="/xl/worksheets/sheet375.xml" ContentType="application/vnd.openxmlformats-officedocument.spreadsheetml.worksheet+xml"/>
  <Override PartName="/xl/worksheets/sheet376.xml" ContentType="application/vnd.openxmlformats-officedocument.spreadsheetml.worksheet+xml"/>
  <Override PartName="/xl/worksheets/sheet377.xml" ContentType="application/vnd.openxmlformats-officedocument.spreadsheetml.worksheet+xml"/>
  <Override PartName="/xl/worksheets/sheet378.xml" ContentType="application/vnd.openxmlformats-officedocument.spreadsheetml.worksheet+xml"/>
  <Override PartName="/xl/worksheets/sheet379.xml" ContentType="application/vnd.openxmlformats-officedocument.spreadsheetml.worksheet+xml"/>
  <Override PartName="/xl/worksheets/sheet380.xml" ContentType="application/vnd.openxmlformats-officedocument.spreadsheetml.worksheet+xml"/>
  <Override PartName="/xl/worksheets/sheet381.xml" ContentType="application/vnd.openxmlformats-officedocument.spreadsheetml.worksheet+xml"/>
  <Override PartName="/xl/worksheets/sheet382.xml" ContentType="application/vnd.openxmlformats-officedocument.spreadsheetml.worksheet+xml"/>
  <Override PartName="/xl/worksheets/sheet383.xml" ContentType="application/vnd.openxmlformats-officedocument.spreadsheetml.worksheet+xml"/>
  <Override PartName="/xl/worksheets/sheet384.xml" ContentType="application/vnd.openxmlformats-officedocument.spreadsheetml.worksheet+xml"/>
  <Override PartName="/xl/worksheets/sheet385.xml" ContentType="application/vnd.openxmlformats-officedocument.spreadsheetml.worksheet+xml"/>
  <Override PartName="/xl/worksheets/sheet386.xml" ContentType="application/vnd.openxmlformats-officedocument.spreadsheetml.worksheet+xml"/>
  <Override PartName="/xl/worksheets/sheet387.xml" ContentType="application/vnd.openxmlformats-officedocument.spreadsheetml.worksheet+xml"/>
  <Override PartName="/xl/worksheets/sheet388.xml" ContentType="application/vnd.openxmlformats-officedocument.spreadsheetml.worksheet+xml"/>
  <Override PartName="/xl/worksheets/sheet389.xml" ContentType="application/vnd.openxmlformats-officedocument.spreadsheetml.worksheet+xml"/>
  <Override PartName="/xl/worksheets/sheet390.xml" ContentType="application/vnd.openxmlformats-officedocument.spreadsheetml.worksheet+xml"/>
  <Override PartName="/xl/worksheets/sheet391.xml" ContentType="application/vnd.openxmlformats-officedocument.spreadsheetml.worksheet+xml"/>
  <Override PartName="/xl/worksheets/sheet392.xml" ContentType="application/vnd.openxmlformats-officedocument.spreadsheetml.worksheet+xml"/>
  <Override PartName="/xl/worksheets/sheet393.xml" ContentType="application/vnd.openxmlformats-officedocument.spreadsheetml.worksheet+xml"/>
  <Override PartName="/xl/worksheets/sheet394.xml" ContentType="application/vnd.openxmlformats-officedocument.spreadsheetml.worksheet+xml"/>
  <Override PartName="/xl/worksheets/sheet395.xml" ContentType="application/vnd.openxmlformats-officedocument.spreadsheetml.worksheet+xml"/>
  <Override PartName="/xl/worksheets/sheet396.xml" ContentType="application/vnd.openxmlformats-officedocument.spreadsheetml.worksheet+xml"/>
  <Override PartName="/xl/worksheets/sheet397.xml" ContentType="application/vnd.openxmlformats-officedocument.spreadsheetml.worksheet+xml"/>
  <Override PartName="/xl/worksheets/sheet398.xml" ContentType="application/vnd.openxmlformats-officedocument.spreadsheetml.worksheet+xml"/>
  <Override PartName="/xl/worksheets/sheet399.xml" ContentType="application/vnd.openxmlformats-officedocument.spreadsheetml.worksheet+xml"/>
  <Override PartName="/xl/worksheets/sheet400.xml" ContentType="application/vnd.openxmlformats-officedocument.spreadsheetml.worksheet+xml"/>
  <Override PartName="/xl/worksheets/sheet40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TCADC03\Home$\NCDixon\Bids\Food Service P &amp; F\"/>
    </mc:Choice>
  </mc:AlternateContent>
  <bookViews>
    <workbookView xWindow="0" yWindow="0" windowWidth="19200" windowHeight="7755"/>
  </bookViews>
  <sheets>
    <sheet name="Recap Sheet" sheetId="1" r:id="rId1"/>
    <sheet name="Chicken" sheetId="3" r:id="rId2"/>
    <sheet name="Beef" sheetId="2" r:id="rId3"/>
    <sheet name="Turkey" sheetId="25" r:id="rId4"/>
    <sheet name="Pork" sheetId="4" r:id="rId5"/>
    <sheet name="Fish" sheetId="5" r:id="rId6"/>
    <sheet name="Pizza" sheetId="6" state="hidden" r:id="rId7"/>
    <sheet name="Pizza " sheetId="24" r:id="rId8"/>
    <sheet name="Sheet19" sheetId="45" r:id="rId9"/>
    <sheet name="Sheet21" sheetId="47" r:id="rId10"/>
    <sheet name="Sheet22" sheetId="48" r:id="rId11"/>
    <sheet name="Sheet23" sheetId="49" r:id="rId12"/>
    <sheet name="Sheet24" sheetId="50" r:id="rId13"/>
    <sheet name="Sheet25" sheetId="51" r:id="rId14"/>
    <sheet name="Sheet26" sheetId="52" r:id="rId15"/>
    <sheet name="Sheet27" sheetId="53" r:id="rId16"/>
    <sheet name="Sheet111" sheetId="137" r:id="rId17"/>
    <sheet name="Sheet112" sheetId="138" r:id="rId18"/>
    <sheet name="Sheet113" sheetId="139" r:id="rId19"/>
    <sheet name="Sheet114" sheetId="140" r:id="rId20"/>
    <sheet name="Sheet115" sheetId="141" r:id="rId21"/>
    <sheet name="Sheet116" sheetId="142" r:id="rId22"/>
    <sheet name="Sheet117" sheetId="143" r:id="rId23"/>
    <sheet name="Sheet125" sheetId="151" r:id="rId24"/>
    <sheet name="Sheet126" sheetId="152" r:id="rId25"/>
    <sheet name="Sheet127" sheetId="153" r:id="rId26"/>
    <sheet name="Sheet128" sheetId="154" r:id="rId27"/>
    <sheet name="Sheet129" sheetId="155" r:id="rId28"/>
    <sheet name="Sheet130" sheetId="156" r:id="rId29"/>
    <sheet name="Sheet131" sheetId="157" r:id="rId30"/>
    <sheet name="Sheet132" sheetId="158" r:id="rId31"/>
    <sheet name="Sheet133" sheetId="159" r:id="rId32"/>
    <sheet name="Sheet134" sheetId="160" r:id="rId33"/>
    <sheet name="Sheet135" sheetId="161" r:id="rId34"/>
    <sheet name="Sheet136" sheetId="162" r:id="rId35"/>
    <sheet name="Sheet137" sheetId="163" r:id="rId36"/>
    <sheet name="Sheet138" sheetId="164" r:id="rId37"/>
    <sheet name="Sheet139" sheetId="165" r:id="rId38"/>
    <sheet name="Sheet140" sheetId="166" r:id="rId39"/>
    <sheet name="Sheet141" sheetId="167" r:id="rId40"/>
    <sheet name="Sheet142" sheetId="168" r:id="rId41"/>
    <sheet name="Sheet143" sheetId="169" r:id="rId42"/>
    <sheet name="Sheet144" sheetId="170" r:id="rId43"/>
    <sheet name="Sheet145" sheetId="171" r:id="rId44"/>
    <sheet name="Sheet146" sheetId="172" r:id="rId45"/>
    <sheet name="Sheet147" sheetId="173" r:id="rId46"/>
    <sheet name="Sheet148" sheetId="174" r:id="rId47"/>
    <sheet name="Sheet149" sheetId="175" r:id="rId48"/>
    <sheet name="Sheet150" sheetId="176" r:id="rId49"/>
    <sheet name="Sheet151" sheetId="177" r:id="rId50"/>
    <sheet name="Sheet152" sheetId="178" r:id="rId51"/>
    <sheet name="Sheet153" sheetId="179" r:id="rId52"/>
    <sheet name="Sheet154" sheetId="180" r:id="rId53"/>
    <sheet name="Sheet155" sheetId="181" r:id="rId54"/>
    <sheet name="Sheet156" sheetId="182" r:id="rId55"/>
    <sheet name="Sheet157" sheetId="183" r:id="rId56"/>
    <sheet name="Sheet158" sheetId="184" r:id="rId57"/>
    <sheet name="Sheet159" sheetId="185" r:id="rId58"/>
    <sheet name="Sheet160" sheetId="186" r:id="rId59"/>
    <sheet name="Sheet161" sheetId="187" r:id="rId60"/>
    <sheet name="Sheet162" sheetId="188" r:id="rId61"/>
    <sheet name="Sheet163" sheetId="189" r:id="rId62"/>
    <sheet name="Sheet164" sheetId="190" r:id="rId63"/>
    <sheet name="Sheet165" sheetId="191" r:id="rId64"/>
    <sheet name="Sheet166" sheetId="192" r:id="rId65"/>
    <sheet name="Sheet167" sheetId="193" r:id="rId66"/>
    <sheet name="Sheet168" sheetId="194" r:id="rId67"/>
    <sheet name="Sheet169" sheetId="195" r:id="rId68"/>
    <sheet name="Sheet170" sheetId="196" r:id="rId69"/>
    <sheet name="Sheet171" sheetId="197" r:id="rId70"/>
    <sheet name="Sheet172" sheetId="198" r:id="rId71"/>
    <sheet name="Sheet173" sheetId="199" r:id="rId72"/>
    <sheet name="Sheet174" sheetId="200" r:id="rId73"/>
    <sheet name="Sheet175" sheetId="201" r:id="rId74"/>
    <sheet name="Sheet176" sheetId="202" r:id="rId75"/>
    <sheet name="Sheet177" sheetId="203" r:id="rId76"/>
    <sheet name="Sheet178" sheetId="204" r:id="rId77"/>
    <sheet name="Sheet179" sheetId="205" r:id="rId78"/>
    <sheet name="Sheet180" sheetId="206" r:id="rId79"/>
    <sheet name="Sheet181" sheetId="207" r:id="rId80"/>
    <sheet name="Sheet182" sheetId="208" r:id="rId81"/>
    <sheet name="Sheet183" sheetId="209" r:id="rId82"/>
    <sheet name="Sheet184" sheetId="210" r:id="rId83"/>
    <sheet name="Sheet185" sheetId="211" r:id="rId84"/>
    <sheet name="Sheet186" sheetId="212" r:id="rId85"/>
    <sheet name="Sheet187" sheetId="213" r:id="rId86"/>
    <sheet name="Sheet188" sheetId="214" r:id="rId87"/>
    <sheet name="Sheet189" sheetId="215" r:id="rId88"/>
    <sheet name="Sheet190" sheetId="216" r:id="rId89"/>
    <sheet name="Sheet191" sheetId="217" r:id="rId90"/>
    <sheet name="Sheet192" sheetId="218" r:id="rId91"/>
    <sheet name="Sheet193" sheetId="219" r:id="rId92"/>
    <sheet name="Sheet194" sheetId="220" r:id="rId93"/>
    <sheet name="Sheet195" sheetId="221" r:id="rId94"/>
    <sheet name="Sheet196" sheetId="222" r:id="rId95"/>
    <sheet name="Sheet197" sheetId="223" r:id="rId96"/>
    <sheet name="Sheet198" sheetId="224" r:id="rId97"/>
    <sheet name="Sheet199" sheetId="225" r:id="rId98"/>
    <sheet name="Sheet200" sheetId="226" r:id="rId99"/>
    <sheet name="Sheet201" sheetId="227" r:id="rId100"/>
    <sheet name="Sheet202" sheetId="228" r:id="rId101"/>
    <sheet name="Sheet203" sheetId="229" r:id="rId102"/>
    <sheet name="Sheet204" sheetId="230" r:id="rId103"/>
    <sheet name="Sheet205" sheetId="231" r:id="rId104"/>
    <sheet name="Sheet206" sheetId="232" r:id="rId105"/>
    <sheet name="Sheet207" sheetId="233" r:id="rId106"/>
    <sheet name="Sheet208" sheetId="234" r:id="rId107"/>
    <sheet name="Sheet209" sheetId="235" r:id="rId108"/>
    <sheet name="Sheet210" sheetId="236" r:id="rId109"/>
    <sheet name="Sheet211" sheetId="237" r:id="rId110"/>
    <sheet name="Sheet212" sheetId="238" r:id="rId111"/>
    <sheet name="Sheet213" sheetId="239" r:id="rId112"/>
    <sheet name="Sheet214" sheetId="240" r:id="rId113"/>
    <sheet name="Sheet215" sheetId="241" r:id="rId114"/>
    <sheet name="Sheet216" sheetId="242" r:id="rId115"/>
    <sheet name="Sheet217" sheetId="243" r:id="rId116"/>
    <sheet name="Sheet218" sheetId="244" r:id="rId117"/>
    <sheet name="Sheet219" sheetId="245" r:id="rId118"/>
    <sheet name="Sheet220" sheetId="246" r:id="rId119"/>
    <sheet name="Sheet221" sheetId="247" r:id="rId120"/>
    <sheet name="Sheet222" sheetId="248" r:id="rId121"/>
    <sheet name="Sheet223" sheetId="249" r:id="rId122"/>
    <sheet name="Sheet224" sheetId="250" r:id="rId123"/>
    <sheet name="Sheet225" sheetId="251" r:id="rId124"/>
    <sheet name="Sheet226" sheetId="252" r:id="rId125"/>
    <sheet name="Sheet227" sheetId="253" r:id="rId126"/>
    <sheet name="Sheet228" sheetId="254" r:id="rId127"/>
    <sheet name="Sheet229" sheetId="255" r:id="rId128"/>
    <sheet name="Sheet230" sheetId="256" r:id="rId129"/>
    <sheet name="Sheet231" sheetId="257" r:id="rId130"/>
    <sheet name="Sheet232" sheetId="258" r:id="rId131"/>
    <sheet name="Sheet233" sheetId="259" r:id="rId132"/>
    <sheet name="Sheet234" sheetId="260" r:id="rId133"/>
    <sheet name="Sheet235" sheetId="261" r:id="rId134"/>
    <sheet name="Sheet236" sheetId="262" r:id="rId135"/>
    <sheet name="Sheet237" sheetId="263" r:id="rId136"/>
    <sheet name="Sheet238" sheetId="264" r:id="rId137"/>
    <sheet name="Sheet239" sheetId="265" r:id="rId138"/>
    <sheet name="Sheet240" sheetId="266" r:id="rId139"/>
    <sheet name="Sheet241" sheetId="267" r:id="rId140"/>
    <sheet name="Sheet242" sheetId="268" r:id="rId141"/>
    <sheet name="Sheet243" sheetId="269" r:id="rId142"/>
    <sheet name="Sheet244" sheetId="270" r:id="rId143"/>
    <sheet name="Sheet245" sheetId="271" r:id="rId144"/>
    <sheet name="Sheet246" sheetId="272" r:id="rId145"/>
    <sheet name="Sheet247" sheetId="273" r:id="rId146"/>
    <sheet name="Sheet248" sheetId="274" r:id="rId147"/>
    <sheet name="Sheet249" sheetId="275" r:id="rId148"/>
    <sheet name="Sheet250" sheetId="276" r:id="rId149"/>
    <sheet name="Sheet251" sheetId="277" r:id="rId150"/>
    <sheet name="Sheet252" sheetId="278" r:id="rId151"/>
    <sheet name="Sheet253" sheetId="279" r:id="rId152"/>
    <sheet name="Sheet254" sheetId="280" r:id="rId153"/>
    <sheet name="Sheet255" sheetId="281" r:id="rId154"/>
    <sheet name="Sheet256" sheetId="282" r:id="rId155"/>
    <sheet name="Sheet257" sheetId="283" r:id="rId156"/>
    <sheet name="Sheet258" sheetId="284" r:id="rId157"/>
    <sheet name="Sheet259" sheetId="285" r:id="rId158"/>
    <sheet name="Sheet260" sheetId="286" r:id="rId159"/>
    <sheet name="Sheet261" sheetId="287" r:id="rId160"/>
    <sheet name="Sheet262" sheetId="288" r:id="rId161"/>
    <sheet name="Sheet263" sheetId="289" r:id="rId162"/>
    <sheet name="Sheet264" sheetId="290" r:id="rId163"/>
    <sheet name="Sheet265" sheetId="291" r:id="rId164"/>
    <sheet name="Sheet266" sheetId="292" r:id="rId165"/>
    <sheet name="Sheet267" sheetId="293" r:id="rId166"/>
    <sheet name="Sheet268" sheetId="294" r:id="rId167"/>
    <sheet name="Sheet269" sheetId="295" r:id="rId168"/>
    <sheet name="Sheet270" sheetId="296" r:id="rId169"/>
    <sheet name="Sheet271" sheetId="297" r:id="rId170"/>
    <sheet name="Sheet272" sheetId="298" r:id="rId171"/>
    <sheet name="Sheet273" sheetId="299" r:id="rId172"/>
    <sheet name="Sheet274" sheetId="300" r:id="rId173"/>
    <sheet name="Sheet275" sheetId="301" r:id="rId174"/>
    <sheet name="Sheet276" sheetId="302" r:id="rId175"/>
    <sheet name="Sheet277" sheetId="303" r:id="rId176"/>
    <sheet name="Sheet278" sheetId="304" r:id="rId177"/>
    <sheet name="Sheet279" sheetId="305" r:id="rId178"/>
    <sheet name="Sheet280" sheetId="306" r:id="rId179"/>
    <sheet name="Sheet281" sheetId="307" r:id="rId180"/>
    <sheet name="Sheet282" sheetId="308" r:id="rId181"/>
    <sheet name="Sheet283" sheetId="309" r:id="rId182"/>
    <sheet name="Sheet284" sheetId="310" r:id="rId183"/>
    <sheet name="Sheet285" sheetId="311" r:id="rId184"/>
    <sheet name="Sheet286" sheetId="312" r:id="rId185"/>
    <sheet name="Sheet287" sheetId="313" r:id="rId186"/>
    <sheet name="Sheet288" sheetId="314" r:id="rId187"/>
    <sheet name="Sheet289" sheetId="315" r:id="rId188"/>
    <sheet name="Sheet290" sheetId="316" r:id="rId189"/>
    <sheet name="Sheet291" sheetId="317" r:id="rId190"/>
    <sheet name="Sheet292" sheetId="318" r:id="rId191"/>
    <sheet name="Sheet293" sheetId="319" r:id="rId192"/>
    <sheet name="Sheet294" sheetId="320" r:id="rId193"/>
    <sheet name="Sheet295" sheetId="321" r:id="rId194"/>
    <sheet name="Sheet296" sheetId="322" r:id="rId195"/>
    <sheet name="Sheet297" sheetId="323" r:id="rId196"/>
    <sheet name="Sheet298" sheetId="324" r:id="rId197"/>
    <sheet name="Sheet299" sheetId="325" r:id="rId198"/>
    <sheet name="Sheet300" sheetId="326" r:id="rId199"/>
    <sheet name="Sheet301" sheetId="327" r:id="rId200"/>
    <sheet name="Sheet302" sheetId="328" r:id="rId201"/>
    <sheet name="Sheet303" sheetId="329" r:id="rId202"/>
    <sheet name="Sheet304" sheetId="330" r:id="rId203"/>
    <sheet name="Sheet305" sheetId="331" r:id="rId204"/>
    <sheet name="Sheet306" sheetId="332" r:id="rId205"/>
    <sheet name="Sheet307" sheetId="333" r:id="rId206"/>
    <sheet name="Sheet308" sheetId="334" r:id="rId207"/>
    <sheet name="Sheet309" sheetId="335" r:id="rId208"/>
    <sheet name="Sheet310" sheetId="336" r:id="rId209"/>
    <sheet name="Sheet311" sheetId="337" r:id="rId210"/>
    <sheet name="Sheet312" sheetId="338" r:id="rId211"/>
    <sheet name="Sheet313" sheetId="339" r:id="rId212"/>
    <sheet name="Sheet314" sheetId="340" r:id="rId213"/>
    <sheet name="Sheet315" sheetId="341" r:id="rId214"/>
    <sheet name="Sheet316" sheetId="342" r:id="rId215"/>
    <sheet name="Sheet317" sheetId="343" r:id="rId216"/>
    <sheet name="Sheet318" sheetId="344" r:id="rId217"/>
    <sheet name="Sheet319" sheetId="345" r:id="rId218"/>
    <sheet name="Sheet320" sheetId="346" r:id="rId219"/>
    <sheet name="Sheet321" sheetId="347" r:id="rId220"/>
    <sheet name="Sheet322" sheetId="348" r:id="rId221"/>
    <sheet name="Sheet323" sheetId="349" r:id="rId222"/>
    <sheet name="Sheet324" sheetId="350" r:id="rId223"/>
    <sheet name="Sheet325" sheetId="351" r:id="rId224"/>
    <sheet name="Sheet326" sheetId="352" r:id="rId225"/>
    <sheet name="Sheet327" sheetId="353" r:id="rId226"/>
    <sheet name="Sheet328" sheetId="354" r:id="rId227"/>
    <sheet name="Sheet329" sheetId="355" r:id="rId228"/>
    <sheet name="Sheet330" sheetId="356" r:id="rId229"/>
    <sheet name="Sheet331" sheetId="357" r:id="rId230"/>
    <sheet name="Sheet332" sheetId="358" r:id="rId231"/>
    <sheet name="Sheet333" sheetId="359" r:id="rId232"/>
    <sheet name="Sheet334" sheetId="360" r:id="rId233"/>
    <sheet name="Sheet335" sheetId="361" r:id="rId234"/>
    <sheet name="Sheet336" sheetId="362" r:id="rId235"/>
    <sheet name="Sheet337" sheetId="363" r:id="rId236"/>
    <sheet name="Sheet338" sheetId="364" r:id="rId237"/>
    <sheet name="Sheet339" sheetId="365" r:id="rId238"/>
    <sheet name="Sheet340" sheetId="366" r:id="rId239"/>
    <sheet name="Sheet341" sheetId="367" r:id="rId240"/>
    <sheet name="Sheet342" sheetId="368" r:id="rId241"/>
    <sheet name="Sheet343" sheetId="369" r:id="rId242"/>
    <sheet name="Sheet344" sheetId="370" r:id="rId243"/>
    <sheet name="Sheet345" sheetId="371" r:id="rId244"/>
    <sheet name="Sheet346" sheetId="372" r:id="rId245"/>
    <sheet name="Sheet347" sheetId="373" r:id="rId246"/>
    <sheet name="Sheet348" sheetId="374" r:id="rId247"/>
    <sheet name="Sheet349" sheetId="375" r:id="rId248"/>
    <sheet name="Sheet350" sheetId="376" r:id="rId249"/>
    <sheet name="Sheet351" sheetId="377" r:id="rId250"/>
    <sheet name="Sheet352" sheetId="378" r:id="rId251"/>
    <sheet name="Sheet353" sheetId="379" r:id="rId252"/>
    <sheet name="Sheet354" sheetId="380" r:id="rId253"/>
    <sheet name="Sheet355" sheetId="381" r:id="rId254"/>
    <sheet name="Sheet356" sheetId="382" r:id="rId255"/>
    <sheet name="Sheet357" sheetId="383" r:id="rId256"/>
    <sheet name="Sheet358" sheetId="384" r:id="rId257"/>
    <sheet name="Sheet359" sheetId="385" r:id="rId258"/>
    <sheet name="Sheet360" sheetId="386" r:id="rId259"/>
    <sheet name="Sheet361" sheetId="387" r:id="rId260"/>
    <sheet name="Sheet362" sheetId="388" r:id="rId261"/>
    <sheet name="Sheet363" sheetId="389" r:id="rId262"/>
    <sheet name="Sheet364" sheetId="390" r:id="rId263"/>
    <sheet name="Sheet365" sheetId="391" r:id="rId264"/>
    <sheet name="Sheet366" sheetId="392" r:id="rId265"/>
    <sheet name="Sheet367" sheetId="393" r:id="rId266"/>
    <sheet name="Sheet368" sheetId="394" r:id="rId267"/>
    <sheet name="Sheet369" sheetId="395" r:id="rId268"/>
    <sheet name="Sheet370" sheetId="396" r:id="rId269"/>
    <sheet name="Sheet371" sheetId="397" r:id="rId270"/>
    <sheet name="Sheet372" sheetId="398" r:id="rId271"/>
    <sheet name="Sheet373" sheetId="399" r:id="rId272"/>
    <sheet name="Sheet374" sheetId="400" r:id="rId273"/>
    <sheet name="Sheet375" sheetId="401" r:id="rId274"/>
    <sheet name="Sheet376" sheetId="402" r:id="rId275"/>
    <sheet name="Sheet377" sheetId="403" r:id="rId276"/>
    <sheet name="Sheet378" sheetId="404" r:id="rId277"/>
    <sheet name="Sheet379" sheetId="405" r:id="rId278"/>
    <sheet name="Sheet380" sheetId="406" r:id="rId279"/>
    <sheet name="Sheet381" sheetId="407" r:id="rId280"/>
    <sheet name="Sheet382" sheetId="408" r:id="rId281"/>
    <sheet name="Sheet383" sheetId="409" r:id="rId282"/>
    <sheet name="Sheet384" sheetId="410" r:id="rId283"/>
    <sheet name="Sheet385" sheetId="411" r:id="rId284"/>
    <sheet name="Sheet386" sheetId="412" r:id="rId285"/>
    <sheet name="Sheet387" sheetId="413" r:id="rId286"/>
    <sheet name="Sheet388" sheetId="414" r:id="rId287"/>
    <sheet name="Sheet28" sheetId="54" r:id="rId288"/>
    <sheet name="Sheet29" sheetId="55" r:id="rId289"/>
    <sheet name="Sheet30" sheetId="56" r:id="rId290"/>
    <sheet name="Sheet31" sheetId="57" r:id="rId291"/>
    <sheet name="Sheet32" sheetId="58" r:id="rId292"/>
    <sheet name="Sheet33" sheetId="59" r:id="rId293"/>
    <sheet name="Sheet34" sheetId="60" r:id="rId294"/>
    <sheet name="Sheet35" sheetId="61" r:id="rId295"/>
    <sheet name="Sheet36" sheetId="62" r:id="rId296"/>
    <sheet name="Sheet37" sheetId="63" r:id="rId297"/>
    <sheet name="Sheet389" sheetId="415" r:id="rId298"/>
    <sheet name="Sheet38" sheetId="64" r:id="rId299"/>
    <sheet name="Sheet39" sheetId="65" r:id="rId300"/>
    <sheet name="Sheet40" sheetId="66" r:id="rId301"/>
    <sheet name="Sheet41" sheetId="67" r:id="rId302"/>
    <sheet name="Sheet42" sheetId="68" r:id="rId303"/>
    <sheet name="Sheet43" sheetId="69" r:id="rId304"/>
    <sheet name="Sheet44" sheetId="70" r:id="rId305"/>
    <sheet name="Sheet45" sheetId="71" r:id="rId306"/>
    <sheet name="Sheet46" sheetId="72" r:id="rId307"/>
    <sheet name="Sheet47" sheetId="73" r:id="rId308"/>
    <sheet name="Sheet48" sheetId="74" r:id="rId309"/>
    <sheet name="Sheet49" sheetId="75" r:id="rId310"/>
    <sheet name="Sheet50" sheetId="76" r:id="rId311"/>
    <sheet name="Sheet51" sheetId="77" r:id="rId312"/>
    <sheet name="Sheet52" sheetId="78" r:id="rId313"/>
    <sheet name="Sheet53" sheetId="79" r:id="rId314"/>
    <sheet name="Sheet54" sheetId="80" r:id="rId315"/>
    <sheet name="Sheet55" sheetId="81" r:id="rId316"/>
    <sheet name="Sheet56" sheetId="82" r:id="rId317"/>
    <sheet name="Sheet57" sheetId="83" r:id="rId318"/>
    <sheet name="Frozen Entrees" sheetId="27" r:id="rId319"/>
    <sheet name="Franks &amp; Corn Dogs" sheetId="7" r:id="rId320"/>
    <sheet name="Dairy &amp; Egg" sheetId="8" r:id="rId321"/>
    <sheet name="Frozen Potato " sheetId="9" r:id="rId322"/>
    <sheet name="Sheet58" sheetId="84" r:id="rId323"/>
    <sheet name="Sheet59" sheetId="85" r:id="rId324"/>
    <sheet name="Sheet60" sheetId="86" r:id="rId325"/>
    <sheet name="Sheet61" sheetId="87" r:id="rId326"/>
    <sheet name="Sheet62" sheetId="88" r:id="rId327"/>
    <sheet name="Sheet63" sheetId="89" r:id="rId328"/>
    <sheet name="Sheet64" sheetId="90" r:id="rId329"/>
    <sheet name="Sheet65" sheetId="91" r:id="rId330"/>
    <sheet name="Sheet66" sheetId="92" r:id="rId331"/>
    <sheet name="Sheet67" sheetId="93" r:id="rId332"/>
    <sheet name="Sheet68" sheetId="94" r:id="rId333"/>
    <sheet name="Sheet69" sheetId="95" r:id="rId334"/>
    <sheet name="Sheet70" sheetId="96" r:id="rId335"/>
    <sheet name="Sheet71" sheetId="97" r:id="rId336"/>
    <sheet name="Sheet72" sheetId="98" r:id="rId337"/>
    <sheet name="Sheet73" sheetId="99" r:id="rId338"/>
    <sheet name="Sheet74" sheetId="100" r:id="rId339"/>
    <sheet name="Sheet75" sheetId="101" r:id="rId340"/>
    <sheet name="Sheet76" sheetId="102" r:id="rId341"/>
    <sheet name="Sheet77" sheetId="103" r:id="rId342"/>
    <sheet name="Sheet78" sheetId="104" r:id="rId343"/>
    <sheet name="Sheet79" sheetId="105" r:id="rId344"/>
    <sheet name="Sheet80" sheetId="106" r:id="rId345"/>
    <sheet name="Sheet81" sheetId="107" r:id="rId346"/>
    <sheet name="Sheet82" sheetId="108" r:id="rId347"/>
    <sheet name="Sheet83" sheetId="109" r:id="rId348"/>
    <sheet name="Sheet84" sheetId="110" r:id="rId349"/>
    <sheet name="Sheet85" sheetId="111" r:id="rId350"/>
    <sheet name="Sheet86" sheetId="112" r:id="rId351"/>
    <sheet name="Sheet87" sheetId="113" r:id="rId352"/>
    <sheet name="Sheet88" sheetId="114" r:id="rId353"/>
    <sheet name="Sheet89" sheetId="115" r:id="rId354"/>
    <sheet name="Sheet90" sheetId="116" r:id="rId355"/>
    <sheet name="Sheet91" sheetId="117" r:id="rId356"/>
    <sheet name="Sheet92" sheetId="118" r:id="rId357"/>
    <sheet name="Sheet93" sheetId="119" r:id="rId358"/>
    <sheet name="Sheet94" sheetId="120" r:id="rId359"/>
    <sheet name="Sheet95" sheetId="121" r:id="rId360"/>
    <sheet name="Sheet96" sheetId="122" r:id="rId361"/>
    <sheet name="Sheet97" sheetId="123" r:id="rId362"/>
    <sheet name="Sheet98" sheetId="124" r:id="rId363"/>
    <sheet name="Sheet99" sheetId="125" r:id="rId364"/>
    <sheet name="Sheet100" sheetId="126" r:id="rId365"/>
    <sheet name="Sheet101" sheetId="127" r:id="rId366"/>
    <sheet name="Sheet102" sheetId="128" r:id="rId367"/>
    <sheet name="Sheet103" sheetId="129" r:id="rId368"/>
    <sheet name="Sheet104" sheetId="130" r:id="rId369"/>
    <sheet name="Sheet105" sheetId="131" r:id="rId370"/>
    <sheet name="Sheet106" sheetId="132" r:id="rId371"/>
    <sheet name="Sheet107" sheetId="133" r:id="rId372"/>
    <sheet name="Sheet108" sheetId="134" r:id="rId373"/>
    <sheet name="Sheet9" sheetId="35" r:id="rId374"/>
    <sheet name="Sheet10" sheetId="36" r:id="rId375"/>
    <sheet name="Sheet11" sheetId="37" r:id="rId376"/>
    <sheet name="Sheet12" sheetId="38" r:id="rId377"/>
    <sheet name="Sheet7" sheetId="33" r:id="rId378"/>
    <sheet name="Sheet8" sheetId="34" r:id="rId379"/>
    <sheet name="Sheet2" sheetId="28" r:id="rId380"/>
    <sheet name="Sheet3" sheetId="29" r:id="rId381"/>
    <sheet name="Sheet4" sheetId="30" r:id="rId382"/>
    <sheet name="Sheet5" sheetId="31" r:id="rId383"/>
    <sheet name="Sheet6" sheetId="32" r:id="rId384"/>
    <sheet name="Frozen Fruit &amp; Juice" sheetId="10" r:id="rId385"/>
    <sheet name="Shelf-stable Fruit&amp; Juice" sheetId="11" r:id="rId386"/>
    <sheet name="Frozen Vegetables" sheetId="13" r:id="rId387"/>
    <sheet name="Breakfast Products" sheetId="14" r:id="rId388"/>
    <sheet name="Sheet109" sheetId="135" r:id="rId389"/>
    <sheet name="Shelf-stable Vegetables" sheetId="12" r:id="rId390"/>
    <sheet name="Groceries" sheetId="15" r:id="rId391"/>
    <sheet name="Beverages" sheetId="16" r:id="rId392"/>
    <sheet name="Spices- Flavorings" sheetId="17" r:id="rId393"/>
    <sheet name="Condiments Portion Control" sheetId="18" r:id="rId394"/>
    <sheet name="Smart Snacks" sheetId="20" r:id="rId395"/>
    <sheet name="Bread Products, Frozen" sheetId="26" r:id="rId396"/>
    <sheet name="Special Diet Foods" sheetId="23" r:id="rId397"/>
    <sheet name="Disposables" sheetId="21" r:id="rId398"/>
    <sheet name="Chemicals" sheetId="19" r:id="rId399"/>
    <sheet name="Sheet110" sheetId="136" r:id="rId400"/>
    <sheet name="Sheet1" sheetId="22" r:id="rId401"/>
  </sheets>
  <definedNames>
    <definedName name="_xlnm.Print_Area" localSheetId="391">Beverages!$A$6:$M$64</definedName>
    <definedName name="_xlnm.Print_Area" localSheetId="387">'Breakfast Products'!$A$6:$M$271</definedName>
    <definedName name="_xlnm.Print_Titles" localSheetId="2">Beef!$1:$6</definedName>
    <definedName name="_xlnm.Print_Titles" localSheetId="391">Beverages!$6:$6</definedName>
    <definedName name="_xlnm.Print_Titles" localSheetId="395">'Bread Products, Frozen'!$1:$6</definedName>
    <definedName name="_xlnm.Print_Titles" localSheetId="387">'Breakfast Products'!$6:$6</definedName>
    <definedName name="_xlnm.Print_Titles" localSheetId="398">Chemicals!$1:$6</definedName>
    <definedName name="_xlnm.Print_Titles" localSheetId="1">Chicken!$1:$5</definedName>
    <definedName name="_xlnm.Print_Titles" localSheetId="393">'Condiments Portion Control'!$6:$6</definedName>
    <definedName name="_xlnm.Print_Titles" localSheetId="320">'Dairy &amp; Egg'!$6:$6</definedName>
    <definedName name="_xlnm.Print_Titles" localSheetId="397">Disposables!$1:$6</definedName>
    <definedName name="_xlnm.Print_Titles" localSheetId="5">Fish!$1:$6</definedName>
    <definedName name="_xlnm.Print_Titles" localSheetId="319">'Franks &amp; Corn Dogs'!$1:$6</definedName>
    <definedName name="_xlnm.Print_Titles" localSheetId="318">'Frozen Entrees'!$1:$6</definedName>
    <definedName name="_xlnm.Print_Titles" localSheetId="384">'Frozen Fruit &amp; Juice'!$5:$5</definedName>
    <definedName name="_xlnm.Print_Titles" localSheetId="321">'Frozen Potato '!$1:$6</definedName>
    <definedName name="_xlnm.Print_Titles" localSheetId="386">'Frozen Vegetables'!$6:$6</definedName>
    <definedName name="_xlnm.Print_Titles" localSheetId="390">Groceries!$6:$6</definedName>
    <definedName name="_xlnm.Print_Titles" localSheetId="6">Pizza!$1:$6</definedName>
    <definedName name="_xlnm.Print_Titles" localSheetId="7">'Pizza '!$1:$6</definedName>
    <definedName name="_xlnm.Print_Titles" localSheetId="4">Pork!$1:$6</definedName>
    <definedName name="_xlnm.Print_Titles" localSheetId="385">'Shelf-stable Fruit&amp; Juice'!$6:$6</definedName>
    <definedName name="_xlnm.Print_Titles" localSheetId="389">'Shelf-stable Vegetables'!$6:$6</definedName>
    <definedName name="_xlnm.Print_Titles" localSheetId="394">'Smart Snacks'!$1:$6</definedName>
    <definedName name="_xlnm.Print_Titles" localSheetId="396">'Special Diet Foods'!$1:$6</definedName>
    <definedName name="_xlnm.Print_Titles" localSheetId="392">'Spices- Flavorings'!$6:$6</definedName>
    <definedName name="_xlnm.Print_Titles" localSheetId="3">Turkey!$1:$5</definedName>
  </definedNames>
  <calcPr calcId="162913"/>
  <customWorkbookViews>
    <customWorkbookView name="ucsd - Personal View" guid="{2146B8A8-0C50-46D7-9E04-99F80A0FDBAC}" mergeInterval="0" personalView="1" maximized="1" windowWidth="1020" windowHeight="509" tabRatio="768" activeSheetId="20"/>
    <customWorkbookView name="Technician - Personal View" guid="{92C9CC13-8131-4554-86CD-BEA0EE82905A}" mergeInterval="0" personalView="1" maximized="1" xWindow="-8" yWindow="-8" windowWidth="1936" windowHeight="1056" tabRatio="768" activeSheetId="3"/>
  </customWorkbookViews>
</workbook>
</file>

<file path=xl/calcChain.xml><?xml version="1.0" encoding="utf-8"?>
<calcChain xmlns="http://schemas.openxmlformats.org/spreadsheetml/2006/main">
  <c r="K22" i="14" l="1"/>
  <c r="M22" i="14" s="1"/>
  <c r="H22" i="14"/>
  <c r="K41" i="20"/>
  <c r="M41" i="20" s="1"/>
  <c r="H41" i="20"/>
  <c r="K37" i="20"/>
  <c r="M37" i="20" s="1"/>
  <c r="H37" i="20"/>
  <c r="K124" i="20"/>
  <c r="M124" i="20" s="1"/>
  <c r="H124" i="20"/>
  <c r="K102" i="20"/>
  <c r="M102" i="20" s="1"/>
  <c r="H102" i="20"/>
  <c r="K132" i="14"/>
  <c r="M132" i="14" s="1"/>
  <c r="H132" i="14"/>
  <c r="L41" i="20" l="1"/>
  <c r="L22" i="14"/>
  <c r="L37" i="20"/>
  <c r="L124" i="20"/>
  <c r="L102" i="20"/>
  <c r="L132" i="14"/>
  <c r="K211" i="14" l="1"/>
  <c r="M211" i="14" s="1"/>
  <c r="H211" i="14"/>
  <c r="H58" i="12"/>
  <c r="K81" i="12"/>
  <c r="M81" i="12" s="1"/>
  <c r="H29" i="24"/>
  <c r="L211" i="14" l="1"/>
  <c r="H56" i="24"/>
  <c r="H55" i="24"/>
  <c r="H13" i="2"/>
  <c r="H85" i="2"/>
  <c r="Q152" i="14"/>
  <c r="T152" i="14"/>
  <c r="T148" i="14"/>
  <c r="T149" i="14"/>
  <c r="Q149" i="14"/>
  <c r="Q148" i="14"/>
  <c r="H149" i="14"/>
  <c r="K149" i="14"/>
  <c r="M149" i="14" s="1"/>
  <c r="H148" i="14"/>
  <c r="K147" i="14"/>
  <c r="M147" i="14" s="1"/>
  <c r="H147" i="14"/>
  <c r="K146" i="14"/>
  <c r="M146" i="14" s="1"/>
  <c r="H146" i="14"/>
  <c r="K145" i="14"/>
  <c r="M145" i="14" s="1"/>
  <c r="H145" i="14"/>
  <c r="H144" i="14"/>
  <c r="H141" i="21"/>
  <c r="H137" i="21"/>
  <c r="K86" i="21"/>
  <c r="H86" i="21"/>
  <c r="H158" i="21"/>
  <c r="K159" i="21"/>
  <c r="M159" i="21" s="1"/>
  <c r="H159" i="21"/>
  <c r="K175" i="15"/>
  <c r="M175" i="15" s="1"/>
  <c r="H175" i="15"/>
  <c r="K172" i="15"/>
  <c r="M172" i="15" s="1"/>
  <c r="H172" i="15"/>
  <c r="K28" i="26"/>
  <c r="H28" i="26"/>
  <c r="H24" i="4"/>
  <c r="K25" i="4"/>
  <c r="M25" i="4" s="1"/>
  <c r="H25" i="4"/>
  <c r="L86" i="21" l="1"/>
  <c r="L146" i="14"/>
  <c r="L145" i="14"/>
  <c r="L147" i="14"/>
  <c r="L175" i="15"/>
  <c r="L149" i="14"/>
  <c r="M86" i="21"/>
  <c r="L159" i="21"/>
  <c r="L172" i="15"/>
  <c r="L28" i="26"/>
  <c r="M28" i="26"/>
  <c r="L25" i="4"/>
  <c r="T89" i="27"/>
  <c r="T78" i="27"/>
  <c r="Q78" i="27"/>
  <c r="T63" i="27"/>
  <c r="T60" i="27"/>
  <c r="Q60" i="27"/>
  <c r="T59" i="27"/>
  <c r="Q59" i="27"/>
  <c r="K60" i="27"/>
  <c r="M60" i="27" s="1"/>
  <c r="T51" i="27"/>
  <c r="T43" i="27"/>
  <c r="T35" i="27"/>
  <c r="Q35" i="27"/>
  <c r="T21" i="27"/>
  <c r="T16" i="27"/>
  <c r="T8" i="27"/>
  <c r="T99" i="27"/>
  <c r="Q99" i="27"/>
  <c r="H99" i="27"/>
  <c r="T94" i="27"/>
  <c r="Q94" i="27"/>
  <c r="H94" i="27"/>
  <c r="Q89" i="27"/>
  <c r="H89" i="27"/>
  <c r="T83" i="27"/>
  <c r="Q83" i="27"/>
  <c r="H83" i="27"/>
  <c r="H78" i="27"/>
  <c r="T73" i="27"/>
  <c r="Q73" i="27"/>
  <c r="H73" i="27"/>
  <c r="T68" i="27"/>
  <c r="Q68" i="27"/>
  <c r="H68" i="27"/>
  <c r="Q63" i="27"/>
  <c r="H63" i="27"/>
  <c r="H59" i="27"/>
  <c r="T55" i="27"/>
  <c r="Q55" i="27"/>
  <c r="H55" i="27"/>
  <c r="Q51" i="27"/>
  <c r="H51" i="27"/>
  <c r="T47" i="27"/>
  <c r="Q47" i="27"/>
  <c r="H47" i="27"/>
  <c r="Q43" i="27"/>
  <c r="H43" i="27"/>
  <c r="T39" i="27"/>
  <c r="Q39" i="27"/>
  <c r="H39" i="27"/>
  <c r="H35" i="27"/>
  <c r="T31" i="27"/>
  <c r="Q31" i="27"/>
  <c r="H31" i="27"/>
  <c r="T26" i="27"/>
  <c r="Q26" i="27"/>
  <c r="H26" i="27"/>
  <c r="Q21" i="27"/>
  <c r="H21" i="27"/>
  <c r="Q16" i="27"/>
  <c r="H16" i="27"/>
  <c r="T12" i="27"/>
  <c r="Q12" i="27"/>
  <c r="H12" i="27"/>
  <c r="Q8" i="27"/>
  <c r="H8" i="27"/>
  <c r="K3" i="27"/>
  <c r="K99" i="27" s="1"/>
  <c r="E2" i="27"/>
  <c r="B2" i="27"/>
  <c r="E1" i="27"/>
  <c r="B1" i="27"/>
  <c r="K201" i="21"/>
  <c r="M201" i="21" s="1"/>
  <c r="H201" i="21"/>
  <c r="H109" i="21"/>
  <c r="K109" i="21"/>
  <c r="M109" i="21" s="1"/>
  <c r="K52" i="21"/>
  <c r="M52" i="21" s="1"/>
  <c r="H52" i="21"/>
  <c r="K49" i="21"/>
  <c r="M49" i="21" s="1"/>
  <c r="H49" i="21"/>
  <c r="K43" i="21"/>
  <c r="L43" i="21" s="1"/>
  <c r="H43" i="21"/>
  <c r="H175" i="14"/>
  <c r="H173" i="14"/>
  <c r="K175" i="14"/>
  <c r="M175" i="14" s="1"/>
  <c r="K173" i="14"/>
  <c r="M173" i="14" s="1"/>
  <c r="L175" i="14" l="1"/>
  <c r="L109" i="21"/>
  <c r="L173" i="14"/>
  <c r="K89" i="27"/>
  <c r="R89" i="27" s="1"/>
  <c r="S89" i="27" s="1"/>
  <c r="K8" i="27"/>
  <c r="R8" i="27" s="1"/>
  <c r="S8" i="27" s="1"/>
  <c r="L60" i="27"/>
  <c r="R60" i="27"/>
  <c r="S60" i="27" s="1"/>
  <c r="R99" i="27"/>
  <c r="S99" i="27" s="1"/>
  <c r="M99" i="27"/>
  <c r="L99" i="27"/>
  <c r="K26" i="27"/>
  <c r="L26" i="27" s="1"/>
  <c r="K31" i="27"/>
  <c r="K35" i="27"/>
  <c r="L35" i="27" s="1"/>
  <c r="K39" i="27"/>
  <c r="K43" i="27"/>
  <c r="R43" i="27" s="1"/>
  <c r="S43" i="27" s="1"/>
  <c r="K68" i="27"/>
  <c r="K73" i="27"/>
  <c r="K78" i="27"/>
  <c r="R78" i="27" s="1"/>
  <c r="S78" i="27" s="1"/>
  <c r="K55" i="27"/>
  <c r="K59" i="27"/>
  <c r="R59" i="27" s="1"/>
  <c r="S59" i="27" s="1"/>
  <c r="K63" i="27"/>
  <c r="R63" i="27" s="1"/>
  <c r="S63" i="27" s="1"/>
  <c r="K83" i="27"/>
  <c r="K12" i="27"/>
  <c r="K16" i="27"/>
  <c r="R16" i="27" s="1"/>
  <c r="S16" i="27" s="1"/>
  <c r="K21" i="27"/>
  <c r="R21" i="27" s="1"/>
  <c r="S21" i="27" s="1"/>
  <c r="K47" i="27"/>
  <c r="L47" i="27" s="1"/>
  <c r="K51" i="27"/>
  <c r="R51" i="27" s="1"/>
  <c r="S51" i="27" s="1"/>
  <c r="M89" i="27"/>
  <c r="K94" i="27"/>
  <c r="L201" i="21"/>
  <c r="L52" i="21"/>
  <c r="L49" i="21"/>
  <c r="M43" i="21"/>
  <c r="K136" i="14"/>
  <c r="M136" i="14" s="1"/>
  <c r="H136" i="14"/>
  <c r="H143" i="24"/>
  <c r="T56" i="24"/>
  <c r="Q56" i="24"/>
  <c r="H122" i="24"/>
  <c r="H117" i="24"/>
  <c r="T122" i="24"/>
  <c r="Q122" i="24"/>
  <c r="T117" i="24"/>
  <c r="Q117" i="24"/>
  <c r="H12" i="24"/>
  <c r="T139" i="24"/>
  <c r="T41" i="24"/>
  <c r="H148" i="24"/>
  <c r="T148" i="24"/>
  <c r="Q148" i="24"/>
  <c r="T143" i="24"/>
  <c r="Q143" i="24"/>
  <c r="T153" i="24"/>
  <c r="T133" i="24"/>
  <c r="H133" i="24"/>
  <c r="T158" i="24"/>
  <c r="T127" i="24"/>
  <c r="H127" i="24"/>
  <c r="T111" i="24"/>
  <c r="H111" i="24"/>
  <c r="Q133" i="24"/>
  <c r="Q127" i="24"/>
  <c r="Q111" i="24"/>
  <c r="T107" i="24"/>
  <c r="T103" i="24"/>
  <c r="T99" i="24"/>
  <c r="S91" i="24"/>
  <c r="T95" i="24"/>
  <c r="S95" i="24"/>
  <c r="Q95" i="24"/>
  <c r="Q97" i="24"/>
  <c r="H97" i="24"/>
  <c r="T92" i="24"/>
  <c r="S92" i="24"/>
  <c r="T91" i="24"/>
  <c r="T87" i="24"/>
  <c r="T84" i="24"/>
  <c r="T83" i="24"/>
  <c r="S83" i="24"/>
  <c r="T80" i="24"/>
  <c r="T71" i="24"/>
  <c r="Q71" i="24"/>
  <c r="T59" i="24"/>
  <c r="Q59" i="24"/>
  <c r="T69" i="24"/>
  <c r="T68" i="24"/>
  <c r="T65" i="24"/>
  <c r="T64" i="24"/>
  <c r="T63" i="24"/>
  <c r="T39" i="24"/>
  <c r="Q39" i="24"/>
  <c r="T38" i="24"/>
  <c r="Q38" i="24"/>
  <c r="S38" i="24" s="1"/>
  <c r="T37" i="24"/>
  <c r="Q37" i="24"/>
  <c r="Q33" i="24"/>
  <c r="H39" i="24"/>
  <c r="H38" i="24"/>
  <c r="H34" i="24"/>
  <c r="T31" i="24"/>
  <c r="Q31" i="24"/>
  <c r="Q30" i="24"/>
  <c r="Q29" i="24"/>
  <c r="H31" i="24"/>
  <c r="H30" i="24"/>
  <c r="H23" i="24"/>
  <c r="H22" i="24"/>
  <c r="T34" i="24"/>
  <c r="T33" i="24"/>
  <c r="H33" i="24"/>
  <c r="T25" i="24"/>
  <c r="Q25" i="24"/>
  <c r="H25" i="24"/>
  <c r="T23" i="24"/>
  <c r="T22" i="24"/>
  <c r="T21" i="24"/>
  <c r="Q21" i="24"/>
  <c r="H21" i="24"/>
  <c r="H13" i="11"/>
  <c r="T104" i="12"/>
  <c r="S104" i="12"/>
  <c r="H104" i="12"/>
  <c r="T103" i="12"/>
  <c r="H103" i="12"/>
  <c r="T102" i="12"/>
  <c r="H102" i="12"/>
  <c r="T101" i="12"/>
  <c r="Q101" i="12"/>
  <c r="H101" i="12"/>
  <c r="T108" i="12"/>
  <c r="T107" i="12"/>
  <c r="T106" i="12"/>
  <c r="S108" i="12"/>
  <c r="S107" i="12"/>
  <c r="H107" i="12"/>
  <c r="H106" i="12"/>
  <c r="H105" i="12"/>
  <c r="T105" i="12"/>
  <c r="Q105" i="12"/>
  <c r="T98" i="12"/>
  <c r="Q98" i="12"/>
  <c r="H98" i="12"/>
  <c r="T113" i="12"/>
  <c r="Q113" i="12"/>
  <c r="T93" i="12"/>
  <c r="Q93" i="12"/>
  <c r="H93" i="12"/>
  <c r="Q92" i="12"/>
  <c r="H92" i="12"/>
  <c r="H81" i="12"/>
  <c r="L81" i="12" s="1"/>
  <c r="T81" i="12"/>
  <c r="Q81" i="12"/>
  <c r="T77" i="12"/>
  <c r="Q77" i="12"/>
  <c r="H77" i="12"/>
  <c r="T65" i="12"/>
  <c r="T72" i="12"/>
  <c r="Q72" i="12"/>
  <c r="T58" i="12"/>
  <c r="Q58" i="12"/>
  <c r="T57" i="12"/>
  <c r="Q57" i="12"/>
  <c r="H57" i="12"/>
  <c r="T128" i="8"/>
  <c r="Q128" i="8"/>
  <c r="R128" i="8" s="1"/>
  <c r="S128" i="8" s="1"/>
  <c r="H128" i="8"/>
  <c r="T123" i="8"/>
  <c r="Q123" i="8"/>
  <c r="R123" i="8" s="1"/>
  <c r="S123" i="8" s="1"/>
  <c r="H123" i="8"/>
  <c r="T117" i="8"/>
  <c r="Q117" i="8"/>
  <c r="R117" i="8" s="1"/>
  <c r="S117" i="8" s="1"/>
  <c r="H117" i="8"/>
  <c r="T112" i="8"/>
  <c r="Q112" i="8"/>
  <c r="R112" i="8" s="1"/>
  <c r="S112" i="8" s="1"/>
  <c r="H112" i="8"/>
  <c r="H111" i="8"/>
  <c r="H106" i="8"/>
  <c r="T106" i="8"/>
  <c r="Q106" i="8"/>
  <c r="R106" i="8" s="1"/>
  <c r="S106" i="8" s="1"/>
  <c r="T100" i="8"/>
  <c r="Q100" i="8"/>
  <c r="R100" i="8" s="1"/>
  <c r="S100" i="8" s="1"/>
  <c r="H101" i="8"/>
  <c r="H100" i="8"/>
  <c r="T95" i="8"/>
  <c r="Q95" i="8"/>
  <c r="R95" i="8" s="1"/>
  <c r="S95" i="8" s="1"/>
  <c r="H77" i="8"/>
  <c r="H76" i="8"/>
  <c r="H83" i="8"/>
  <c r="H61" i="8"/>
  <c r="H57" i="8"/>
  <c r="H53" i="8"/>
  <c r="T52" i="8"/>
  <c r="P52" i="8"/>
  <c r="Q52" i="8" s="1"/>
  <c r="S52" i="8" s="1"/>
  <c r="T51" i="8"/>
  <c r="P51" i="8"/>
  <c r="Q51" i="8" s="1"/>
  <c r="S51" i="8" s="1"/>
  <c r="T50" i="8"/>
  <c r="P50" i="8"/>
  <c r="Q50" i="8" s="1"/>
  <c r="S50" i="8" s="1"/>
  <c r="T49" i="8"/>
  <c r="P49" i="8"/>
  <c r="Q49" i="8" s="1"/>
  <c r="S49" i="8" s="1"/>
  <c r="P38" i="8"/>
  <c r="Q38" i="8" s="1"/>
  <c r="S38" i="8" s="1"/>
  <c r="P37" i="8"/>
  <c r="Q37" i="8" s="1"/>
  <c r="S37" i="8" s="1"/>
  <c r="H43" i="8"/>
  <c r="H39" i="8"/>
  <c r="T43" i="8"/>
  <c r="Q43" i="8"/>
  <c r="R43" i="8" s="1"/>
  <c r="S43" i="8" s="1"/>
  <c r="T39" i="8"/>
  <c r="Q39" i="8"/>
  <c r="R39" i="8" s="1"/>
  <c r="S39" i="8" s="1"/>
  <c r="T38" i="8"/>
  <c r="H38" i="8"/>
  <c r="H37" i="8"/>
  <c r="Q36" i="8"/>
  <c r="H36" i="8"/>
  <c r="T35" i="8"/>
  <c r="Q35" i="8"/>
  <c r="R35" i="8" s="1"/>
  <c r="S35" i="8" s="1"/>
  <c r="H35" i="8"/>
  <c r="T25" i="8"/>
  <c r="T23" i="8"/>
  <c r="H29" i="8"/>
  <c r="H28" i="8"/>
  <c r="T29" i="8"/>
  <c r="S29" i="8"/>
  <c r="Q29" i="8"/>
  <c r="R29" i="8" s="1"/>
  <c r="T33" i="8"/>
  <c r="T46" i="8"/>
  <c r="H16" i="8"/>
  <c r="T16" i="8"/>
  <c r="Q16" i="8"/>
  <c r="R16" i="8" s="1"/>
  <c r="S16" i="8" s="1"/>
  <c r="T7" i="8"/>
  <c r="T19" i="8"/>
  <c r="Q19" i="8"/>
  <c r="R19" i="8" s="1"/>
  <c r="S19" i="8" s="1"/>
  <c r="T13" i="8"/>
  <c r="H13" i="8"/>
  <c r="T10" i="8"/>
  <c r="H10" i="8"/>
  <c r="Q10" i="8"/>
  <c r="R10" i="8" s="1"/>
  <c r="S10" i="8" s="1"/>
  <c r="Q13" i="8"/>
  <c r="R13" i="8" s="1"/>
  <c r="S13" i="8" s="1"/>
  <c r="H95" i="10"/>
  <c r="H77" i="10"/>
  <c r="H72" i="10"/>
  <c r="H71" i="10"/>
  <c r="H70" i="10"/>
  <c r="T12" i="24"/>
  <c r="Q12" i="24"/>
  <c r="T75" i="24"/>
  <c r="Q69" i="24"/>
  <c r="Q68" i="24"/>
  <c r="Q67" i="24"/>
  <c r="Q64" i="24"/>
  <c r="Q63" i="24"/>
  <c r="T49" i="24"/>
  <c r="T48" i="24"/>
  <c r="T47" i="24"/>
  <c r="T46" i="24"/>
  <c r="T45" i="24"/>
  <c r="T44" i="24"/>
  <c r="T17" i="24"/>
  <c r="T16" i="24"/>
  <c r="T8" i="24"/>
  <c r="T9" i="9"/>
  <c r="T89" i="9"/>
  <c r="T85" i="9"/>
  <c r="T82" i="9"/>
  <c r="T77" i="9"/>
  <c r="T68" i="9"/>
  <c r="T64" i="9"/>
  <c r="T61" i="9"/>
  <c r="T56" i="9"/>
  <c r="T52" i="9"/>
  <c r="T49" i="9"/>
  <c r="T44" i="9"/>
  <c r="T42" i="9"/>
  <c r="T36" i="9"/>
  <c r="T32" i="9"/>
  <c r="T28" i="9"/>
  <c r="T24" i="9"/>
  <c r="T21" i="9"/>
  <c r="T20" i="9"/>
  <c r="T18" i="9"/>
  <c r="T17" i="9"/>
  <c r="T16" i="9"/>
  <c r="T12" i="9"/>
  <c r="T16" i="4"/>
  <c r="Q16" i="4"/>
  <c r="T12" i="4"/>
  <c r="Q12" i="4"/>
  <c r="T84" i="2"/>
  <c r="Q84" i="2"/>
  <c r="T48" i="2"/>
  <c r="Q48" i="2"/>
  <c r="H48" i="2"/>
  <c r="T216" i="3"/>
  <c r="Q216" i="3"/>
  <c r="S114" i="3"/>
  <c r="S108" i="3"/>
  <c r="S92" i="3"/>
  <c r="S78" i="3"/>
  <c r="H102" i="3"/>
  <c r="Q42" i="3"/>
  <c r="H42" i="3"/>
  <c r="H250" i="3"/>
  <c r="H245" i="3"/>
  <c r="H240" i="3"/>
  <c r="T27" i="2"/>
  <c r="S82" i="2"/>
  <c r="H54" i="11"/>
  <c r="H50" i="11"/>
  <c r="T54" i="11"/>
  <c r="Q54" i="11"/>
  <c r="T50" i="11"/>
  <c r="Q50" i="11"/>
  <c r="T22" i="11"/>
  <c r="T21" i="11"/>
  <c r="H22" i="11"/>
  <c r="H21" i="11"/>
  <c r="H20" i="11"/>
  <c r="T20" i="11"/>
  <c r="Q20" i="11"/>
  <c r="T12" i="11"/>
  <c r="T11" i="11"/>
  <c r="H12" i="11"/>
  <c r="H11" i="11"/>
  <c r="T8" i="11"/>
  <c r="H8" i="11"/>
  <c r="Q89" i="9"/>
  <c r="H89" i="9"/>
  <c r="Q85" i="9"/>
  <c r="H85" i="9"/>
  <c r="Q82" i="9"/>
  <c r="H82" i="9"/>
  <c r="Q81" i="9"/>
  <c r="H81" i="9"/>
  <c r="Q78" i="9"/>
  <c r="H78" i="9"/>
  <c r="Q77" i="9"/>
  <c r="H77" i="9"/>
  <c r="Q73" i="9"/>
  <c r="H73" i="9"/>
  <c r="Q68" i="9"/>
  <c r="H68" i="9"/>
  <c r="Q64" i="9"/>
  <c r="H64" i="9"/>
  <c r="Q61" i="9"/>
  <c r="H61" i="9"/>
  <c r="Q60" i="9"/>
  <c r="H60" i="9"/>
  <c r="Q56" i="9"/>
  <c r="H56" i="9"/>
  <c r="Q52" i="9"/>
  <c r="H52" i="9"/>
  <c r="Q49" i="9"/>
  <c r="H49" i="9"/>
  <c r="Q48" i="9"/>
  <c r="H48" i="9"/>
  <c r="Q44" i="9"/>
  <c r="H44" i="9"/>
  <c r="Q42" i="9"/>
  <c r="H42" i="9"/>
  <c r="Q41" i="9"/>
  <c r="H41" i="9"/>
  <c r="Q40" i="9"/>
  <c r="H40" i="9"/>
  <c r="Q36" i="9"/>
  <c r="H36" i="9"/>
  <c r="Q32" i="9"/>
  <c r="H32" i="9"/>
  <c r="Q28" i="9"/>
  <c r="H28" i="9"/>
  <c r="Q24" i="9"/>
  <c r="H24" i="9"/>
  <c r="Q21" i="9"/>
  <c r="H21" i="9"/>
  <c r="Q20" i="9"/>
  <c r="H20" i="9"/>
  <c r="Q18" i="9"/>
  <c r="H18" i="9"/>
  <c r="Q17" i="9"/>
  <c r="H17" i="9"/>
  <c r="Q16" i="9"/>
  <c r="H16" i="9"/>
  <c r="Q12" i="9"/>
  <c r="H12" i="9"/>
  <c r="Q10" i="9"/>
  <c r="H10" i="9"/>
  <c r="Q9" i="9"/>
  <c r="H9" i="9"/>
  <c r="Q8" i="9"/>
  <c r="H8" i="9"/>
  <c r="H17" i="7"/>
  <c r="H16" i="7"/>
  <c r="H15" i="7"/>
  <c r="H14" i="7"/>
  <c r="H13" i="7"/>
  <c r="H22" i="7"/>
  <c r="H21" i="7"/>
  <c r="H20" i="7"/>
  <c r="T36" i="5"/>
  <c r="Q36" i="5"/>
  <c r="T31" i="5"/>
  <c r="Q31" i="5"/>
  <c r="H36" i="5"/>
  <c r="H31" i="5"/>
  <c r="T28" i="5"/>
  <c r="H28" i="5"/>
  <c r="T27" i="5"/>
  <c r="H27" i="5"/>
  <c r="T26" i="5"/>
  <c r="H26" i="5"/>
  <c r="T42" i="5"/>
  <c r="H17" i="5"/>
  <c r="H13" i="5"/>
  <c r="T13" i="5"/>
  <c r="Q13" i="5"/>
  <c r="T12" i="5"/>
  <c r="Q12" i="5"/>
  <c r="T17" i="5"/>
  <c r="H12" i="5"/>
  <c r="T8" i="5"/>
  <c r="Q8" i="5"/>
  <c r="T7" i="5"/>
  <c r="Q7" i="5"/>
  <c r="T45" i="4"/>
  <c r="Q45" i="4"/>
  <c r="T44" i="4"/>
  <c r="Q44" i="4"/>
  <c r="T43" i="4"/>
  <c r="Q43" i="4"/>
  <c r="H40" i="4"/>
  <c r="H44" i="4"/>
  <c r="T40" i="4"/>
  <c r="Q40" i="4"/>
  <c r="T39" i="4"/>
  <c r="Q39" i="4"/>
  <c r="H43" i="4"/>
  <c r="K40" i="4"/>
  <c r="H39" i="4"/>
  <c r="T37" i="4"/>
  <c r="T35" i="4"/>
  <c r="Q35" i="4"/>
  <c r="T33" i="4"/>
  <c r="Q33" i="4"/>
  <c r="K37" i="4"/>
  <c r="M37" i="4" s="1"/>
  <c r="K36" i="4"/>
  <c r="M36" i="4" s="1"/>
  <c r="H37" i="4"/>
  <c r="H22" i="4"/>
  <c r="K22" i="4"/>
  <c r="M22" i="4" s="1"/>
  <c r="H9" i="4"/>
  <c r="T56" i="25"/>
  <c r="Q56" i="25"/>
  <c r="H56" i="25"/>
  <c r="T52" i="25"/>
  <c r="Q52" i="25"/>
  <c r="H52" i="25"/>
  <c r="T48" i="25"/>
  <c r="Q48" i="25"/>
  <c r="H48" i="25"/>
  <c r="T44" i="25"/>
  <c r="Q44" i="25"/>
  <c r="H44" i="25"/>
  <c r="T40" i="25"/>
  <c r="Q40" i="25"/>
  <c r="H40" i="25"/>
  <c r="T36" i="25"/>
  <c r="Q36" i="25"/>
  <c r="T20" i="25"/>
  <c r="Q20" i="25"/>
  <c r="H20" i="25"/>
  <c r="T12" i="25"/>
  <c r="Q12" i="25"/>
  <c r="H12" i="25"/>
  <c r="T8" i="25"/>
  <c r="Q8" i="25"/>
  <c r="T234" i="3"/>
  <c r="Q234" i="3"/>
  <c r="T229" i="3"/>
  <c r="Q229" i="3"/>
  <c r="H229" i="3"/>
  <c r="T224" i="3"/>
  <c r="Q224" i="3"/>
  <c r="H224" i="3"/>
  <c r="H201" i="3"/>
  <c r="H200" i="3"/>
  <c r="H187" i="3"/>
  <c r="H183" i="3"/>
  <c r="H152" i="3"/>
  <c r="H151" i="3"/>
  <c r="H150" i="3"/>
  <c r="T152" i="3"/>
  <c r="Q152" i="3"/>
  <c r="T151" i="3"/>
  <c r="Q151" i="3"/>
  <c r="T150" i="3"/>
  <c r="Q150" i="3"/>
  <c r="T161" i="3"/>
  <c r="Q161" i="3"/>
  <c r="H161" i="3"/>
  <c r="T155" i="3"/>
  <c r="Q155" i="3"/>
  <c r="H155" i="3"/>
  <c r="T149" i="3"/>
  <c r="Q149" i="3"/>
  <c r="H149" i="3"/>
  <c r="T143" i="3"/>
  <c r="Q143" i="3"/>
  <c r="H143" i="3"/>
  <c r="H122" i="3"/>
  <c r="T69" i="3"/>
  <c r="Q69" i="3"/>
  <c r="H69" i="3"/>
  <c r="T35" i="3"/>
  <c r="Q35" i="3"/>
  <c r="T36" i="3"/>
  <c r="Q36" i="3"/>
  <c r="H36" i="3"/>
  <c r="H35" i="3"/>
  <c r="T28" i="3"/>
  <c r="Q28" i="3"/>
  <c r="H28" i="3"/>
  <c r="H92" i="2"/>
  <c r="T92" i="2"/>
  <c r="Q92" i="2"/>
  <c r="T91" i="2"/>
  <c r="Q91" i="2"/>
  <c r="H91" i="2"/>
  <c r="T83" i="2"/>
  <c r="Q83" i="2"/>
  <c r="T82" i="2"/>
  <c r="Q82" i="2"/>
  <c r="H84" i="2"/>
  <c r="H83" i="2"/>
  <c r="H82" i="2"/>
  <c r="T73" i="2"/>
  <c r="Q73" i="2"/>
  <c r="H73" i="2"/>
  <c r="H96" i="2"/>
  <c r="T86" i="2"/>
  <c r="Q86" i="2"/>
  <c r="H86" i="2"/>
  <c r="T81" i="2"/>
  <c r="Q81" i="2"/>
  <c r="H81" i="2"/>
  <c r="T76" i="2"/>
  <c r="Q76" i="2"/>
  <c r="H76" i="2"/>
  <c r="H72" i="2"/>
  <c r="T64" i="2"/>
  <c r="H67" i="2"/>
  <c r="T67" i="2"/>
  <c r="Q67" i="2"/>
  <c r="H47" i="2"/>
  <c r="T46" i="2"/>
  <c r="Q46" i="2"/>
  <c r="H46" i="2"/>
  <c r="H40" i="2"/>
  <c r="Q39" i="2"/>
  <c r="T8" i="2"/>
  <c r="Q8" i="2"/>
  <c r="H12" i="2"/>
  <c r="T9" i="2"/>
  <c r="Q9" i="2"/>
  <c r="H9" i="2"/>
  <c r="H8" i="2"/>
  <c r="T7" i="2"/>
  <c r="Q7" i="2"/>
  <c r="H7" i="2"/>
  <c r="L89" i="27" l="1"/>
  <c r="M8" i="27"/>
  <c r="L8" i="27"/>
  <c r="R35" i="27"/>
  <c r="S35" i="27" s="1"/>
  <c r="L21" i="27"/>
  <c r="M21" i="27"/>
  <c r="M55" i="27"/>
  <c r="R55" i="27"/>
  <c r="S55" i="27" s="1"/>
  <c r="L55" i="27"/>
  <c r="L73" i="27"/>
  <c r="M73" i="27"/>
  <c r="R73" i="27"/>
  <c r="S73" i="27" s="1"/>
  <c r="M39" i="27"/>
  <c r="R39" i="27"/>
  <c r="S39" i="27" s="1"/>
  <c r="L39" i="27"/>
  <c r="R12" i="27"/>
  <c r="S12" i="27" s="1"/>
  <c r="M12" i="27"/>
  <c r="M59" i="27"/>
  <c r="L59" i="27"/>
  <c r="L78" i="27"/>
  <c r="M78" i="27"/>
  <c r="L43" i="27"/>
  <c r="M43" i="27"/>
  <c r="M26" i="27"/>
  <c r="R26" i="27"/>
  <c r="S26" i="27" s="1"/>
  <c r="R94" i="27"/>
  <c r="S94" i="27" s="1"/>
  <c r="M94" i="27"/>
  <c r="R47" i="27"/>
  <c r="S47" i="27" s="1"/>
  <c r="M47" i="27"/>
  <c r="L16" i="27"/>
  <c r="M16" i="27"/>
  <c r="M63" i="27"/>
  <c r="L63" i="27"/>
  <c r="M31" i="27"/>
  <c r="R31" i="27"/>
  <c r="S31" i="27" s="1"/>
  <c r="L94" i="27"/>
  <c r="L31" i="27"/>
  <c r="L51" i="27"/>
  <c r="M51" i="27"/>
  <c r="M83" i="27"/>
  <c r="R83" i="27"/>
  <c r="S83" i="27" s="1"/>
  <c r="L83" i="27"/>
  <c r="M68" i="27"/>
  <c r="R68" i="27"/>
  <c r="S68" i="27" s="1"/>
  <c r="M35" i="27"/>
  <c r="L12" i="27"/>
  <c r="L68" i="27"/>
  <c r="L136" i="14"/>
  <c r="S103" i="12"/>
  <c r="T37" i="8"/>
  <c r="S28" i="8"/>
  <c r="S13" i="5"/>
  <c r="L40" i="4"/>
  <c r="M40" i="4"/>
  <c r="L37" i="4"/>
  <c r="L22" i="4"/>
  <c r="S150" i="3"/>
  <c r="R36" i="3"/>
  <c r="S36" i="3" s="1"/>
  <c r="L105" i="27" l="1"/>
  <c r="B13" i="1" s="1"/>
  <c r="K20" i="4"/>
  <c r="M20" i="4" s="1"/>
  <c r="H7" i="15"/>
  <c r="H8" i="15"/>
  <c r="K8" i="15"/>
  <c r="M8" i="15" s="1"/>
  <c r="H9" i="15"/>
  <c r="H10" i="15"/>
  <c r="K10" i="15"/>
  <c r="M10" i="15" s="1"/>
  <c r="H222" i="15"/>
  <c r="K222" i="15"/>
  <c r="M222" i="15" s="1"/>
  <c r="K221" i="15"/>
  <c r="M221" i="15" s="1"/>
  <c r="H221" i="15"/>
  <c r="K128" i="17"/>
  <c r="L128" i="17" s="1"/>
  <c r="H128" i="17"/>
  <c r="K127" i="17"/>
  <c r="H127" i="17"/>
  <c r="K128" i="20"/>
  <c r="M128" i="20" s="1"/>
  <c r="H128" i="20"/>
  <c r="H42" i="10"/>
  <c r="H39" i="10"/>
  <c r="K56" i="21"/>
  <c r="M56" i="21" s="1"/>
  <c r="H56" i="21"/>
  <c r="H85" i="10"/>
  <c r="H83" i="10"/>
  <c r="H96" i="11"/>
  <c r="H90" i="11"/>
  <c r="H134" i="15"/>
  <c r="H128" i="15"/>
  <c r="H93" i="15"/>
  <c r="H87" i="15"/>
  <c r="H79" i="15"/>
  <c r="H75" i="15"/>
  <c r="H99" i="18"/>
  <c r="K99" i="18"/>
  <c r="M99" i="18" s="1"/>
  <c r="H9" i="18"/>
  <c r="T7" i="25"/>
  <c r="T108" i="3"/>
  <c r="Q108" i="3"/>
  <c r="T28" i="2"/>
  <c r="Q28" i="2"/>
  <c r="H89" i="11"/>
  <c r="K102" i="14"/>
  <c r="M102" i="14" s="1"/>
  <c r="H102" i="14"/>
  <c r="K93" i="14"/>
  <c r="M93" i="14" s="1"/>
  <c r="H93" i="14"/>
  <c r="K264" i="14"/>
  <c r="M264" i="14" s="1"/>
  <c r="H264" i="14"/>
  <c r="H36" i="23"/>
  <c r="K35" i="23"/>
  <c r="L35" i="23" s="1"/>
  <c r="H33" i="23"/>
  <c r="K32" i="23"/>
  <c r="L32" i="23" s="1"/>
  <c r="H39" i="23"/>
  <c r="K38" i="23"/>
  <c r="L38" i="23" s="1"/>
  <c r="H30" i="23"/>
  <c r="K29" i="23"/>
  <c r="L29" i="23" s="1"/>
  <c r="H100" i="11"/>
  <c r="H95" i="11"/>
  <c r="H94" i="11"/>
  <c r="H88" i="11"/>
  <c r="H87" i="11"/>
  <c r="H23" i="26"/>
  <c r="K23" i="26"/>
  <c r="M23" i="26" s="1"/>
  <c r="H99" i="11"/>
  <c r="H13" i="10"/>
  <c r="H267" i="14"/>
  <c r="K267" i="14"/>
  <c r="M267" i="14" s="1"/>
  <c r="H101" i="11"/>
  <c r="H93" i="11"/>
  <c r="L127" i="17" l="1"/>
  <c r="L8" i="15"/>
  <c r="L10" i="15"/>
  <c r="L221" i="15"/>
  <c r="L222" i="15"/>
  <c r="M127" i="17"/>
  <c r="M128" i="17"/>
  <c r="L93" i="14"/>
  <c r="L56" i="21"/>
  <c r="L102" i="14"/>
  <c r="L99" i="18"/>
  <c r="L128" i="20"/>
  <c r="L23" i="26"/>
  <c r="L264" i="14"/>
  <c r="L267" i="14"/>
  <c r="M35" i="23"/>
  <c r="M32" i="23"/>
  <c r="M38" i="23"/>
  <c r="M29" i="23"/>
  <c r="K26" i="26"/>
  <c r="H47" i="23"/>
  <c r="H44" i="23"/>
  <c r="H128" i="18"/>
  <c r="H123" i="18"/>
  <c r="K3" i="15"/>
  <c r="K3" i="12"/>
  <c r="E2" i="15"/>
  <c r="E2" i="12"/>
  <c r="E2" i="13"/>
  <c r="E1" i="10"/>
  <c r="E2" i="9"/>
  <c r="E2" i="8"/>
  <c r="K102" i="12" l="1"/>
  <c r="K101" i="12"/>
  <c r="K92" i="12"/>
  <c r="M92" i="12" s="1"/>
  <c r="K105" i="12"/>
  <c r="K98" i="12"/>
  <c r="K77" i="12"/>
  <c r="K95" i="12"/>
  <c r="K58" i="12"/>
  <c r="K57" i="12"/>
  <c r="K128" i="15"/>
  <c r="K134" i="15"/>
  <c r="K87" i="15"/>
  <c r="K93" i="15"/>
  <c r="K75" i="15"/>
  <c r="K79" i="15"/>
  <c r="H75" i="12"/>
  <c r="H90" i="12"/>
  <c r="H91" i="12"/>
  <c r="H96" i="12"/>
  <c r="K91" i="12"/>
  <c r="H113" i="12"/>
  <c r="H95" i="12"/>
  <c r="H84" i="12"/>
  <c r="K53" i="12"/>
  <c r="H53" i="12"/>
  <c r="K8" i="8"/>
  <c r="H67" i="24"/>
  <c r="H68" i="24"/>
  <c r="H69" i="24"/>
  <c r="H81" i="24"/>
  <c r="H80" i="24"/>
  <c r="H79" i="24"/>
  <c r="H75" i="24"/>
  <c r="H71" i="24"/>
  <c r="H65" i="24"/>
  <c r="H64" i="24"/>
  <c r="H63" i="24"/>
  <c r="H44" i="24"/>
  <c r="H45" i="24"/>
  <c r="H46" i="24"/>
  <c r="H47" i="24"/>
  <c r="H48" i="24"/>
  <c r="H37" i="24"/>
  <c r="H17" i="24"/>
  <c r="K21" i="4"/>
  <c r="S106" i="12" l="1"/>
  <c r="M102" i="12"/>
  <c r="S102" i="12" s="1"/>
  <c r="L102" i="12"/>
  <c r="M101" i="12"/>
  <c r="L101" i="12"/>
  <c r="R101" i="12"/>
  <c r="S101" i="12" s="1"/>
  <c r="R105" i="12"/>
  <c r="S105" i="12" s="1"/>
  <c r="M105" i="12"/>
  <c r="L105" i="12"/>
  <c r="R98" i="12"/>
  <c r="S98" i="12" s="1"/>
  <c r="M98" i="12"/>
  <c r="L98" i="12"/>
  <c r="L92" i="12"/>
  <c r="R81" i="12"/>
  <c r="S81" i="12" s="1"/>
  <c r="M77" i="12"/>
  <c r="L77" i="12"/>
  <c r="R77" i="12"/>
  <c r="S77" i="12" s="1"/>
  <c r="R58" i="12"/>
  <c r="S58" i="12" s="1"/>
  <c r="M58" i="12"/>
  <c r="L58" i="12"/>
  <c r="L57" i="12"/>
  <c r="R57" i="12"/>
  <c r="S57" i="12" s="1"/>
  <c r="M57" i="12"/>
  <c r="M128" i="15"/>
  <c r="L128" i="15"/>
  <c r="M134" i="15"/>
  <c r="L134" i="15"/>
  <c r="M87" i="15"/>
  <c r="L87" i="15"/>
  <c r="M93" i="15"/>
  <c r="L93" i="15"/>
  <c r="M75" i="15"/>
  <c r="L75" i="15"/>
  <c r="M79" i="15"/>
  <c r="L79" i="15"/>
  <c r="H8" i="18"/>
  <c r="H7" i="18"/>
  <c r="H25" i="26" l="1"/>
  <c r="K25" i="26"/>
  <c r="M25" i="26" s="1"/>
  <c r="K21" i="26"/>
  <c r="M21" i="26" s="1"/>
  <c r="H21" i="26"/>
  <c r="K18" i="26"/>
  <c r="M18" i="26" s="1"/>
  <c r="H18" i="26"/>
  <c r="K15" i="26"/>
  <c r="M15" i="26" s="1"/>
  <c r="H15" i="26"/>
  <c r="K12" i="26"/>
  <c r="M12" i="26" s="1"/>
  <c r="H12" i="26"/>
  <c r="K10" i="26"/>
  <c r="M10" i="26" s="1"/>
  <c r="H10" i="26"/>
  <c r="K8" i="26"/>
  <c r="M8" i="26" s="1"/>
  <c r="H8" i="26"/>
  <c r="H26" i="26"/>
  <c r="H22" i="26"/>
  <c r="T75" i="12"/>
  <c r="T109" i="12"/>
  <c r="T95" i="12"/>
  <c r="T91" i="12"/>
  <c r="T90" i="12"/>
  <c r="T89" i="12"/>
  <c r="T86" i="12"/>
  <c r="T84" i="12"/>
  <c r="T83" i="12"/>
  <c r="T80" i="12"/>
  <c r="T71" i="12"/>
  <c r="T70" i="12"/>
  <c r="T68" i="12"/>
  <c r="T67" i="12"/>
  <c r="T64" i="12"/>
  <c r="T55" i="12"/>
  <c r="T47" i="12"/>
  <c r="T44" i="12"/>
  <c r="T23" i="11"/>
  <c r="T17" i="11"/>
  <c r="T14" i="11"/>
  <c r="T13" i="11"/>
  <c r="T10" i="11"/>
  <c r="T7" i="11"/>
  <c r="T41" i="5"/>
  <c r="T22" i="5"/>
  <c r="T48" i="4"/>
  <c r="T47" i="4"/>
  <c r="T38" i="4"/>
  <c r="T36" i="4"/>
  <c r="T34" i="4"/>
  <c r="T32" i="4"/>
  <c r="T31" i="4"/>
  <c r="T30" i="4"/>
  <c r="T27" i="4"/>
  <c r="T22" i="4"/>
  <c r="T21" i="4"/>
  <c r="T20" i="4"/>
  <c r="T19" i="4"/>
  <c r="T15" i="4"/>
  <c r="T11" i="4"/>
  <c r="T10" i="4"/>
  <c r="T9" i="4"/>
  <c r="T8" i="4"/>
  <c r="T7" i="4"/>
  <c r="T128" i="3"/>
  <c r="T250" i="3"/>
  <c r="T245" i="3"/>
  <c r="T240" i="3"/>
  <c r="T220" i="3"/>
  <c r="T212" i="3"/>
  <c r="T208" i="3"/>
  <c r="T204" i="3"/>
  <c r="T180" i="3"/>
  <c r="T177" i="3"/>
  <c r="T167" i="3"/>
  <c r="T138" i="3"/>
  <c r="T133" i="3"/>
  <c r="T127" i="3"/>
  <c r="T114" i="3"/>
  <c r="T107" i="3"/>
  <c r="T106" i="3"/>
  <c r="T92" i="3"/>
  <c r="T83" i="3"/>
  <c r="T78" i="3"/>
  <c r="T76" i="3"/>
  <c r="T56" i="3"/>
  <c r="T49" i="3"/>
  <c r="T21" i="3"/>
  <c r="T14" i="3"/>
  <c r="T7" i="3"/>
  <c r="T66" i="2"/>
  <c r="T65" i="2"/>
  <c r="T60" i="2"/>
  <c r="T55" i="2"/>
  <c r="T51" i="2"/>
  <c r="T41" i="2"/>
  <c r="T39" i="2"/>
  <c r="T37" i="2"/>
  <c r="T36" i="2"/>
  <c r="T35" i="2"/>
  <c r="T34" i="2"/>
  <c r="T30" i="2"/>
  <c r="T19" i="2"/>
  <c r="T15" i="2"/>
  <c r="T29" i="25"/>
  <c r="T25" i="25"/>
  <c r="T16" i="25"/>
  <c r="H109" i="12"/>
  <c r="Q109" i="12"/>
  <c r="K109" i="12"/>
  <c r="M109" i="12" s="1"/>
  <c r="K57" i="23"/>
  <c r="M57" i="23" s="1"/>
  <c r="H57" i="23"/>
  <c r="K54" i="23"/>
  <c r="M54" i="23" s="1"/>
  <c r="H54" i="23"/>
  <c r="K52" i="23"/>
  <c r="M52" i="23" s="1"/>
  <c r="H52" i="23"/>
  <c r="H42" i="23"/>
  <c r="K41" i="23"/>
  <c r="M41" i="23" s="1"/>
  <c r="K22" i="26"/>
  <c r="M22" i="26" s="1"/>
  <c r="H25" i="8"/>
  <c r="H23" i="8"/>
  <c r="H22" i="8"/>
  <c r="Q23" i="8"/>
  <c r="Q33" i="8"/>
  <c r="H33" i="8"/>
  <c r="Q28" i="8"/>
  <c r="R28" i="8" s="1"/>
  <c r="Q25" i="8"/>
  <c r="R25" i="8" s="1"/>
  <c r="S25" i="8" s="1"/>
  <c r="Q22" i="8"/>
  <c r="H46" i="8"/>
  <c r="Q46" i="8"/>
  <c r="R46" i="8" s="1"/>
  <c r="S46" i="8" s="1"/>
  <c r="H32" i="8"/>
  <c r="Q32" i="8"/>
  <c r="H7" i="8"/>
  <c r="H8" i="8"/>
  <c r="Q8" i="8"/>
  <c r="M8" i="8"/>
  <c r="Q7" i="8"/>
  <c r="R7" i="8" s="1"/>
  <c r="S7" i="8" s="1"/>
  <c r="Q96" i="12"/>
  <c r="Q95" i="12"/>
  <c r="Q80" i="12"/>
  <c r="K80" i="12"/>
  <c r="H80" i="12"/>
  <c r="Q86" i="12"/>
  <c r="K86" i="12"/>
  <c r="H86" i="12"/>
  <c r="Q84" i="12"/>
  <c r="Q83" i="12"/>
  <c r="K83" i="12"/>
  <c r="M83" i="12" s="1"/>
  <c r="H83" i="12"/>
  <c r="M91" i="12"/>
  <c r="S90" i="12"/>
  <c r="Q91" i="12"/>
  <c r="Q89" i="12"/>
  <c r="H89" i="12"/>
  <c r="Q75" i="12"/>
  <c r="Q74" i="12"/>
  <c r="Q70" i="12"/>
  <c r="Q67" i="12"/>
  <c r="Q65" i="12"/>
  <c r="Q63" i="12"/>
  <c r="Q55" i="12"/>
  <c r="M53" i="12"/>
  <c r="Q47" i="12"/>
  <c r="Q44" i="12"/>
  <c r="Q23" i="11"/>
  <c r="Q17" i="11"/>
  <c r="H23" i="11"/>
  <c r="H17" i="11"/>
  <c r="H14" i="11"/>
  <c r="H10" i="11"/>
  <c r="Q14" i="11"/>
  <c r="Q10" i="11"/>
  <c r="Q7" i="11"/>
  <c r="H19" i="7"/>
  <c r="K3" i="26"/>
  <c r="E2" i="26"/>
  <c r="B2" i="26"/>
  <c r="E1" i="26"/>
  <c r="B1" i="26"/>
  <c r="K47" i="23"/>
  <c r="L47" i="23" s="1"/>
  <c r="K44" i="23"/>
  <c r="L44" i="23" s="1"/>
  <c r="Q36" i="4"/>
  <c r="H36" i="4"/>
  <c r="L36" i="4" s="1"/>
  <c r="Q32" i="4"/>
  <c r="H31" i="4"/>
  <c r="Q19" i="4"/>
  <c r="H21" i="4"/>
  <c r="H20" i="4"/>
  <c r="L20" i="4" s="1"/>
  <c r="M21" i="4"/>
  <c r="H19" i="4"/>
  <c r="Q15" i="4"/>
  <c r="H15" i="4"/>
  <c r="Q11" i="4"/>
  <c r="H66" i="2"/>
  <c r="H65" i="2"/>
  <c r="Q66" i="2"/>
  <c r="Q65" i="2"/>
  <c r="Q60" i="2"/>
  <c r="H60" i="2"/>
  <c r="Q64" i="2"/>
  <c r="H64" i="2"/>
  <c r="Q55" i="2"/>
  <c r="H55" i="2"/>
  <c r="Q51" i="2"/>
  <c r="Q41" i="2"/>
  <c r="H39" i="2"/>
  <c r="H38" i="2"/>
  <c r="Q37" i="2"/>
  <c r="Q36" i="2"/>
  <c r="Q35" i="2"/>
  <c r="Q34" i="2"/>
  <c r="H37" i="2"/>
  <c r="H36" i="2"/>
  <c r="Q30" i="2"/>
  <c r="Q27" i="2"/>
  <c r="Q19" i="2"/>
  <c r="Q15" i="2"/>
  <c r="H15" i="2"/>
  <c r="K140" i="14"/>
  <c r="M140" i="14" s="1"/>
  <c r="H140" i="14"/>
  <c r="H25" i="14"/>
  <c r="K25" i="14"/>
  <c r="M25" i="14" s="1"/>
  <c r="K72" i="17"/>
  <c r="M72" i="17" s="1"/>
  <c r="H72" i="17"/>
  <c r="K113" i="12"/>
  <c r="H91" i="10"/>
  <c r="H258" i="14"/>
  <c r="K258" i="14"/>
  <c r="M258" i="14" s="1"/>
  <c r="K102" i="11"/>
  <c r="M102" i="11" s="1"/>
  <c r="H102" i="11"/>
  <c r="H88" i="8"/>
  <c r="Q180" i="3"/>
  <c r="Q177" i="3"/>
  <c r="H177" i="3"/>
  <c r="H174" i="3"/>
  <c r="Q250" i="3"/>
  <c r="Q245" i="3"/>
  <c r="Q240" i="3"/>
  <c r="H234" i="3"/>
  <c r="Q220" i="3"/>
  <c r="H220" i="3"/>
  <c r="Q212" i="3"/>
  <c r="Q208" i="3"/>
  <c r="H208" i="3"/>
  <c r="Q204" i="3"/>
  <c r="Q167" i="3"/>
  <c r="Q138" i="3"/>
  <c r="Q133" i="3"/>
  <c r="Q126" i="3"/>
  <c r="Q114" i="3"/>
  <c r="Q107" i="3"/>
  <c r="Q106" i="3"/>
  <c r="Q92" i="3"/>
  <c r="Q83" i="3"/>
  <c r="Q78" i="3"/>
  <c r="Q77" i="3"/>
  <c r="Q76" i="3"/>
  <c r="Q63" i="3"/>
  <c r="Q56" i="3"/>
  <c r="Q49" i="3"/>
  <c r="Q21" i="3"/>
  <c r="Q14" i="3"/>
  <c r="Q7" i="3"/>
  <c r="H212" i="3"/>
  <c r="Q32" i="25"/>
  <c r="Q29" i="25"/>
  <c r="Q16" i="25"/>
  <c r="H16" i="25"/>
  <c r="H25" i="25"/>
  <c r="Q25" i="25"/>
  <c r="Q7" i="25"/>
  <c r="K36" i="25"/>
  <c r="H36" i="25"/>
  <c r="H32" i="25"/>
  <c r="H29" i="25"/>
  <c r="H8" i="25"/>
  <c r="H7" i="25"/>
  <c r="K3" i="25"/>
  <c r="E2" i="25"/>
  <c r="B2" i="25"/>
  <c r="E1" i="25"/>
  <c r="B1" i="25"/>
  <c r="H159" i="24"/>
  <c r="H158" i="24"/>
  <c r="H153" i="24"/>
  <c r="H139" i="24"/>
  <c r="H107" i="24"/>
  <c r="H103" i="24"/>
  <c r="H96" i="24"/>
  <c r="Q96" i="24"/>
  <c r="H99" i="24"/>
  <c r="Q159" i="24"/>
  <c r="Q158" i="24"/>
  <c r="Q153" i="24"/>
  <c r="Q139" i="24"/>
  <c r="Q107" i="24"/>
  <c r="Q103" i="24"/>
  <c r="Q99" i="24"/>
  <c r="H95" i="24"/>
  <c r="H92" i="24"/>
  <c r="H91" i="24"/>
  <c r="H87" i="24"/>
  <c r="H84" i="24"/>
  <c r="H83" i="24"/>
  <c r="Q92" i="24"/>
  <c r="Q91" i="24"/>
  <c r="Q87" i="24"/>
  <c r="Q84" i="24"/>
  <c r="Q83" i="24"/>
  <c r="Q81" i="24"/>
  <c r="Q80" i="24"/>
  <c r="Q79" i="24"/>
  <c r="H59" i="24"/>
  <c r="H49" i="24"/>
  <c r="Q75" i="24"/>
  <c r="R68" i="24"/>
  <c r="Q49" i="24"/>
  <c r="Q48" i="24"/>
  <c r="Q47" i="24"/>
  <c r="Q46" i="24"/>
  <c r="M113" i="12" l="1"/>
  <c r="S113" i="12"/>
  <c r="R23" i="8"/>
  <c r="S23" i="8" s="1"/>
  <c r="R33" i="8"/>
  <c r="S33" i="8" s="1"/>
  <c r="K20" i="25"/>
  <c r="L20" i="25" s="1"/>
  <c r="K56" i="25"/>
  <c r="K52" i="25"/>
  <c r="K48" i="25"/>
  <c r="K44" i="25"/>
  <c r="K40" i="25"/>
  <c r="M36" i="25"/>
  <c r="K16" i="25"/>
  <c r="M16" i="25" s="1"/>
  <c r="K12" i="25"/>
  <c r="K25" i="25"/>
  <c r="M25" i="25" s="1"/>
  <c r="K29" i="25"/>
  <c r="M29" i="25" s="1"/>
  <c r="K7" i="25"/>
  <c r="M7" i="25" s="1"/>
  <c r="K32" i="25"/>
  <c r="M32" i="25" s="1"/>
  <c r="L80" i="12"/>
  <c r="L72" i="17"/>
  <c r="L86" i="12"/>
  <c r="L52" i="23"/>
  <c r="L57" i="23"/>
  <c r="L54" i="23"/>
  <c r="L10" i="26"/>
  <c r="L15" i="26"/>
  <c r="L25" i="26"/>
  <c r="L8" i="26"/>
  <c r="L21" i="26"/>
  <c r="L18" i="26"/>
  <c r="L12" i="26"/>
  <c r="L26" i="26"/>
  <c r="M26" i="26"/>
  <c r="L109" i="12"/>
  <c r="R109" i="12"/>
  <c r="S109" i="12" s="1"/>
  <c r="L41" i="23"/>
  <c r="L22" i="26"/>
  <c r="L8" i="8"/>
  <c r="R10" i="11"/>
  <c r="S10" i="11" s="1"/>
  <c r="R86" i="12"/>
  <c r="S86" i="12" s="1"/>
  <c r="R80" i="12"/>
  <c r="S80" i="12" s="1"/>
  <c r="M80" i="12"/>
  <c r="L83" i="12"/>
  <c r="M86" i="12"/>
  <c r="R83" i="12"/>
  <c r="S83" i="12" s="1"/>
  <c r="L91" i="12"/>
  <c r="R91" i="12"/>
  <c r="S91" i="12" s="1"/>
  <c r="L53" i="12"/>
  <c r="M47" i="23"/>
  <c r="M44" i="23"/>
  <c r="L21" i="4"/>
  <c r="S39" i="2"/>
  <c r="S36" i="2"/>
  <c r="L140" i="14"/>
  <c r="L25" i="14"/>
  <c r="L102" i="11"/>
  <c r="L258" i="14"/>
  <c r="L113" i="12"/>
  <c r="L36" i="25"/>
  <c r="M20" i="25" l="1"/>
  <c r="S20" i="25"/>
  <c r="M44" i="25"/>
  <c r="L44" i="25"/>
  <c r="S44" i="25"/>
  <c r="L56" i="25"/>
  <c r="S56" i="25"/>
  <c r="M56" i="25"/>
  <c r="L40" i="25"/>
  <c r="M40" i="25"/>
  <c r="S40" i="25"/>
  <c r="L52" i="25"/>
  <c r="M52" i="25"/>
  <c r="S52" i="25"/>
  <c r="L48" i="25"/>
  <c r="S48" i="25"/>
  <c r="M48" i="25"/>
  <c r="L29" i="25"/>
  <c r="L25" i="25"/>
  <c r="L16" i="25"/>
  <c r="L32" i="25"/>
  <c r="L12" i="25"/>
  <c r="M12" i="25"/>
  <c r="S12" i="25"/>
  <c r="L7" i="25"/>
  <c r="R25" i="25"/>
  <c r="S25" i="25" s="1"/>
  <c r="R32" i="25"/>
  <c r="S32" i="25" s="1"/>
  <c r="T32" i="25" s="1"/>
  <c r="R29" i="25"/>
  <c r="S29" i="25" s="1"/>
  <c r="L30" i="26"/>
  <c r="B28" i="1" s="1"/>
  <c r="Q45" i="24"/>
  <c r="Q44" i="24"/>
  <c r="Q41" i="24"/>
  <c r="H41" i="24"/>
  <c r="Q16" i="24"/>
  <c r="H16" i="24"/>
  <c r="Q8" i="24"/>
  <c r="H8" i="24"/>
  <c r="K3" i="24"/>
  <c r="K31" i="24" s="1"/>
  <c r="E2" i="24"/>
  <c r="B2" i="24"/>
  <c r="E1" i="24"/>
  <c r="B1" i="24"/>
  <c r="M31" i="24" l="1"/>
  <c r="L31" i="24"/>
  <c r="L60" i="25"/>
  <c r="B9" i="1" s="1"/>
  <c r="K56" i="24"/>
  <c r="K122" i="24"/>
  <c r="K117" i="24"/>
  <c r="K153" i="24"/>
  <c r="M153" i="24" s="1"/>
  <c r="K148" i="24"/>
  <c r="K143" i="24"/>
  <c r="K133" i="24"/>
  <c r="K127" i="24"/>
  <c r="R127" i="24" s="1"/>
  <c r="S127" i="24" s="1"/>
  <c r="K111" i="24"/>
  <c r="R111" i="24" s="1"/>
  <c r="S111" i="24" s="1"/>
  <c r="K59" i="24"/>
  <c r="K95" i="24"/>
  <c r="K71" i="24"/>
  <c r="K63" i="24"/>
  <c r="K67" i="24"/>
  <c r="K12" i="24"/>
  <c r="M12" i="24" s="1"/>
  <c r="K33" i="24"/>
  <c r="K25" i="24"/>
  <c r="K21" i="24"/>
  <c r="K84" i="24"/>
  <c r="R84" i="24" s="1"/>
  <c r="S84" i="24" s="1"/>
  <c r="K16" i="24"/>
  <c r="L16" i="24" s="1"/>
  <c r="K8" i="24"/>
  <c r="K41" i="24"/>
  <c r="R41" i="24" s="1"/>
  <c r="S41" i="24" s="1"/>
  <c r="K37" i="24"/>
  <c r="K47" i="24"/>
  <c r="K139" i="24"/>
  <c r="R139" i="24" s="1"/>
  <c r="S139" i="24" s="1"/>
  <c r="K87" i="24"/>
  <c r="R87" i="24" s="1"/>
  <c r="S87" i="24" s="1"/>
  <c r="K80" i="24"/>
  <c r="R80" i="24" s="1"/>
  <c r="S80" i="24" s="1"/>
  <c r="K75" i="24"/>
  <c r="R75" i="24" s="1"/>
  <c r="S75" i="24" s="1"/>
  <c r="K49" i="24"/>
  <c r="R49" i="24" s="1"/>
  <c r="S49" i="24" s="1"/>
  <c r="K158" i="24"/>
  <c r="R158" i="24" s="1"/>
  <c r="S158" i="24" s="1"/>
  <c r="K107" i="24"/>
  <c r="R107" i="24" s="1"/>
  <c r="S107" i="24" s="1"/>
  <c r="K99" i="24"/>
  <c r="R99" i="24" s="1"/>
  <c r="S99" i="24" s="1"/>
  <c r="K103" i="24"/>
  <c r="R103" i="24" s="1"/>
  <c r="S103" i="24" s="1"/>
  <c r="K92" i="24"/>
  <c r="K27" i="23"/>
  <c r="M27" i="23" s="1"/>
  <c r="H27" i="23"/>
  <c r="K25" i="23"/>
  <c r="M25" i="23" s="1"/>
  <c r="H25" i="23"/>
  <c r="K23" i="23"/>
  <c r="M23" i="23" s="1"/>
  <c r="H23" i="23"/>
  <c r="K21" i="23"/>
  <c r="M21" i="23" s="1"/>
  <c r="H21" i="23"/>
  <c r="K19" i="23"/>
  <c r="M19" i="23" s="1"/>
  <c r="H19" i="23"/>
  <c r="K17" i="23"/>
  <c r="M17" i="23" s="1"/>
  <c r="H17" i="23"/>
  <c r="K15" i="23"/>
  <c r="M15" i="23" s="1"/>
  <c r="H15" i="23"/>
  <c r="K12" i="23"/>
  <c r="M12" i="23" s="1"/>
  <c r="H12" i="23"/>
  <c r="K10" i="23"/>
  <c r="M10" i="23" s="1"/>
  <c r="H10" i="23"/>
  <c r="K7" i="23"/>
  <c r="M7" i="23" s="1"/>
  <c r="H7" i="23"/>
  <c r="K3" i="23"/>
  <c r="E2" i="23"/>
  <c r="B2" i="23"/>
  <c r="E1" i="23"/>
  <c r="B1" i="23"/>
  <c r="K165" i="14"/>
  <c r="M165" i="14" s="1"/>
  <c r="H165" i="14"/>
  <c r="K3" i="21"/>
  <c r="K141" i="21" s="1"/>
  <c r="E2" i="21"/>
  <c r="B2" i="21"/>
  <c r="E1" i="21"/>
  <c r="B1" i="21"/>
  <c r="K220" i="21"/>
  <c r="M220" i="21" s="1"/>
  <c r="H220" i="21"/>
  <c r="K218" i="21"/>
  <c r="M218" i="21" s="1"/>
  <c r="H218" i="21"/>
  <c r="K217" i="21"/>
  <c r="M217" i="21" s="1"/>
  <c r="H217" i="21"/>
  <c r="H216" i="21"/>
  <c r="K215" i="21"/>
  <c r="M215" i="21" s="1"/>
  <c r="H215" i="21"/>
  <c r="H214" i="21"/>
  <c r="K213" i="21"/>
  <c r="M213" i="21" s="1"/>
  <c r="H213" i="21"/>
  <c r="H212" i="21"/>
  <c r="K211" i="21"/>
  <c r="M211" i="21" s="1"/>
  <c r="H211" i="21"/>
  <c r="H210" i="21"/>
  <c r="K209" i="21"/>
  <c r="H209" i="21"/>
  <c r="K207" i="21"/>
  <c r="M207" i="21" s="1"/>
  <c r="H207" i="21"/>
  <c r="H206" i="21"/>
  <c r="K204" i="21"/>
  <c r="M204" i="21" s="1"/>
  <c r="H204" i="21"/>
  <c r="K203" i="21"/>
  <c r="H203" i="21"/>
  <c r="K200" i="21"/>
  <c r="M200" i="21" s="1"/>
  <c r="H200" i="21"/>
  <c r="K199" i="21"/>
  <c r="H199" i="21"/>
  <c r="K198" i="21"/>
  <c r="M198" i="21" s="1"/>
  <c r="H198" i="21"/>
  <c r="K197" i="21"/>
  <c r="M197" i="21" s="1"/>
  <c r="H197" i="21"/>
  <c r="K195" i="21"/>
  <c r="M195" i="21" s="1"/>
  <c r="H195" i="21"/>
  <c r="K193" i="21"/>
  <c r="M193" i="21" s="1"/>
  <c r="H193" i="21"/>
  <c r="K192" i="21"/>
  <c r="M192" i="21" s="1"/>
  <c r="H192" i="21"/>
  <c r="K190" i="21"/>
  <c r="H190" i="21"/>
  <c r="K188" i="21"/>
  <c r="H188" i="21"/>
  <c r="K187" i="21"/>
  <c r="H187" i="21"/>
  <c r="K186" i="21"/>
  <c r="M186" i="21" s="1"/>
  <c r="H186" i="21"/>
  <c r="K184" i="21"/>
  <c r="M184" i="21" s="1"/>
  <c r="H184" i="21"/>
  <c r="K183" i="21"/>
  <c r="M183" i="21" s="1"/>
  <c r="H183" i="21"/>
  <c r="K182" i="21"/>
  <c r="M182" i="21" s="1"/>
  <c r="H182" i="21"/>
  <c r="K180" i="21"/>
  <c r="M180" i="21" s="1"/>
  <c r="H180" i="21"/>
  <c r="K179" i="21"/>
  <c r="H179" i="21"/>
  <c r="K178" i="21"/>
  <c r="M178" i="21" s="1"/>
  <c r="H178" i="21"/>
  <c r="K176" i="21"/>
  <c r="H176" i="21"/>
  <c r="K175" i="21"/>
  <c r="H175" i="21"/>
  <c r="K174" i="21"/>
  <c r="H174" i="21"/>
  <c r="K173" i="21"/>
  <c r="H173" i="21"/>
  <c r="K172" i="21"/>
  <c r="M172" i="21" s="1"/>
  <c r="H172" i="21"/>
  <c r="H171" i="21"/>
  <c r="K170" i="21"/>
  <c r="M170" i="21" s="1"/>
  <c r="H170" i="21"/>
  <c r="K168" i="21"/>
  <c r="M168" i="21" s="1"/>
  <c r="H168" i="21"/>
  <c r="K167" i="21"/>
  <c r="M167" i="21" s="1"/>
  <c r="H167" i="21"/>
  <c r="K166" i="21"/>
  <c r="M166" i="21" s="1"/>
  <c r="H166" i="21"/>
  <c r="H165" i="21"/>
  <c r="K164" i="21"/>
  <c r="H164" i="21"/>
  <c r="K162" i="21"/>
  <c r="M162" i="21" s="1"/>
  <c r="H162" i="21"/>
  <c r="K161" i="21"/>
  <c r="H161" i="21"/>
  <c r="K160" i="21"/>
  <c r="M160" i="21" s="1"/>
  <c r="H160" i="21"/>
  <c r="K157" i="21"/>
  <c r="M157" i="21" s="1"/>
  <c r="H157" i="21"/>
  <c r="K156" i="21"/>
  <c r="M156" i="21" s="1"/>
  <c r="H156" i="21"/>
  <c r="K155" i="21"/>
  <c r="H155" i="21"/>
  <c r="H154" i="21"/>
  <c r="K153" i="21"/>
  <c r="M153" i="21" s="1"/>
  <c r="H153" i="21"/>
  <c r="K151" i="21"/>
  <c r="M151" i="21" s="1"/>
  <c r="H151" i="21"/>
  <c r="K150" i="21"/>
  <c r="M150" i="21" s="1"/>
  <c r="H150" i="21"/>
  <c r="K148" i="21"/>
  <c r="M148" i="21" s="1"/>
  <c r="H148" i="21"/>
  <c r="K147" i="21"/>
  <c r="M147" i="21" s="1"/>
  <c r="H147" i="21"/>
  <c r="K146" i="21"/>
  <c r="M146" i="21" s="1"/>
  <c r="H146" i="21"/>
  <c r="K144" i="21"/>
  <c r="M144" i="21" s="1"/>
  <c r="H144" i="21"/>
  <c r="K143" i="21"/>
  <c r="M143" i="21" s="1"/>
  <c r="H143" i="21"/>
  <c r="K142" i="21"/>
  <c r="M142" i="21" s="1"/>
  <c r="H142" i="21"/>
  <c r="K139" i="21"/>
  <c r="M139" i="21" s="1"/>
  <c r="H139" i="21"/>
  <c r="K138" i="21"/>
  <c r="H138" i="21"/>
  <c r="K135" i="21"/>
  <c r="M135" i="21" s="1"/>
  <c r="H135" i="21"/>
  <c r="K131" i="21"/>
  <c r="H131" i="21"/>
  <c r="H130" i="21"/>
  <c r="K127" i="21"/>
  <c r="H127" i="21"/>
  <c r="K126" i="21"/>
  <c r="M126" i="21" s="1"/>
  <c r="H126" i="21"/>
  <c r="K124" i="21"/>
  <c r="M124" i="21" s="1"/>
  <c r="H124" i="21"/>
  <c r="K123" i="21"/>
  <c r="M123" i="21" s="1"/>
  <c r="H123" i="21"/>
  <c r="H122" i="21"/>
  <c r="K121" i="21"/>
  <c r="M121" i="21" s="1"/>
  <c r="H121" i="21"/>
  <c r="K119" i="21"/>
  <c r="M119" i="21" s="1"/>
  <c r="H119" i="21"/>
  <c r="K118" i="21"/>
  <c r="H118" i="21"/>
  <c r="K116" i="21"/>
  <c r="M116" i="21" s="1"/>
  <c r="H116" i="21"/>
  <c r="K115" i="21"/>
  <c r="M115" i="21" s="1"/>
  <c r="H115" i="21"/>
  <c r="K113" i="21"/>
  <c r="M113" i="21" s="1"/>
  <c r="H113" i="21"/>
  <c r="K111" i="21"/>
  <c r="M111" i="21" s="1"/>
  <c r="H111" i="21"/>
  <c r="K108" i="21"/>
  <c r="M108" i="21" s="1"/>
  <c r="H108" i="21"/>
  <c r="K106" i="21"/>
  <c r="M106" i="21" s="1"/>
  <c r="H106" i="21"/>
  <c r="K105" i="21"/>
  <c r="M105" i="21" s="1"/>
  <c r="H105" i="21"/>
  <c r="K104" i="21"/>
  <c r="M104" i="21" s="1"/>
  <c r="H104" i="21"/>
  <c r="K103" i="21"/>
  <c r="M103" i="21" s="1"/>
  <c r="H103" i="21"/>
  <c r="K102" i="21"/>
  <c r="M102" i="21" s="1"/>
  <c r="H102" i="21"/>
  <c r="K100" i="21"/>
  <c r="H100" i="21"/>
  <c r="K99" i="21"/>
  <c r="M99" i="21" s="1"/>
  <c r="H99" i="21"/>
  <c r="K97" i="21"/>
  <c r="M97" i="21" s="1"/>
  <c r="H97" i="21"/>
  <c r="K96" i="21"/>
  <c r="M96" i="21" s="1"/>
  <c r="H96" i="21"/>
  <c r="K94" i="21"/>
  <c r="H94" i="21"/>
  <c r="K93" i="21"/>
  <c r="M93" i="21" s="1"/>
  <c r="H93" i="21"/>
  <c r="H92" i="21"/>
  <c r="K91" i="21"/>
  <c r="M91" i="21" s="1"/>
  <c r="H91" i="21"/>
  <c r="K89" i="21"/>
  <c r="M89" i="21" s="1"/>
  <c r="H89" i="21"/>
  <c r="K88" i="21"/>
  <c r="H88" i="21"/>
  <c r="K87" i="21"/>
  <c r="M87" i="21" s="1"/>
  <c r="H87" i="21"/>
  <c r="K84" i="21"/>
  <c r="H84" i="21"/>
  <c r="K83" i="21"/>
  <c r="M83" i="21" s="1"/>
  <c r="H83" i="21"/>
  <c r="K82" i="21"/>
  <c r="H82" i="21"/>
  <c r="K81" i="21"/>
  <c r="H81" i="21"/>
  <c r="K79" i="21"/>
  <c r="H79" i="21"/>
  <c r="K78" i="21"/>
  <c r="M78" i="21" s="1"/>
  <c r="H78" i="21"/>
  <c r="K76" i="21"/>
  <c r="M76" i="21" s="1"/>
  <c r="H76" i="21"/>
  <c r="K75" i="21"/>
  <c r="H75" i="21"/>
  <c r="K74" i="21"/>
  <c r="H74" i="21"/>
  <c r="K73" i="21"/>
  <c r="H73" i="21"/>
  <c r="K72" i="21"/>
  <c r="H72" i="21"/>
  <c r="K71" i="21"/>
  <c r="M71" i="21" s="1"/>
  <c r="H71" i="21"/>
  <c r="K70" i="21"/>
  <c r="H70" i="21"/>
  <c r="K69" i="21"/>
  <c r="H69" i="21"/>
  <c r="K68" i="21"/>
  <c r="H68" i="21"/>
  <c r="K67" i="21"/>
  <c r="H67" i="21"/>
  <c r="K66" i="21"/>
  <c r="H66" i="21"/>
  <c r="K65" i="21"/>
  <c r="H65" i="21"/>
  <c r="K64" i="21"/>
  <c r="M64" i="21" s="1"/>
  <c r="H64" i="21"/>
  <c r="K62" i="21"/>
  <c r="H62" i="21"/>
  <c r="K61" i="21"/>
  <c r="M61" i="21" s="1"/>
  <c r="H61" i="21"/>
  <c r="K60" i="21"/>
  <c r="H60" i="21"/>
  <c r="K58" i="21"/>
  <c r="H58" i="21"/>
  <c r="K57" i="21"/>
  <c r="H57" i="21"/>
  <c r="K54" i="21"/>
  <c r="H54" i="21"/>
  <c r="K53" i="21"/>
  <c r="H53" i="21"/>
  <c r="K50" i="21"/>
  <c r="H50" i="21"/>
  <c r="K47" i="21"/>
  <c r="M47" i="21" s="1"/>
  <c r="H47" i="21"/>
  <c r="K46" i="21"/>
  <c r="H46" i="21"/>
  <c r="K44" i="21"/>
  <c r="H44" i="21"/>
  <c r="K41" i="21"/>
  <c r="M41" i="21" s="1"/>
  <c r="H41" i="21"/>
  <c r="K40" i="21"/>
  <c r="H40" i="21"/>
  <c r="K39" i="21"/>
  <c r="H39" i="21"/>
  <c r="K38" i="21"/>
  <c r="H38" i="21"/>
  <c r="K36" i="21"/>
  <c r="H36" i="21"/>
  <c r="K34" i="21"/>
  <c r="H34" i="21"/>
  <c r="K33" i="21"/>
  <c r="M33" i="21" s="1"/>
  <c r="H33" i="21"/>
  <c r="H32" i="21"/>
  <c r="K30" i="21"/>
  <c r="H30" i="21"/>
  <c r="K28" i="21"/>
  <c r="M28" i="21" s="1"/>
  <c r="H28" i="21"/>
  <c r="K26" i="21"/>
  <c r="H26" i="21"/>
  <c r="K24" i="21"/>
  <c r="M24" i="21" s="1"/>
  <c r="H24" i="21"/>
  <c r="K22" i="21"/>
  <c r="H22" i="21"/>
  <c r="K21" i="21"/>
  <c r="M21" i="21" s="1"/>
  <c r="H21" i="21"/>
  <c r="K19" i="21"/>
  <c r="M19" i="21" s="1"/>
  <c r="H19" i="21"/>
  <c r="K18" i="21"/>
  <c r="M18" i="21" s="1"/>
  <c r="H18" i="21"/>
  <c r="K16" i="21"/>
  <c r="H16" i="21"/>
  <c r="K15" i="21"/>
  <c r="H15" i="21"/>
  <c r="K13" i="21"/>
  <c r="K11" i="21"/>
  <c r="H11" i="21"/>
  <c r="K8" i="21"/>
  <c r="M8" i="21" s="1"/>
  <c r="H8" i="21"/>
  <c r="K90" i="10"/>
  <c r="M90" i="10" s="1"/>
  <c r="H10" i="18"/>
  <c r="H11" i="18"/>
  <c r="H12" i="18"/>
  <c r="H13" i="18"/>
  <c r="H14" i="18"/>
  <c r="H15" i="18"/>
  <c r="H16" i="18"/>
  <c r="H17" i="18"/>
  <c r="H18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7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66" i="18"/>
  <c r="H67" i="18"/>
  <c r="K68" i="18"/>
  <c r="M68" i="18" s="1"/>
  <c r="H68" i="18"/>
  <c r="H69" i="18"/>
  <c r="H70" i="18"/>
  <c r="H71" i="18"/>
  <c r="H72" i="18"/>
  <c r="H73" i="18"/>
  <c r="H74" i="18"/>
  <c r="H75" i="18"/>
  <c r="K76" i="18"/>
  <c r="M76" i="18" s="1"/>
  <c r="H76" i="18"/>
  <c r="H77" i="18"/>
  <c r="K78" i="18"/>
  <c r="L78" i="18" s="1"/>
  <c r="H78" i="18"/>
  <c r="H79" i="18"/>
  <c r="H80" i="18"/>
  <c r="H81" i="18"/>
  <c r="H82" i="18"/>
  <c r="H83" i="18"/>
  <c r="K84" i="18"/>
  <c r="H84" i="18"/>
  <c r="H85" i="18"/>
  <c r="H86" i="18"/>
  <c r="H87" i="18"/>
  <c r="H88" i="18"/>
  <c r="H89" i="18"/>
  <c r="H90" i="18"/>
  <c r="H91" i="18"/>
  <c r="H92" i="18"/>
  <c r="H93" i="18"/>
  <c r="H94" i="18"/>
  <c r="H95" i="18"/>
  <c r="H96" i="18"/>
  <c r="H97" i="18"/>
  <c r="H98" i="18"/>
  <c r="H100" i="18"/>
  <c r="H101" i="18"/>
  <c r="H102" i="18"/>
  <c r="H103" i="18"/>
  <c r="H106" i="18"/>
  <c r="H108" i="18"/>
  <c r="H109" i="18"/>
  <c r="K109" i="18"/>
  <c r="M109" i="18" s="1"/>
  <c r="H110" i="18"/>
  <c r="H111" i="18"/>
  <c r="K111" i="18"/>
  <c r="M111" i="18" s="1"/>
  <c r="H112" i="18"/>
  <c r="H113" i="18"/>
  <c r="K115" i="18"/>
  <c r="M115" i="18" s="1"/>
  <c r="H115" i="18"/>
  <c r="H116" i="18"/>
  <c r="K117" i="18"/>
  <c r="H117" i="18"/>
  <c r="H119" i="18"/>
  <c r="H120" i="18"/>
  <c r="H121" i="18"/>
  <c r="H122" i="18"/>
  <c r="H124" i="18"/>
  <c r="H125" i="18"/>
  <c r="K126" i="18"/>
  <c r="M126" i="18" s="1"/>
  <c r="H126" i="18"/>
  <c r="H127" i="18"/>
  <c r="K3" i="18"/>
  <c r="K8" i="18" s="1"/>
  <c r="K101" i="17"/>
  <c r="M101" i="17" s="1"/>
  <c r="H101" i="17"/>
  <c r="K19" i="16"/>
  <c r="H19" i="16"/>
  <c r="K15" i="16"/>
  <c r="M15" i="16" s="1"/>
  <c r="H15" i="16"/>
  <c r="H202" i="15"/>
  <c r="H200" i="15"/>
  <c r="H198" i="15"/>
  <c r="H192" i="15"/>
  <c r="H190" i="15"/>
  <c r="H188" i="15"/>
  <c r="H186" i="15"/>
  <c r="K63" i="15"/>
  <c r="M63" i="15" s="1"/>
  <c r="K35" i="15"/>
  <c r="K117" i="12"/>
  <c r="H7" i="11"/>
  <c r="H27" i="11"/>
  <c r="K27" i="11"/>
  <c r="H30" i="11"/>
  <c r="K30" i="11"/>
  <c r="M30" i="11" s="1"/>
  <c r="H32" i="11"/>
  <c r="K32" i="11"/>
  <c r="M32" i="11" s="1"/>
  <c r="H34" i="11"/>
  <c r="K34" i="11"/>
  <c r="H36" i="11"/>
  <c r="K36" i="11"/>
  <c r="M36" i="11" s="1"/>
  <c r="H38" i="11"/>
  <c r="K38" i="11"/>
  <c r="M38" i="11" s="1"/>
  <c r="H41" i="11"/>
  <c r="K41" i="11"/>
  <c r="M41" i="11" s="1"/>
  <c r="H44" i="11"/>
  <c r="K44" i="11"/>
  <c r="H47" i="11"/>
  <c r="K47" i="11"/>
  <c r="H58" i="11"/>
  <c r="K58" i="11"/>
  <c r="M58" i="11" s="1"/>
  <c r="H61" i="11"/>
  <c r="K61" i="11"/>
  <c r="M61" i="11" s="1"/>
  <c r="H64" i="11"/>
  <c r="K64" i="11"/>
  <c r="M64" i="11" s="1"/>
  <c r="H67" i="11"/>
  <c r="K67" i="11"/>
  <c r="M67" i="11" s="1"/>
  <c r="H69" i="11"/>
  <c r="K69" i="11"/>
  <c r="M69" i="11" s="1"/>
  <c r="H70" i="11"/>
  <c r="K70" i="11"/>
  <c r="H74" i="11"/>
  <c r="K74" i="11"/>
  <c r="M74" i="11" s="1"/>
  <c r="H78" i="11"/>
  <c r="K78" i="11"/>
  <c r="M78" i="11" s="1"/>
  <c r="K79" i="11"/>
  <c r="M79" i="11" s="1"/>
  <c r="H79" i="11"/>
  <c r="H80" i="11"/>
  <c r="K80" i="11"/>
  <c r="M80" i="11" s="1"/>
  <c r="H85" i="11"/>
  <c r="H86" i="11"/>
  <c r="H91" i="11"/>
  <c r="H92" i="11"/>
  <c r="H97" i="11"/>
  <c r="H98" i="11"/>
  <c r="H6" i="10"/>
  <c r="H7" i="10"/>
  <c r="H8" i="10"/>
  <c r="H9" i="10"/>
  <c r="H10" i="10"/>
  <c r="H11" i="10"/>
  <c r="H12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40" i="10"/>
  <c r="H41" i="10"/>
  <c r="H43" i="10"/>
  <c r="H44" i="10"/>
  <c r="H45" i="10"/>
  <c r="H46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4" i="10"/>
  <c r="H65" i="10"/>
  <c r="H66" i="10"/>
  <c r="H67" i="10"/>
  <c r="H68" i="10"/>
  <c r="H69" i="10"/>
  <c r="H73" i="10"/>
  <c r="H74" i="10"/>
  <c r="H75" i="10"/>
  <c r="H76" i="10"/>
  <c r="H78" i="10"/>
  <c r="H88" i="10"/>
  <c r="K88" i="10"/>
  <c r="M88" i="10" s="1"/>
  <c r="H90" i="10"/>
  <c r="H101" i="10"/>
  <c r="K101" i="10"/>
  <c r="M101" i="10" s="1"/>
  <c r="H49" i="7"/>
  <c r="H7" i="6"/>
  <c r="K7" i="6"/>
  <c r="M7" i="6" s="1"/>
  <c r="H8" i="6"/>
  <c r="K8" i="6"/>
  <c r="M8" i="6" s="1"/>
  <c r="H11" i="6"/>
  <c r="K11" i="6"/>
  <c r="M11" i="6" s="1"/>
  <c r="H14" i="6"/>
  <c r="K14" i="6"/>
  <c r="M14" i="6" s="1"/>
  <c r="H18" i="6"/>
  <c r="K18" i="6"/>
  <c r="M18" i="6" s="1"/>
  <c r="H19" i="6"/>
  <c r="K19" i="6"/>
  <c r="M19" i="6" s="1"/>
  <c r="H20" i="6"/>
  <c r="K20" i="6"/>
  <c r="M20" i="6" s="1"/>
  <c r="H22" i="6"/>
  <c r="K22" i="6"/>
  <c r="L22" i="6" s="1"/>
  <c r="H25" i="6"/>
  <c r="K25" i="6"/>
  <c r="L25" i="6" s="1"/>
  <c r="H26" i="6"/>
  <c r="K26" i="6"/>
  <c r="M26" i="6" s="1"/>
  <c r="H28" i="6"/>
  <c r="K28" i="6"/>
  <c r="L28" i="6" s="1"/>
  <c r="H32" i="6"/>
  <c r="K32" i="6"/>
  <c r="M32" i="6" s="1"/>
  <c r="H35" i="6"/>
  <c r="K35" i="6"/>
  <c r="L35" i="6" s="1"/>
  <c r="H36" i="6"/>
  <c r="K36" i="6"/>
  <c r="M36" i="6" s="1"/>
  <c r="H39" i="6"/>
  <c r="K39" i="6"/>
  <c r="L39" i="6" s="1"/>
  <c r="H40" i="6"/>
  <c r="K40" i="6"/>
  <c r="H41" i="6"/>
  <c r="K41" i="6"/>
  <c r="L41" i="6" s="1"/>
  <c r="H42" i="6"/>
  <c r="K42" i="6"/>
  <c r="M42" i="6" s="1"/>
  <c r="H45" i="6"/>
  <c r="K45" i="6"/>
  <c r="L45" i="6" s="1"/>
  <c r="H46" i="6"/>
  <c r="K46" i="6"/>
  <c r="M46" i="6" s="1"/>
  <c r="H50" i="6"/>
  <c r="K50" i="6"/>
  <c r="M50" i="6" s="1"/>
  <c r="H51" i="6"/>
  <c r="K51" i="6"/>
  <c r="M51" i="6" s="1"/>
  <c r="H53" i="6"/>
  <c r="K53" i="6"/>
  <c r="L53" i="6" s="1"/>
  <c r="H57" i="6"/>
  <c r="K57" i="6"/>
  <c r="M57" i="6" s="1"/>
  <c r="H60" i="6"/>
  <c r="K60" i="6"/>
  <c r="L60" i="6" s="1"/>
  <c r="H63" i="6"/>
  <c r="K63" i="6"/>
  <c r="M63" i="6" s="1"/>
  <c r="H64" i="6"/>
  <c r="K64" i="6"/>
  <c r="M64" i="6" s="1"/>
  <c r="H65" i="6"/>
  <c r="K65" i="6"/>
  <c r="H66" i="6"/>
  <c r="K66" i="6"/>
  <c r="M66" i="6" s="1"/>
  <c r="H69" i="6"/>
  <c r="K69" i="6"/>
  <c r="L69" i="6" s="1"/>
  <c r="H71" i="6"/>
  <c r="K71" i="6"/>
  <c r="M71" i="6" s="1"/>
  <c r="H74" i="6"/>
  <c r="K74" i="6"/>
  <c r="M74" i="6" s="1"/>
  <c r="H79" i="6"/>
  <c r="K79" i="6"/>
  <c r="H84" i="6"/>
  <c r="K84" i="6"/>
  <c r="M84" i="6" s="1"/>
  <c r="H90" i="6"/>
  <c r="K90" i="6"/>
  <c r="M90" i="6" s="1"/>
  <c r="H95" i="6"/>
  <c r="K95" i="6"/>
  <c r="H100" i="6"/>
  <c r="K100" i="6"/>
  <c r="M100" i="6" s="1"/>
  <c r="H105" i="6"/>
  <c r="K105" i="6"/>
  <c r="L105" i="6" s="1"/>
  <c r="H7" i="5"/>
  <c r="H8" i="5"/>
  <c r="H22" i="5"/>
  <c r="H46" i="5"/>
  <c r="E2" i="6"/>
  <c r="B2" i="6"/>
  <c r="H35" i="2"/>
  <c r="H8" i="13"/>
  <c r="K8" i="13"/>
  <c r="M8" i="13" s="1"/>
  <c r="H10" i="13"/>
  <c r="L10" i="13" s="1"/>
  <c r="K10" i="13"/>
  <c r="M10" i="13" s="1"/>
  <c r="H13" i="13"/>
  <c r="K13" i="13"/>
  <c r="H15" i="13"/>
  <c r="K15" i="13"/>
  <c r="H17" i="13"/>
  <c r="K17" i="13"/>
  <c r="H20" i="13"/>
  <c r="K20" i="13"/>
  <c r="H22" i="13"/>
  <c r="K22" i="13"/>
  <c r="H24" i="13"/>
  <c r="K24" i="13"/>
  <c r="H27" i="13"/>
  <c r="K27" i="13"/>
  <c r="M27" i="13" s="1"/>
  <c r="H31" i="13"/>
  <c r="K31" i="13"/>
  <c r="M31" i="13" s="1"/>
  <c r="H33" i="13"/>
  <c r="K33" i="13"/>
  <c r="M33" i="13" s="1"/>
  <c r="H35" i="13"/>
  <c r="K35" i="13"/>
  <c r="M35" i="13" s="1"/>
  <c r="H37" i="13"/>
  <c r="K37" i="13"/>
  <c r="H39" i="13"/>
  <c r="K39" i="13"/>
  <c r="H41" i="13"/>
  <c r="K41" i="13"/>
  <c r="M41" i="13" s="1"/>
  <c r="H43" i="13"/>
  <c r="L43" i="13" s="1"/>
  <c r="K43" i="13"/>
  <c r="M43" i="13" s="1"/>
  <c r="H45" i="13"/>
  <c r="K45" i="13"/>
  <c r="M45" i="13" s="1"/>
  <c r="H47" i="13"/>
  <c r="K47" i="13"/>
  <c r="M47" i="13" s="1"/>
  <c r="H49" i="13"/>
  <c r="K49" i="13"/>
  <c r="M49" i="13" s="1"/>
  <c r="H51" i="13"/>
  <c r="K51" i="13"/>
  <c r="H53" i="13"/>
  <c r="K53" i="13"/>
  <c r="M53" i="13" s="1"/>
  <c r="H55" i="13"/>
  <c r="K55" i="13"/>
  <c r="M55" i="13" s="1"/>
  <c r="H57" i="13"/>
  <c r="K57" i="13"/>
  <c r="M57" i="13" s="1"/>
  <c r="H62" i="13"/>
  <c r="L62" i="13" s="1"/>
  <c r="K62" i="13"/>
  <c r="M62" i="13" s="1"/>
  <c r="H64" i="13"/>
  <c r="K64" i="13"/>
  <c r="M64" i="13" s="1"/>
  <c r="K72" i="12"/>
  <c r="R72" i="12" s="1"/>
  <c r="S72" i="12" s="1"/>
  <c r="H72" i="12"/>
  <c r="H12" i="19"/>
  <c r="K12" i="19"/>
  <c r="H10" i="19"/>
  <c r="H8" i="19"/>
  <c r="K8" i="19"/>
  <c r="K10" i="19"/>
  <c r="M10" i="19" s="1"/>
  <c r="H100" i="17"/>
  <c r="H117" i="12"/>
  <c r="K62" i="12"/>
  <c r="H62" i="12"/>
  <c r="K60" i="12"/>
  <c r="M60" i="12" s="1"/>
  <c r="H60" i="12"/>
  <c r="K51" i="12"/>
  <c r="M51" i="12" s="1"/>
  <c r="H51" i="12"/>
  <c r="K42" i="12"/>
  <c r="M42" i="12" s="1"/>
  <c r="H42" i="12"/>
  <c r="K40" i="12"/>
  <c r="M40" i="12" s="1"/>
  <c r="H40" i="12"/>
  <c r="K38" i="12"/>
  <c r="L38" i="12" s="1"/>
  <c r="H38" i="12"/>
  <c r="K36" i="12"/>
  <c r="H36" i="12"/>
  <c r="K34" i="12"/>
  <c r="H34" i="12"/>
  <c r="K32" i="12"/>
  <c r="M32" i="12" s="1"/>
  <c r="H32" i="12"/>
  <c r="K29" i="12"/>
  <c r="M29" i="12" s="1"/>
  <c r="H29" i="12"/>
  <c r="K17" i="12"/>
  <c r="M17" i="12" s="1"/>
  <c r="H17" i="12"/>
  <c r="K20" i="12"/>
  <c r="H20" i="12"/>
  <c r="K27" i="12"/>
  <c r="M27" i="12" s="1"/>
  <c r="H27" i="12"/>
  <c r="K25" i="12"/>
  <c r="H25" i="12"/>
  <c r="K23" i="12"/>
  <c r="M23" i="12" s="1"/>
  <c r="H23" i="12"/>
  <c r="K15" i="12"/>
  <c r="M15" i="12" s="1"/>
  <c r="H15" i="12"/>
  <c r="K13" i="12"/>
  <c r="M13" i="12" s="1"/>
  <c r="H13" i="12"/>
  <c r="K11" i="12"/>
  <c r="H11" i="12"/>
  <c r="K8" i="12"/>
  <c r="M8" i="12" s="1"/>
  <c r="H8" i="12"/>
  <c r="H254" i="14"/>
  <c r="K136" i="20"/>
  <c r="M136" i="20" s="1"/>
  <c r="K132" i="20"/>
  <c r="K121" i="20"/>
  <c r="M121" i="20" s="1"/>
  <c r="K116" i="20"/>
  <c r="M116" i="20" s="1"/>
  <c r="K112" i="20"/>
  <c r="M112" i="20" s="1"/>
  <c r="H112" i="20"/>
  <c r="K108" i="20"/>
  <c r="M108" i="20" s="1"/>
  <c r="K105" i="20"/>
  <c r="M105" i="20" s="1"/>
  <c r="K99" i="20"/>
  <c r="M99" i="20" s="1"/>
  <c r="K93" i="20"/>
  <c r="M93" i="20" s="1"/>
  <c r="H93" i="20"/>
  <c r="K88" i="20"/>
  <c r="M88" i="20" s="1"/>
  <c r="K84" i="20"/>
  <c r="M84" i="20" s="1"/>
  <c r="K79" i="20"/>
  <c r="M79" i="20" s="1"/>
  <c r="H79" i="20"/>
  <c r="K76" i="20"/>
  <c r="M76" i="20" s="1"/>
  <c r="K72" i="20"/>
  <c r="M72" i="20" s="1"/>
  <c r="K67" i="20"/>
  <c r="K58" i="20"/>
  <c r="K55" i="20"/>
  <c r="M55" i="20" s="1"/>
  <c r="K52" i="20"/>
  <c r="M52" i="20" s="1"/>
  <c r="K45" i="20"/>
  <c r="M45" i="20" s="1"/>
  <c r="K33" i="20"/>
  <c r="M33" i="20" s="1"/>
  <c r="H33" i="20"/>
  <c r="K29" i="20"/>
  <c r="M29" i="20" s="1"/>
  <c r="K25" i="20"/>
  <c r="M25" i="20" s="1"/>
  <c r="K23" i="20"/>
  <c r="K20" i="20"/>
  <c r="M20" i="20" s="1"/>
  <c r="K17" i="20"/>
  <c r="K12" i="20"/>
  <c r="H12" i="20"/>
  <c r="K7" i="20"/>
  <c r="K218" i="15"/>
  <c r="M218" i="15" s="1"/>
  <c r="H218" i="15"/>
  <c r="K212" i="15"/>
  <c r="M212" i="15" s="1"/>
  <c r="H212" i="15"/>
  <c r="K203" i="15"/>
  <c r="H203" i="15"/>
  <c r="K201" i="15"/>
  <c r="M201" i="15" s="1"/>
  <c r="H201" i="15"/>
  <c r="K199" i="15"/>
  <c r="H199" i="15"/>
  <c r="K193" i="15"/>
  <c r="M193" i="15" s="1"/>
  <c r="H193" i="15"/>
  <c r="K191" i="15"/>
  <c r="M191" i="15" s="1"/>
  <c r="H191" i="15"/>
  <c r="K189" i="15"/>
  <c r="M189" i="15" s="1"/>
  <c r="H189" i="15"/>
  <c r="K187" i="15"/>
  <c r="H187" i="15"/>
  <c r="K171" i="15"/>
  <c r="M171" i="15" s="1"/>
  <c r="H171" i="15"/>
  <c r="K154" i="15"/>
  <c r="H154" i="15"/>
  <c r="K149" i="15"/>
  <c r="M149" i="15" s="1"/>
  <c r="H149" i="15"/>
  <c r="K147" i="15"/>
  <c r="M147" i="15" s="1"/>
  <c r="H147" i="15"/>
  <c r="K145" i="15"/>
  <c r="H145" i="15"/>
  <c r="K143" i="15"/>
  <c r="M143" i="15" s="1"/>
  <c r="H143" i="15"/>
  <c r="K140" i="15"/>
  <c r="M140" i="15" s="1"/>
  <c r="H140" i="15"/>
  <c r="K138" i="15"/>
  <c r="M138" i="15" s="1"/>
  <c r="H138" i="15"/>
  <c r="K136" i="15"/>
  <c r="H136" i="15"/>
  <c r="K123" i="15"/>
  <c r="M123" i="15" s="1"/>
  <c r="H123" i="15"/>
  <c r="K121" i="15"/>
  <c r="M121" i="15" s="1"/>
  <c r="H121" i="15"/>
  <c r="K111" i="15"/>
  <c r="M111" i="15" s="1"/>
  <c r="H111" i="15"/>
  <c r="K109" i="15"/>
  <c r="H109" i="15"/>
  <c r="K99" i="15"/>
  <c r="M99" i="15" s="1"/>
  <c r="H99" i="15"/>
  <c r="K96" i="15"/>
  <c r="M96" i="15" s="1"/>
  <c r="H96" i="15"/>
  <c r="K67" i="15"/>
  <c r="M67" i="15" s="1"/>
  <c r="H67" i="15"/>
  <c r="K42" i="15"/>
  <c r="H42" i="15"/>
  <c r="K39" i="15"/>
  <c r="M39" i="15" s="1"/>
  <c r="H39" i="15"/>
  <c r="K19" i="15"/>
  <c r="M19" i="15" s="1"/>
  <c r="H19" i="15"/>
  <c r="K17" i="15"/>
  <c r="M17" i="15" s="1"/>
  <c r="H17" i="15"/>
  <c r="K14" i="15"/>
  <c r="H14" i="15"/>
  <c r="K12" i="15"/>
  <c r="H12" i="15"/>
  <c r="K146" i="8"/>
  <c r="M146" i="8" s="1"/>
  <c r="H146" i="8"/>
  <c r="K142" i="8"/>
  <c r="M142" i="8" s="1"/>
  <c r="K138" i="8"/>
  <c r="M138" i="8" s="1"/>
  <c r="K134" i="8"/>
  <c r="M134" i="8" s="1"/>
  <c r="K52" i="8"/>
  <c r="M52" i="8" s="1"/>
  <c r="H52" i="8"/>
  <c r="K50" i="8"/>
  <c r="M50" i="8" s="1"/>
  <c r="H48" i="4"/>
  <c r="K35" i="4"/>
  <c r="M35" i="4" s="1"/>
  <c r="K34" i="4"/>
  <c r="K33" i="4"/>
  <c r="M33" i="4" s="1"/>
  <c r="K32" i="4"/>
  <c r="H107" i="3"/>
  <c r="H127" i="3"/>
  <c r="R106" i="3"/>
  <c r="S106" i="3" s="1"/>
  <c r="H180" i="3"/>
  <c r="H7" i="3"/>
  <c r="K65" i="12"/>
  <c r="R65" i="12" s="1"/>
  <c r="S65" i="12" s="1"/>
  <c r="K75" i="12"/>
  <c r="K67" i="12"/>
  <c r="H67" i="12"/>
  <c r="K55" i="12"/>
  <c r="R55" i="12" s="1"/>
  <c r="S55" i="12" s="1"/>
  <c r="K47" i="12"/>
  <c r="H47" i="12"/>
  <c r="K44" i="12"/>
  <c r="R44" i="12" s="1"/>
  <c r="S44" i="12" s="1"/>
  <c r="H44" i="12"/>
  <c r="K239" i="14"/>
  <c r="H239" i="14"/>
  <c r="K237" i="14"/>
  <c r="M237" i="14" s="1"/>
  <c r="K229" i="14"/>
  <c r="M229" i="14" s="1"/>
  <c r="K200" i="14"/>
  <c r="K191" i="14"/>
  <c r="K234" i="14"/>
  <c r="M234" i="14" s="1"/>
  <c r="K227" i="14"/>
  <c r="M227" i="14" s="1"/>
  <c r="K159" i="14"/>
  <c r="M159" i="14" s="1"/>
  <c r="K156" i="14"/>
  <c r="M156" i="14" s="1"/>
  <c r="K19" i="14"/>
  <c r="M19" i="14" s="1"/>
  <c r="K20" i="14"/>
  <c r="M20" i="14" s="1"/>
  <c r="K241" i="14"/>
  <c r="M241" i="14" s="1"/>
  <c r="K220" i="14"/>
  <c r="M220" i="14" s="1"/>
  <c r="K119" i="14"/>
  <c r="M119" i="14" s="1"/>
  <c r="K118" i="14"/>
  <c r="M118" i="14" s="1"/>
  <c r="K113" i="14"/>
  <c r="M113" i="14" s="1"/>
  <c r="K54" i="14"/>
  <c r="H54" i="14"/>
  <c r="K254" i="14"/>
  <c r="M254" i="14" s="1"/>
  <c r="K249" i="14"/>
  <c r="M249" i="14" s="1"/>
  <c r="K245" i="14"/>
  <c r="M245" i="14" s="1"/>
  <c r="K231" i="14"/>
  <c r="M231" i="14" s="1"/>
  <c r="K224" i="14"/>
  <c r="M224" i="14" s="1"/>
  <c r="K216" i="14"/>
  <c r="M216" i="14" s="1"/>
  <c r="K208" i="14"/>
  <c r="M208" i="14" s="1"/>
  <c r="K205" i="14"/>
  <c r="M205" i="14" s="1"/>
  <c r="K195" i="14"/>
  <c r="M195" i="14" s="1"/>
  <c r="K186" i="14"/>
  <c r="K182" i="14"/>
  <c r="M182" i="14" s="1"/>
  <c r="K179" i="14"/>
  <c r="K177" i="14"/>
  <c r="M177" i="14" s="1"/>
  <c r="H177" i="14"/>
  <c r="K169" i="14"/>
  <c r="H169" i="14"/>
  <c r="K160" i="14"/>
  <c r="K128" i="14"/>
  <c r="M128" i="14" s="1"/>
  <c r="K124" i="14"/>
  <c r="M124" i="14" s="1"/>
  <c r="K121" i="14"/>
  <c r="M121" i="14" s="1"/>
  <c r="K107" i="14"/>
  <c r="K86" i="14"/>
  <c r="K80" i="14"/>
  <c r="M80" i="14" s="1"/>
  <c r="K76" i="14"/>
  <c r="K60" i="14"/>
  <c r="M60" i="14" s="1"/>
  <c r="K49" i="14"/>
  <c r="M49" i="14" s="1"/>
  <c r="K46" i="14"/>
  <c r="K42" i="14"/>
  <c r="M42" i="14" s="1"/>
  <c r="K37" i="14"/>
  <c r="M37" i="14" s="1"/>
  <c r="H37" i="14"/>
  <c r="K34" i="14"/>
  <c r="M34" i="14" s="1"/>
  <c r="K31" i="14"/>
  <c r="M31" i="14" s="1"/>
  <c r="K15" i="14"/>
  <c r="K11" i="14"/>
  <c r="M11" i="14" s="1"/>
  <c r="K7" i="14"/>
  <c r="M7" i="14" s="1"/>
  <c r="K261" i="14"/>
  <c r="M261" i="14" s="1"/>
  <c r="H261" i="14"/>
  <c r="K30" i="14"/>
  <c r="M30" i="14" s="1"/>
  <c r="K29" i="14"/>
  <c r="M29" i="14" s="1"/>
  <c r="K28" i="14"/>
  <c r="K21" i="14"/>
  <c r="K116" i="15"/>
  <c r="H116" i="15"/>
  <c r="K115" i="15"/>
  <c r="K114" i="15"/>
  <c r="K113" i="15"/>
  <c r="M113" i="15" s="1"/>
  <c r="K112" i="15"/>
  <c r="K216" i="15"/>
  <c r="M216" i="15" s="1"/>
  <c r="K214" i="15"/>
  <c r="M214" i="15" s="1"/>
  <c r="H214" i="15"/>
  <c r="K168" i="15"/>
  <c r="M168" i="15" s="1"/>
  <c r="K167" i="15"/>
  <c r="H167" i="15"/>
  <c r="K78" i="15"/>
  <c r="K77" i="15"/>
  <c r="K94" i="15"/>
  <c r="K92" i="15"/>
  <c r="M92" i="15" s="1"/>
  <c r="K91" i="15"/>
  <c r="M91" i="15" s="1"/>
  <c r="K90" i="15"/>
  <c r="M90" i="15" s="1"/>
  <c r="K89" i="15"/>
  <c r="M89" i="15" s="1"/>
  <c r="H89" i="15"/>
  <c r="K88" i="15"/>
  <c r="M88" i="15" s="1"/>
  <c r="K86" i="15"/>
  <c r="K85" i="15"/>
  <c r="M85" i="15" s="1"/>
  <c r="K84" i="15"/>
  <c r="K83" i="15"/>
  <c r="K82" i="15"/>
  <c r="M82" i="15" s="1"/>
  <c r="H82" i="15"/>
  <c r="K81" i="15"/>
  <c r="K80" i="15"/>
  <c r="K185" i="15"/>
  <c r="K184" i="15"/>
  <c r="M184" i="15" s="1"/>
  <c r="K183" i="15"/>
  <c r="M183" i="15" s="1"/>
  <c r="K165" i="15"/>
  <c r="M165" i="15" s="1"/>
  <c r="K164" i="15"/>
  <c r="K163" i="15"/>
  <c r="M163" i="15" s="1"/>
  <c r="H163" i="15"/>
  <c r="K161" i="15"/>
  <c r="M161" i="15" s="1"/>
  <c r="K160" i="15"/>
  <c r="M160" i="15" s="1"/>
  <c r="H160" i="15"/>
  <c r="K159" i="15"/>
  <c r="K157" i="15"/>
  <c r="M157" i="15" s="1"/>
  <c r="K156" i="15"/>
  <c r="M156" i="15" s="1"/>
  <c r="K155" i="15"/>
  <c r="M155" i="15" s="1"/>
  <c r="K119" i="15"/>
  <c r="K118" i="15"/>
  <c r="H118" i="15"/>
  <c r="K117" i="15"/>
  <c r="M117" i="15" s="1"/>
  <c r="K182" i="15"/>
  <c r="M182" i="15" s="1"/>
  <c r="K181" i="15"/>
  <c r="M181" i="15" s="1"/>
  <c r="K180" i="15"/>
  <c r="M180" i="15" s="1"/>
  <c r="H180" i="15"/>
  <c r="K179" i="15"/>
  <c r="M179" i="15" s="1"/>
  <c r="K133" i="15"/>
  <c r="M133" i="15" s="1"/>
  <c r="K132" i="15"/>
  <c r="M132" i="15" s="1"/>
  <c r="K131" i="15"/>
  <c r="M131" i="15" s="1"/>
  <c r="K130" i="15"/>
  <c r="M130" i="15" s="1"/>
  <c r="K129" i="15"/>
  <c r="M129" i="15" s="1"/>
  <c r="K127" i="15"/>
  <c r="M127" i="15" s="1"/>
  <c r="K126" i="15"/>
  <c r="M126" i="15" s="1"/>
  <c r="K125" i="15"/>
  <c r="M125" i="15" s="1"/>
  <c r="K103" i="15"/>
  <c r="M103" i="15" s="1"/>
  <c r="K102" i="15"/>
  <c r="M102" i="15" s="1"/>
  <c r="K101" i="15"/>
  <c r="K100" i="15"/>
  <c r="M100" i="15" s="1"/>
  <c r="K76" i="15"/>
  <c r="M76" i="15" s="1"/>
  <c r="K74" i="15"/>
  <c r="K73" i="15"/>
  <c r="M73" i="15" s="1"/>
  <c r="H73" i="15"/>
  <c r="K72" i="15"/>
  <c r="K219" i="15"/>
  <c r="M219" i="15" s="1"/>
  <c r="K208" i="15"/>
  <c r="M208" i="15" s="1"/>
  <c r="K204" i="15"/>
  <c r="M204" i="15" s="1"/>
  <c r="K195" i="15"/>
  <c r="M195" i="15" s="1"/>
  <c r="H195" i="15"/>
  <c r="K105" i="15"/>
  <c r="M105" i="15" s="1"/>
  <c r="K70" i="15"/>
  <c r="M70" i="15" s="1"/>
  <c r="H63" i="15"/>
  <c r="K59" i="15"/>
  <c r="M59" i="15" s="1"/>
  <c r="K56" i="15"/>
  <c r="K54" i="15"/>
  <c r="M54" i="15" s="1"/>
  <c r="K51" i="15"/>
  <c r="M51" i="15" s="1"/>
  <c r="K46" i="15"/>
  <c r="M46" i="15" s="1"/>
  <c r="K43" i="15"/>
  <c r="M43" i="15" s="1"/>
  <c r="K32" i="15"/>
  <c r="M32" i="15" s="1"/>
  <c r="K26" i="15"/>
  <c r="M26" i="15" s="1"/>
  <c r="K24" i="15"/>
  <c r="M24" i="15" s="1"/>
  <c r="H24" i="15"/>
  <c r="K22" i="15"/>
  <c r="M22" i="15" s="1"/>
  <c r="K20" i="15"/>
  <c r="M20" i="15" s="1"/>
  <c r="K57" i="16"/>
  <c r="M57" i="16" s="1"/>
  <c r="K48" i="16"/>
  <c r="H48" i="16"/>
  <c r="K41" i="16"/>
  <c r="M41" i="16" s="1"/>
  <c r="K36" i="16"/>
  <c r="M36" i="16" s="1"/>
  <c r="K31" i="16"/>
  <c r="K26" i="16"/>
  <c r="M26" i="16" s="1"/>
  <c r="K22" i="16"/>
  <c r="M22" i="16" s="1"/>
  <c r="K3" i="16"/>
  <c r="H18" i="16"/>
  <c r="K7" i="16"/>
  <c r="M7" i="16" s="1"/>
  <c r="K120" i="17"/>
  <c r="M120" i="17" s="1"/>
  <c r="K34" i="17"/>
  <c r="M34" i="17" s="1"/>
  <c r="K111" i="17"/>
  <c r="M111" i="17" s="1"/>
  <c r="K110" i="17"/>
  <c r="M110" i="17" s="1"/>
  <c r="K142" i="17"/>
  <c r="M142" i="17" s="1"/>
  <c r="K140" i="17"/>
  <c r="K75" i="17"/>
  <c r="K74" i="17"/>
  <c r="M74" i="17" s="1"/>
  <c r="K126" i="17"/>
  <c r="M126" i="17" s="1"/>
  <c r="K125" i="17"/>
  <c r="M125" i="17" s="1"/>
  <c r="K124" i="17"/>
  <c r="M124" i="17" s="1"/>
  <c r="K123" i="17"/>
  <c r="M123" i="17" s="1"/>
  <c r="K132" i="17"/>
  <c r="K131" i="17"/>
  <c r="M131" i="17" s="1"/>
  <c r="K114" i="17"/>
  <c r="K113" i="17"/>
  <c r="M113" i="17" s="1"/>
  <c r="K112" i="17"/>
  <c r="K33" i="17"/>
  <c r="K32" i="17"/>
  <c r="K31" i="17"/>
  <c r="M31" i="17" s="1"/>
  <c r="K29" i="17"/>
  <c r="M29" i="17" s="1"/>
  <c r="K28" i="17"/>
  <c r="M28" i="17" s="1"/>
  <c r="K27" i="17"/>
  <c r="M27" i="17" s="1"/>
  <c r="K138" i="17"/>
  <c r="M138" i="17" s="1"/>
  <c r="K137" i="17"/>
  <c r="M137" i="17" s="1"/>
  <c r="K136" i="17"/>
  <c r="K135" i="17"/>
  <c r="K118" i="17"/>
  <c r="M118" i="17" s="1"/>
  <c r="K117" i="17"/>
  <c r="M117" i="17" s="1"/>
  <c r="K116" i="17"/>
  <c r="K115" i="17"/>
  <c r="M115" i="17" s="1"/>
  <c r="K109" i="17"/>
  <c r="H109" i="17"/>
  <c r="K108" i="17"/>
  <c r="K107" i="17"/>
  <c r="M107" i="17" s="1"/>
  <c r="K106" i="17"/>
  <c r="M106" i="17" s="1"/>
  <c r="K105" i="17"/>
  <c r="H105" i="17"/>
  <c r="K104" i="17"/>
  <c r="K103" i="17"/>
  <c r="M103" i="17" s="1"/>
  <c r="H103" i="17"/>
  <c r="K102" i="17"/>
  <c r="M102" i="17" s="1"/>
  <c r="K99" i="17"/>
  <c r="M99" i="17" s="1"/>
  <c r="K98" i="17"/>
  <c r="M98" i="17" s="1"/>
  <c r="K97" i="17"/>
  <c r="M97" i="17" s="1"/>
  <c r="H97" i="17"/>
  <c r="K96" i="17"/>
  <c r="K95" i="17"/>
  <c r="K94" i="17"/>
  <c r="M94" i="17" s="1"/>
  <c r="K93" i="17"/>
  <c r="M93" i="17" s="1"/>
  <c r="H93" i="17"/>
  <c r="K92" i="17"/>
  <c r="H92" i="17"/>
  <c r="K91" i="17"/>
  <c r="M91" i="17" s="1"/>
  <c r="K90" i="17"/>
  <c r="K89" i="17"/>
  <c r="M89" i="17" s="1"/>
  <c r="K88" i="17"/>
  <c r="M88" i="17" s="1"/>
  <c r="K87" i="17"/>
  <c r="M87" i="17" s="1"/>
  <c r="H87" i="17"/>
  <c r="K86" i="17"/>
  <c r="H86" i="17"/>
  <c r="K85" i="17"/>
  <c r="M85" i="17" s="1"/>
  <c r="K84" i="17"/>
  <c r="M84" i="17" s="1"/>
  <c r="K83" i="17"/>
  <c r="M83" i="17" s="1"/>
  <c r="K82" i="17"/>
  <c r="M82" i="17" s="1"/>
  <c r="H82" i="17"/>
  <c r="K81" i="17"/>
  <c r="K80" i="17"/>
  <c r="M80" i="17" s="1"/>
  <c r="K79" i="17"/>
  <c r="K78" i="17"/>
  <c r="M78" i="17" s="1"/>
  <c r="K77" i="17"/>
  <c r="M77" i="17" s="1"/>
  <c r="K76" i="17"/>
  <c r="M76" i="17" s="1"/>
  <c r="H76" i="17"/>
  <c r="K71" i="17"/>
  <c r="M71" i="17" s="1"/>
  <c r="K70" i="17"/>
  <c r="K69" i="17"/>
  <c r="H69" i="17"/>
  <c r="K68" i="17"/>
  <c r="M68" i="17" s="1"/>
  <c r="K67" i="17"/>
  <c r="K66" i="17"/>
  <c r="H66" i="17"/>
  <c r="K65" i="17"/>
  <c r="K64" i="17"/>
  <c r="K63" i="17"/>
  <c r="M63" i="17" s="1"/>
  <c r="K62" i="17"/>
  <c r="M62" i="17" s="1"/>
  <c r="K61" i="17"/>
  <c r="M61" i="17" s="1"/>
  <c r="K60" i="17"/>
  <c r="K59" i="17"/>
  <c r="M59" i="17" s="1"/>
  <c r="K58" i="17"/>
  <c r="M58" i="17" s="1"/>
  <c r="K57" i="17"/>
  <c r="M57" i="17" s="1"/>
  <c r="K56" i="17"/>
  <c r="K55" i="17"/>
  <c r="M55" i="17" s="1"/>
  <c r="K54" i="17"/>
  <c r="M54" i="17" s="1"/>
  <c r="H54" i="17"/>
  <c r="K53" i="17"/>
  <c r="K52" i="17"/>
  <c r="K51" i="17"/>
  <c r="M51" i="17" s="1"/>
  <c r="K50" i="17"/>
  <c r="M50" i="17" s="1"/>
  <c r="K49" i="17"/>
  <c r="K48" i="17"/>
  <c r="M48" i="17" s="1"/>
  <c r="K47" i="17"/>
  <c r="M47" i="17" s="1"/>
  <c r="K46" i="17"/>
  <c r="M46" i="17" s="1"/>
  <c r="K45" i="17"/>
  <c r="H45" i="17"/>
  <c r="K44" i="17"/>
  <c r="M44" i="17" s="1"/>
  <c r="K43" i="17"/>
  <c r="K42" i="17"/>
  <c r="M42" i="17" s="1"/>
  <c r="K41" i="17"/>
  <c r="K40" i="17"/>
  <c r="M40" i="17" s="1"/>
  <c r="H40" i="17"/>
  <c r="K39" i="17"/>
  <c r="M39" i="17" s="1"/>
  <c r="K38" i="17"/>
  <c r="K37" i="17"/>
  <c r="K36" i="17"/>
  <c r="M36" i="17" s="1"/>
  <c r="K26" i="17"/>
  <c r="K25" i="17"/>
  <c r="M25" i="17" s="1"/>
  <c r="K24" i="17"/>
  <c r="K23" i="17"/>
  <c r="M23" i="17" s="1"/>
  <c r="K22" i="17"/>
  <c r="M22" i="17" s="1"/>
  <c r="K21" i="17"/>
  <c r="M21" i="17" s="1"/>
  <c r="K20" i="17"/>
  <c r="M20" i="17" s="1"/>
  <c r="K19" i="17"/>
  <c r="M19" i="17" s="1"/>
  <c r="H19" i="17"/>
  <c r="K18" i="17"/>
  <c r="H18" i="17"/>
  <c r="K17" i="17"/>
  <c r="M17" i="17" s="1"/>
  <c r="K16" i="17"/>
  <c r="M16" i="17" s="1"/>
  <c r="K15" i="17"/>
  <c r="K14" i="17"/>
  <c r="M14" i="17" s="1"/>
  <c r="K13" i="17"/>
  <c r="M13" i="17" s="1"/>
  <c r="K12" i="17"/>
  <c r="K11" i="17"/>
  <c r="H11" i="17"/>
  <c r="K3" i="19"/>
  <c r="E2" i="19"/>
  <c r="B2" i="19"/>
  <c r="E1" i="19"/>
  <c r="B1" i="19"/>
  <c r="K3" i="20"/>
  <c r="E2" i="20"/>
  <c r="B2" i="20"/>
  <c r="E1" i="20"/>
  <c r="B1" i="20"/>
  <c r="E2" i="18"/>
  <c r="B2" i="18"/>
  <c r="E1" i="18"/>
  <c r="B1" i="18"/>
  <c r="K3" i="17"/>
  <c r="E2" i="17"/>
  <c r="B2" i="17"/>
  <c r="E1" i="17"/>
  <c r="B1" i="17"/>
  <c r="E2" i="16"/>
  <c r="B2" i="16"/>
  <c r="E1" i="16"/>
  <c r="B1" i="16"/>
  <c r="B2" i="15"/>
  <c r="E1" i="15"/>
  <c r="B1" i="15"/>
  <c r="K3" i="14"/>
  <c r="E1" i="14"/>
  <c r="B1" i="14"/>
  <c r="B2" i="12"/>
  <c r="E1" i="12"/>
  <c r="B1" i="12"/>
  <c r="K24" i="2"/>
  <c r="M24" i="2" s="1"/>
  <c r="H50" i="8"/>
  <c r="K3" i="13"/>
  <c r="B2" i="13"/>
  <c r="E1" i="13"/>
  <c r="B1" i="13"/>
  <c r="H7" i="13"/>
  <c r="H9" i="13"/>
  <c r="K3" i="11"/>
  <c r="E2" i="11"/>
  <c r="B2" i="11"/>
  <c r="E1" i="11"/>
  <c r="B1" i="11"/>
  <c r="K2" i="10"/>
  <c r="B1" i="10"/>
  <c r="K3" i="8"/>
  <c r="B2" i="8"/>
  <c r="E1" i="8"/>
  <c r="B1" i="8"/>
  <c r="K3" i="9"/>
  <c r="K3" i="7"/>
  <c r="K33" i="7" s="1"/>
  <c r="M33" i="7" s="1"/>
  <c r="K3" i="6"/>
  <c r="K3" i="5"/>
  <c r="K3" i="4"/>
  <c r="K44" i="4" s="1"/>
  <c r="K3" i="3"/>
  <c r="K122" i="3" s="1"/>
  <c r="K3" i="2"/>
  <c r="E2" i="5"/>
  <c r="E1" i="5"/>
  <c r="B2" i="5"/>
  <c r="B1" i="5"/>
  <c r="E2" i="7"/>
  <c r="E1" i="7"/>
  <c r="B2" i="7"/>
  <c r="B1" i="7"/>
  <c r="H93" i="3"/>
  <c r="H128" i="3"/>
  <c r="H115" i="3"/>
  <c r="H108" i="3"/>
  <c r="H78" i="3"/>
  <c r="H77" i="3"/>
  <c r="H28" i="7"/>
  <c r="H18" i="7"/>
  <c r="H43" i="7"/>
  <c r="H34" i="7"/>
  <c r="H216" i="3"/>
  <c r="H204" i="3"/>
  <c r="H194" i="3"/>
  <c r="H190" i="3"/>
  <c r="H167" i="3"/>
  <c r="H138" i="3"/>
  <c r="H133" i="3"/>
  <c r="H126" i="3"/>
  <c r="H121" i="3"/>
  <c r="H114" i="3"/>
  <c r="H106" i="3"/>
  <c r="H101" i="3"/>
  <c r="H92" i="3"/>
  <c r="H76" i="3"/>
  <c r="H63" i="3"/>
  <c r="H56" i="3"/>
  <c r="H49" i="3"/>
  <c r="H21" i="3"/>
  <c r="H14" i="3"/>
  <c r="B2" i="9"/>
  <c r="E1" i="9"/>
  <c r="B1" i="9"/>
  <c r="E1" i="6"/>
  <c r="B1" i="6"/>
  <c r="E1" i="4"/>
  <c r="B1" i="4"/>
  <c r="E1" i="3"/>
  <c r="B1" i="3"/>
  <c r="E2" i="3"/>
  <c r="E2" i="4"/>
  <c r="B2" i="4"/>
  <c r="B2" i="3"/>
  <c r="H25" i="7"/>
  <c r="H44" i="7"/>
  <c r="H23" i="7"/>
  <c r="H38" i="7"/>
  <c r="H24" i="7"/>
  <c r="H33" i="7"/>
  <c r="H24" i="2"/>
  <c r="H31" i="11"/>
  <c r="H43" i="11"/>
  <c r="H69" i="2"/>
  <c r="H111" i="17"/>
  <c r="H65" i="12"/>
  <c r="H136" i="20"/>
  <c r="H31" i="14"/>
  <c r="H57" i="16"/>
  <c r="H51" i="2"/>
  <c r="H142" i="8"/>
  <c r="H138" i="8"/>
  <c r="H134" i="8"/>
  <c r="H26" i="16"/>
  <c r="H22" i="16"/>
  <c r="H237" i="14"/>
  <c r="H234" i="14"/>
  <c r="H229" i="14"/>
  <c r="H231" i="14"/>
  <c r="H249" i="14"/>
  <c r="H191" i="14"/>
  <c r="H186" i="14"/>
  <c r="H34" i="14"/>
  <c r="H21" i="14"/>
  <c r="H20" i="14"/>
  <c r="H19" i="14"/>
  <c r="L19" i="14" s="1"/>
  <c r="E1" i="2"/>
  <c r="B1" i="2"/>
  <c r="H103" i="15"/>
  <c r="H119" i="15"/>
  <c r="H115" i="15"/>
  <c r="H159" i="14"/>
  <c r="H30" i="14"/>
  <c r="H105" i="20"/>
  <c r="H99" i="20"/>
  <c r="H92" i="15"/>
  <c r="H86" i="15"/>
  <c r="H78" i="15"/>
  <c r="H77" i="15"/>
  <c r="H74" i="15"/>
  <c r="H55" i="20"/>
  <c r="H45" i="20"/>
  <c r="H132" i="20"/>
  <c r="H121" i="20"/>
  <c r="H116" i="20"/>
  <c r="H108" i="20"/>
  <c r="H88" i="20"/>
  <c r="H84" i="20"/>
  <c r="H76" i="20"/>
  <c r="H72" i="20"/>
  <c r="H67" i="20"/>
  <c r="H58" i="20"/>
  <c r="H52" i="20"/>
  <c r="H7" i="20"/>
  <c r="H140" i="17"/>
  <c r="H142" i="17"/>
  <c r="H36" i="16"/>
  <c r="H41" i="16"/>
  <c r="H137" i="15"/>
  <c r="H133" i="15"/>
  <c r="H132" i="15"/>
  <c r="H102" i="15"/>
  <c r="H35" i="15"/>
  <c r="H32" i="15"/>
  <c r="H156" i="14"/>
  <c r="H22" i="12"/>
  <c r="H38" i="4"/>
  <c r="H8" i="4"/>
  <c r="H200" i="14"/>
  <c r="H119" i="14"/>
  <c r="H11" i="14"/>
  <c r="H41" i="2"/>
  <c r="H34" i="2"/>
  <c r="M12" i="20"/>
  <c r="H181" i="15"/>
  <c r="H56" i="15"/>
  <c r="M56" i="15"/>
  <c r="H59" i="15"/>
  <c r="H29" i="20"/>
  <c r="H25" i="20"/>
  <c r="H23" i="20"/>
  <c r="H20" i="20"/>
  <c r="H17" i="20"/>
  <c r="H26" i="12"/>
  <c r="H11" i="19"/>
  <c r="H9" i="19"/>
  <c r="H7" i="19"/>
  <c r="H107" i="18"/>
  <c r="H105" i="18"/>
  <c r="H219" i="15"/>
  <c r="H217" i="15"/>
  <c r="H216" i="15"/>
  <c r="H208" i="15"/>
  <c r="H204" i="15"/>
  <c r="H185" i="15"/>
  <c r="H184" i="15"/>
  <c r="H183" i="15"/>
  <c r="H182" i="15"/>
  <c r="H179" i="15"/>
  <c r="H170" i="15"/>
  <c r="H168" i="15"/>
  <c r="H165" i="15"/>
  <c r="H164" i="15"/>
  <c r="H161" i="15"/>
  <c r="H159" i="15"/>
  <c r="H157" i="15"/>
  <c r="H156" i="15"/>
  <c r="H155" i="15"/>
  <c r="H153" i="15"/>
  <c r="H148" i="15"/>
  <c r="H146" i="15"/>
  <c r="H144" i="15"/>
  <c r="H142" i="15"/>
  <c r="H139" i="15"/>
  <c r="H135" i="15"/>
  <c r="H131" i="15"/>
  <c r="H130" i="15"/>
  <c r="H129" i="15"/>
  <c r="H127" i="15"/>
  <c r="H126" i="15"/>
  <c r="H125" i="15"/>
  <c r="H122" i="15"/>
  <c r="H120" i="15"/>
  <c r="H117" i="15"/>
  <c r="H114" i="15"/>
  <c r="H113" i="15"/>
  <c r="H112" i="15"/>
  <c r="H110" i="15"/>
  <c r="H108" i="15"/>
  <c r="H105" i="15"/>
  <c r="H101" i="15"/>
  <c r="H100" i="15"/>
  <c r="H98" i="15"/>
  <c r="H95" i="15"/>
  <c r="H94" i="15"/>
  <c r="H91" i="15"/>
  <c r="H90" i="15"/>
  <c r="H88" i="15"/>
  <c r="H85" i="15"/>
  <c r="H84" i="15"/>
  <c r="H83" i="15"/>
  <c r="H81" i="15"/>
  <c r="H80" i="15"/>
  <c r="H76" i="15"/>
  <c r="H72" i="15"/>
  <c r="H70" i="15"/>
  <c r="H66" i="15"/>
  <c r="H54" i="15"/>
  <c r="H51" i="15"/>
  <c r="H46" i="15"/>
  <c r="H43" i="15"/>
  <c r="H41" i="15"/>
  <c r="H38" i="15"/>
  <c r="H26" i="15"/>
  <c r="H22" i="15"/>
  <c r="H20" i="15"/>
  <c r="H18" i="15"/>
  <c r="H16" i="15"/>
  <c r="H13" i="15"/>
  <c r="H141" i="17"/>
  <c r="H139" i="17"/>
  <c r="H138" i="17"/>
  <c r="H137" i="17"/>
  <c r="H136" i="17"/>
  <c r="H135" i="17"/>
  <c r="H132" i="17"/>
  <c r="H131" i="17"/>
  <c r="H126" i="17"/>
  <c r="H125" i="17"/>
  <c r="H124" i="17"/>
  <c r="H123" i="17"/>
  <c r="H120" i="17"/>
  <c r="H118" i="17"/>
  <c r="H117" i="17"/>
  <c r="H116" i="17"/>
  <c r="H115" i="17"/>
  <c r="H114" i="17"/>
  <c r="H113" i="17"/>
  <c r="H112" i="17"/>
  <c r="H110" i="17"/>
  <c r="H108" i="17"/>
  <c r="H107" i="17"/>
  <c r="H106" i="17"/>
  <c r="H104" i="17"/>
  <c r="H102" i="17"/>
  <c r="H99" i="17"/>
  <c r="H98" i="17"/>
  <c r="H96" i="17"/>
  <c r="H95" i="17"/>
  <c r="H94" i="17"/>
  <c r="L94" i="17" s="1"/>
  <c r="H91" i="17"/>
  <c r="H90" i="17"/>
  <c r="H89" i="17"/>
  <c r="H88" i="17"/>
  <c r="L88" i="17" s="1"/>
  <c r="H85" i="17"/>
  <c r="H84" i="17"/>
  <c r="H83" i="17"/>
  <c r="H81" i="17"/>
  <c r="H80" i="17"/>
  <c r="H79" i="17"/>
  <c r="H78" i="17"/>
  <c r="H77" i="17"/>
  <c r="H75" i="17"/>
  <c r="H74" i="17"/>
  <c r="H71" i="17"/>
  <c r="H70" i="17"/>
  <c r="H68" i="17"/>
  <c r="H67" i="17"/>
  <c r="H65" i="17"/>
  <c r="H64" i="17"/>
  <c r="H63" i="17"/>
  <c r="H62" i="17"/>
  <c r="H61" i="17"/>
  <c r="H60" i="17"/>
  <c r="H59" i="17"/>
  <c r="H58" i="17"/>
  <c r="H57" i="17"/>
  <c r="H56" i="17"/>
  <c r="H55" i="17"/>
  <c r="H53" i="17"/>
  <c r="H52" i="17"/>
  <c r="H51" i="17"/>
  <c r="H50" i="17"/>
  <c r="H49" i="17"/>
  <c r="H48" i="17"/>
  <c r="H47" i="17"/>
  <c r="H46" i="17"/>
  <c r="H44" i="17"/>
  <c r="H43" i="17"/>
  <c r="H42" i="17"/>
  <c r="H41" i="17"/>
  <c r="H39" i="17"/>
  <c r="H38" i="17"/>
  <c r="H37" i="17"/>
  <c r="H36" i="17"/>
  <c r="H34" i="17"/>
  <c r="H33" i="17"/>
  <c r="H32" i="17"/>
  <c r="H31" i="17"/>
  <c r="H29" i="17"/>
  <c r="H28" i="17"/>
  <c r="H27" i="17"/>
  <c r="H26" i="17"/>
  <c r="H25" i="17"/>
  <c r="H24" i="17"/>
  <c r="H23" i="17"/>
  <c r="H22" i="17"/>
  <c r="H21" i="17"/>
  <c r="H20" i="17"/>
  <c r="H17" i="17"/>
  <c r="H16" i="17"/>
  <c r="H15" i="17"/>
  <c r="H14" i="17"/>
  <c r="H13" i="17"/>
  <c r="H12" i="17"/>
  <c r="H31" i="16"/>
  <c r="H14" i="16"/>
  <c r="H7" i="16"/>
  <c r="H34" i="13"/>
  <c r="H68" i="11"/>
  <c r="H66" i="11"/>
  <c r="H63" i="11"/>
  <c r="H60" i="11"/>
  <c r="H57" i="11"/>
  <c r="H46" i="11"/>
  <c r="H40" i="11"/>
  <c r="H37" i="11"/>
  <c r="H35" i="11"/>
  <c r="H33" i="11"/>
  <c r="H29" i="11"/>
  <c r="H26" i="11"/>
  <c r="H245" i="14"/>
  <c r="H241" i="14"/>
  <c r="H227" i="14"/>
  <c r="H224" i="14"/>
  <c r="H220" i="14"/>
  <c r="H216" i="14"/>
  <c r="H208" i="14"/>
  <c r="H205" i="14"/>
  <c r="H195" i="14"/>
  <c r="H182" i="14"/>
  <c r="H179" i="14"/>
  <c r="H160" i="14"/>
  <c r="H152" i="14"/>
  <c r="H128" i="14"/>
  <c r="H124" i="14"/>
  <c r="H121" i="14"/>
  <c r="H118" i="14"/>
  <c r="H113" i="14"/>
  <c r="H107" i="14"/>
  <c r="H86" i="14"/>
  <c r="H80" i="14"/>
  <c r="H76" i="14"/>
  <c r="H60" i="14"/>
  <c r="H49" i="14"/>
  <c r="H46" i="14"/>
  <c r="H42" i="14"/>
  <c r="H29" i="14"/>
  <c r="H28" i="14"/>
  <c r="H15" i="14"/>
  <c r="H7" i="14"/>
  <c r="H63" i="13"/>
  <c r="H61" i="13"/>
  <c r="H56" i="13"/>
  <c r="H54" i="13"/>
  <c r="H52" i="13"/>
  <c r="H50" i="13"/>
  <c r="H48" i="13"/>
  <c r="H46" i="13"/>
  <c r="H44" i="13"/>
  <c r="H42" i="13"/>
  <c r="H40" i="13"/>
  <c r="H38" i="13"/>
  <c r="H36" i="13"/>
  <c r="H32" i="13"/>
  <c r="H30" i="13"/>
  <c r="H23" i="13"/>
  <c r="H21" i="13"/>
  <c r="H19" i="13"/>
  <c r="H16" i="13"/>
  <c r="H14" i="13"/>
  <c r="H12" i="13"/>
  <c r="H116" i="12"/>
  <c r="H74" i="12"/>
  <c r="H71" i="12"/>
  <c r="H70" i="12"/>
  <c r="H64" i="12"/>
  <c r="H63" i="12"/>
  <c r="H61" i="12"/>
  <c r="H59" i="12"/>
  <c r="H55" i="12"/>
  <c r="H52" i="12"/>
  <c r="H50" i="12"/>
  <c r="H41" i="12"/>
  <c r="H39" i="12"/>
  <c r="H37" i="12"/>
  <c r="H35" i="12"/>
  <c r="H33" i="12"/>
  <c r="H31" i="12"/>
  <c r="H28" i="12"/>
  <c r="H24" i="12"/>
  <c r="H19" i="12"/>
  <c r="H16" i="12"/>
  <c r="H14" i="12"/>
  <c r="H12" i="12"/>
  <c r="H10" i="12"/>
  <c r="H7" i="12"/>
  <c r="H89" i="10"/>
  <c r="H87" i="10"/>
  <c r="H95" i="8"/>
  <c r="H82" i="8"/>
  <c r="H68" i="8"/>
  <c r="H19" i="8"/>
  <c r="H7" i="7"/>
  <c r="H47" i="4"/>
  <c r="H35" i="4"/>
  <c r="H34" i="4"/>
  <c r="H33" i="4"/>
  <c r="H32" i="4"/>
  <c r="H30" i="4"/>
  <c r="H27" i="4"/>
  <c r="H11" i="4"/>
  <c r="H7" i="4"/>
  <c r="E2" i="2"/>
  <c r="B2" i="2"/>
  <c r="H30" i="2"/>
  <c r="H27" i="2"/>
  <c r="H23" i="2"/>
  <c r="H19" i="2"/>
  <c r="M13" i="13"/>
  <c r="M20" i="13"/>
  <c r="L50" i="6"/>
  <c r="M35" i="6"/>
  <c r="M24" i="13"/>
  <c r="L64" i="6"/>
  <c r="L7" i="6"/>
  <c r="L66" i="6"/>
  <c r="M51" i="13"/>
  <c r="M37" i="13"/>
  <c r="M122" i="3" l="1"/>
  <c r="L122" i="3"/>
  <c r="L71" i="6"/>
  <c r="M25" i="6"/>
  <c r="L11" i="6"/>
  <c r="M45" i="6"/>
  <c r="L61" i="17"/>
  <c r="L102" i="17"/>
  <c r="L76" i="20"/>
  <c r="L86" i="17"/>
  <c r="L62" i="12"/>
  <c r="L117" i="18"/>
  <c r="K101" i="18"/>
  <c r="L101" i="18" s="1"/>
  <c r="K86" i="18"/>
  <c r="L86" i="18" s="1"/>
  <c r="M39" i="6"/>
  <c r="M53" i="6"/>
  <c r="L90" i="6"/>
  <c r="L18" i="6"/>
  <c r="L116" i="20"/>
  <c r="L100" i="6"/>
  <c r="L20" i="6"/>
  <c r="M41" i="6"/>
  <c r="M60" i="6"/>
  <c r="M28" i="6"/>
  <c r="K124" i="18"/>
  <c r="K120" i="18"/>
  <c r="L120" i="18" s="1"/>
  <c r="K100" i="18"/>
  <c r="M100" i="18" s="1"/>
  <c r="L105" i="21"/>
  <c r="L20" i="13"/>
  <c r="L66" i="17"/>
  <c r="L20" i="17"/>
  <c r="L20" i="12"/>
  <c r="L31" i="13"/>
  <c r="M65" i="12"/>
  <c r="L125" i="17"/>
  <c r="L124" i="14"/>
  <c r="L57" i="16"/>
  <c r="L80" i="17"/>
  <c r="L220" i="14"/>
  <c r="L72" i="20"/>
  <c r="M105" i="6"/>
  <c r="L218" i="15"/>
  <c r="L159" i="15"/>
  <c r="L156" i="15"/>
  <c r="L127" i="15"/>
  <c r="L55" i="20"/>
  <c r="L84" i="18"/>
  <c r="L138" i="17"/>
  <c r="M86" i="17"/>
  <c r="L75" i="17"/>
  <c r="L53" i="17"/>
  <c r="L49" i="17"/>
  <c r="L45" i="17"/>
  <c r="L15" i="16"/>
  <c r="L121" i="14"/>
  <c r="L24" i="13"/>
  <c r="L134" i="8"/>
  <c r="K70" i="18"/>
  <c r="L70" i="18" s="1"/>
  <c r="K62" i="18"/>
  <c r="M62" i="18" s="1"/>
  <c r="K48" i="18"/>
  <c r="L48" i="18" s="1"/>
  <c r="K45" i="18"/>
  <c r="K34" i="18"/>
  <c r="M34" i="18" s="1"/>
  <c r="K31" i="18"/>
  <c r="M31" i="18" s="1"/>
  <c r="K22" i="18"/>
  <c r="M22" i="18" s="1"/>
  <c r="K15" i="18"/>
  <c r="M15" i="18" s="1"/>
  <c r="K12" i="18"/>
  <c r="M12" i="18" s="1"/>
  <c r="K60" i="18"/>
  <c r="M60" i="18" s="1"/>
  <c r="K54" i="18"/>
  <c r="M54" i="18" s="1"/>
  <c r="K46" i="18"/>
  <c r="K43" i="18"/>
  <c r="M43" i="18" s="1"/>
  <c r="K32" i="18"/>
  <c r="M32" i="18" s="1"/>
  <c r="K30" i="18"/>
  <c r="M30" i="18" s="1"/>
  <c r="K27" i="18"/>
  <c r="M27" i="18" s="1"/>
  <c r="K13" i="18"/>
  <c r="M13" i="18" s="1"/>
  <c r="K10" i="18"/>
  <c r="M10" i="18" s="1"/>
  <c r="K112" i="18"/>
  <c r="K110" i="18"/>
  <c r="M110" i="18" s="1"/>
  <c r="K106" i="18"/>
  <c r="K92" i="18"/>
  <c r="M92" i="18" s="1"/>
  <c r="K89" i="18"/>
  <c r="M89" i="18" s="1"/>
  <c r="K82" i="18"/>
  <c r="M82" i="18" s="1"/>
  <c r="K74" i="18"/>
  <c r="M74" i="18" s="1"/>
  <c r="K66" i="18"/>
  <c r="M66" i="18" s="1"/>
  <c r="K58" i="18"/>
  <c r="M58" i="18" s="1"/>
  <c r="K52" i="18"/>
  <c r="M52" i="18" s="1"/>
  <c r="K41" i="18"/>
  <c r="L41" i="18" s="1"/>
  <c r="K39" i="18"/>
  <c r="K28" i="18"/>
  <c r="M28" i="18" s="1"/>
  <c r="K26" i="18"/>
  <c r="M26" i="18" s="1"/>
  <c r="K122" i="18"/>
  <c r="M122" i="18" s="1"/>
  <c r="K119" i="18"/>
  <c r="M119" i="18" s="1"/>
  <c r="K96" i="18"/>
  <c r="M96" i="18" s="1"/>
  <c r="K90" i="18"/>
  <c r="L90" i="18" s="1"/>
  <c r="K88" i="18"/>
  <c r="L88" i="18" s="1"/>
  <c r="K80" i="18"/>
  <c r="M80" i="18" s="1"/>
  <c r="K72" i="18"/>
  <c r="L72" i="18" s="1"/>
  <c r="K64" i="18"/>
  <c r="M64" i="18" s="1"/>
  <c r="K50" i="18"/>
  <c r="M50" i="18" s="1"/>
  <c r="K40" i="18"/>
  <c r="M40" i="18" s="1"/>
  <c r="K35" i="18"/>
  <c r="L35" i="18" s="1"/>
  <c r="K24" i="18"/>
  <c r="M24" i="18" s="1"/>
  <c r="K17" i="18"/>
  <c r="M17" i="18" s="1"/>
  <c r="K125" i="18"/>
  <c r="K108" i="18"/>
  <c r="K103" i="18"/>
  <c r="K98" i="18"/>
  <c r="L98" i="18" s="1"/>
  <c r="K94" i="18"/>
  <c r="M94" i="18" s="1"/>
  <c r="K56" i="18"/>
  <c r="M56" i="18" s="1"/>
  <c r="K44" i="18"/>
  <c r="K42" i="18"/>
  <c r="K37" i="18"/>
  <c r="K20" i="18"/>
  <c r="K11" i="18"/>
  <c r="M11" i="18" s="1"/>
  <c r="M8" i="18"/>
  <c r="L8" i="18"/>
  <c r="L19" i="6"/>
  <c r="M75" i="17"/>
  <c r="M159" i="15"/>
  <c r="M84" i="18"/>
  <c r="L227" i="14"/>
  <c r="L123" i="17"/>
  <c r="L183" i="15"/>
  <c r="L74" i="6"/>
  <c r="M53" i="17"/>
  <c r="L216" i="15"/>
  <c r="L205" i="14"/>
  <c r="L224" i="14"/>
  <c r="L100" i="15"/>
  <c r="L25" i="20"/>
  <c r="L108" i="20"/>
  <c r="L92" i="15"/>
  <c r="M22" i="6"/>
  <c r="K123" i="18"/>
  <c r="M123" i="18" s="1"/>
  <c r="K121" i="18"/>
  <c r="M121" i="18" s="1"/>
  <c r="K116" i="18"/>
  <c r="M116" i="18" s="1"/>
  <c r="K113" i="18"/>
  <c r="M113" i="18" s="1"/>
  <c r="K102" i="18"/>
  <c r="K97" i="18"/>
  <c r="M97" i="18" s="1"/>
  <c r="K95" i="18"/>
  <c r="M95" i="18" s="1"/>
  <c r="K93" i="18"/>
  <c r="K91" i="18"/>
  <c r="M91" i="18" s="1"/>
  <c r="K87" i="18"/>
  <c r="K85" i="18"/>
  <c r="K83" i="18"/>
  <c r="K81" i="18"/>
  <c r="K79" i="18"/>
  <c r="K77" i="18"/>
  <c r="K75" i="18"/>
  <c r="K73" i="18"/>
  <c r="K71" i="18"/>
  <c r="K69" i="18"/>
  <c r="K67" i="18"/>
  <c r="K65" i="18"/>
  <c r="M65" i="18" s="1"/>
  <c r="K63" i="18"/>
  <c r="K61" i="18"/>
  <c r="K59" i="18"/>
  <c r="K57" i="18"/>
  <c r="K55" i="18"/>
  <c r="K53" i="18"/>
  <c r="M53" i="18" s="1"/>
  <c r="K51" i="18"/>
  <c r="K49" i="18"/>
  <c r="K47" i="18"/>
  <c r="K33" i="18"/>
  <c r="M33" i="18" s="1"/>
  <c r="K29" i="18"/>
  <c r="K25" i="18"/>
  <c r="K23" i="18"/>
  <c r="M23" i="18" s="1"/>
  <c r="K21" i="18"/>
  <c r="M21" i="18" s="1"/>
  <c r="K18" i="18"/>
  <c r="M18" i="18" s="1"/>
  <c r="K16" i="18"/>
  <c r="K14" i="18"/>
  <c r="M14" i="18" s="1"/>
  <c r="L229" i="14"/>
  <c r="L254" i="14"/>
  <c r="L69" i="17"/>
  <c r="L126" i="18"/>
  <c r="M117" i="18"/>
  <c r="M86" i="18"/>
  <c r="L11" i="18"/>
  <c r="L124" i="18"/>
  <c r="K152" i="14"/>
  <c r="M152" i="14" s="1"/>
  <c r="K148" i="14"/>
  <c r="K144" i="14"/>
  <c r="M141" i="21"/>
  <c r="L141" i="21"/>
  <c r="L234" i="14"/>
  <c r="K206" i="21"/>
  <c r="L206" i="21" s="1"/>
  <c r="K137" i="21"/>
  <c r="L113" i="14"/>
  <c r="L156" i="14"/>
  <c r="L60" i="14"/>
  <c r="L249" i="14"/>
  <c r="L29" i="14"/>
  <c r="L195" i="14"/>
  <c r="L216" i="14"/>
  <c r="L241" i="14"/>
  <c r="L53" i="13"/>
  <c r="L19" i="21"/>
  <c r="L58" i="21"/>
  <c r="L66" i="21"/>
  <c r="L68" i="21"/>
  <c r="L70" i="21"/>
  <c r="L72" i="21"/>
  <c r="L151" i="21"/>
  <c r="L166" i="21"/>
  <c r="L168" i="21"/>
  <c r="L34" i="21"/>
  <c r="L38" i="21"/>
  <c r="L40" i="21"/>
  <c r="L44" i="21"/>
  <c r="L155" i="21"/>
  <c r="L161" i="21"/>
  <c r="L164" i="21"/>
  <c r="L174" i="21"/>
  <c r="L176" i="21"/>
  <c r="L179" i="21"/>
  <c r="L187" i="21"/>
  <c r="L199" i="21"/>
  <c r="L96" i="21"/>
  <c r="L13" i="21"/>
  <c r="L16" i="21"/>
  <c r="L22" i="21"/>
  <c r="L26" i="21"/>
  <c r="L30" i="21"/>
  <c r="L113" i="15"/>
  <c r="L83" i="15"/>
  <c r="L103" i="15"/>
  <c r="L88" i="15"/>
  <c r="L129" i="15"/>
  <c r="L31" i="14"/>
  <c r="L81" i="15"/>
  <c r="K31" i="5"/>
  <c r="K26" i="5"/>
  <c r="K36" i="5"/>
  <c r="K24" i="7"/>
  <c r="M24" i="7" s="1"/>
  <c r="K18" i="9"/>
  <c r="R18" i="9" s="1"/>
  <c r="S18" i="9" s="1"/>
  <c r="K42" i="9"/>
  <c r="K49" i="9"/>
  <c r="K61" i="9"/>
  <c r="K21" i="9"/>
  <c r="L57" i="17"/>
  <c r="L28" i="17"/>
  <c r="L131" i="17"/>
  <c r="M66" i="17"/>
  <c r="K7" i="4"/>
  <c r="R7" i="4" s="1"/>
  <c r="S7" i="4" s="1"/>
  <c r="L160" i="21"/>
  <c r="K42" i="3"/>
  <c r="L42" i="3" s="1"/>
  <c r="K152" i="3"/>
  <c r="K201" i="3"/>
  <c r="K102" i="3"/>
  <c r="K22" i="7"/>
  <c r="K21" i="11"/>
  <c r="K88" i="11"/>
  <c r="K95" i="11"/>
  <c r="K11" i="11"/>
  <c r="K8" i="11"/>
  <c r="K100" i="11"/>
  <c r="K67" i="2"/>
  <c r="K48" i="2"/>
  <c r="K92" i="2"/>
  <c r="L46" i="17"/>
  <c r="L13" i="17"/>
  <c r="L50" i="17"/>
  <c r="L49" i="14"/>
  <c r="L182" i="14"/>
  <c r="L131" i="15"/>
  <c r="L155" i="15"/>
  <c r="L111" i="17"/>
  <c r="K77" i="3"/>
  <c r="M77" i="3" s="1"/>
  <c r="K48" i="4"/>
  <c r="M48" i="4" s="1"/>
  <c r="K8" i="5"/>
  <c r="L8" i="5" s="1"/>
  <c r="M56" i="24"/>
  <c r="L56" i="24"/>
  <c r="R122" i="24"/>
  <c r="S122" i="24" s="1"/>
  <c r="M122" i="24"/>
  <c r="L122" i="24"/>
  <c r="R117" i="24"/>
  <c r="S117" i="24" s="1"/>
  <c r="L117" i="24"/>
  <c r="M117" i="24"/>
  <c r="R153" i="24"/>
  <c r="S153" i="24" s="1"/>
  <c r="L153" i="24"/>
  <c r="R47" i="24"/>
  <c r="S47" i="24" s="1"/>
  <c r="M148" i="24"/>
  <c r="L148" i="24"/>
  <c r="R148" i="24"/>
  <c r="S148" i="24" s="1"/>
  <c r="R143" i="24"/>
  <c r="S143" i="24" s="1"/>
  <c r="L143" i="24"/>
  <c r="M143" i="24"/>
  <c r="R133" i="24"/>
  <c r="S133" i="24" s="1"/>
  <c r="M133" i="24"/>
  <c r="L133" i="24"/>
  <c r="L127" i="24"/>
  <c r="M127" i="24"/>
  <c r="M111" i="24"/>
  <c r="L111" i="24"/>
  <c r="L67" i="24"/>
  <c r="M67" i="24"/>
  <c r="M59" i="24"/>
  <c r="R59" i="24"/>
  <c r="S59" i="24" s="1"/>
  <c r="L59" i="24"/>
  <c r="M95" i="24"/>
  <c r="L95" i="24"/>
  <c r="L63" i="24"/>
  <c r="M63" i="24"/>
  <c r="M71" i="24"/>
  <c r="R71" i="24"/>
  <c r="S71" i="24" s="1"/>
  <c r="L71" i="24"/>
  <c r="L12" i="24"/>
  <c r="M25" i="24"/>
  <c r="L25" i="24"/>
  <c r="R25" i="24"/>
  <c r="S25" i="24" s="1"/>
  <c r="M21" i="24"/>
  <c r="R21" i="24"/>
  <c r="S21" i="24" s="1"/>
  <c r="L21" i="24"/>
  <c r="R31" i="24"/>
  <c r="S31" i="24" s="1"/>
  <c r="M33" i="24"/>
  <c r="R33" i="24"/>
  <c r="S33" i="24" s="1"/>
  <c r="L33" i="24"/>
  <c r="R12" i="24"/>
  <c r="S12" i="24" s="1"/>
  <c r="K123" i="8"/>
  <c r="K128" i="8"/>
  <c r="K106" i="8"/>
  <c r="K117" i="8"/>
  <c r="K112" i="8"/>
  <c r="K88" i="8"/>
  <c r="M88" i="8" s="1"/>
  <c r="K100" i="8"/>
  <c r="K95" i="8"/>
  <c r="M95" i="8" s="1"/>
  <c r="K68" i="8"/>
  <c r="M68" i="8" s="1"/>
  <c r="K76" i="8"/>
  <c r="K82" i="8"/>
  <c r="M82" i="8" s="1"/>
  <c r="K57" i="8"/>
  <c r="K61" i="8"/>
  <c r="K60" i="8"/>
  <c r="L142" i="8"/>
  <c r="K29" i="8"/>
  <c r="M29" i="8" s="1"/>
  <c r="T28" i="8" s="1"/>
  <c r="K35" i="8"/>
  <c r="K43" i="8"/>
  <c r="K39" i="8"/>
  <c r="K16" i="8"/>
  <c r="K46" i="8"/>
  <c r="K13" i="8"/>
  <c r="M13" i="8" s="1"/>
  <c r="K10" i="8"/>
  <c r="K76" i="10"/>
  <c r="M76" i="10" s="1"/>
  <c r="K95" i="10"/>
  <c r="L88" i="10"/>
  <c r="K12" i="10"/>
  <c r="M12" i="10" s="1"/>
  <c r="K71" i="10"/>
  <c r="K85" i="10"/>
  <c r="K83" i="10"/>
  <c r="K78" i="10"/>
  <c r="M78" i="10" s="1"/>
  <c r="L90" i="10"/>
  <c r="K58" i="10"/>
  <c r="M58" i="10" s="1"/>
  <c r="K15" i="10"/>
  <c r="M15" i="10" s="1"/>
  <c r="K10" i="10"/>
  <c r="M10" i="10" s="1"/>
  <c r="K74" i="10"/>
  <c r="M74" i="10" s="1"/>
  <c r="K65" i="10"/>
  <c r="K52" i="10"/>
  <c r="K33" i="10"/>
  <c r="M33" i="10" s="1"/>
  <c r="K27" i="10"/>
  <c r="M27" i="10" s="1"/>
  <c r="K21" i="10"/>
  <c r="K39" i="10"/>
  <c r="K42" i="10"/>
  <c r="K91" i="10"/>
  <c r="K30" i="10"/>
  <c r="M30" i="10" s="1"/>
  <c r="K24" i="10"/>
  <c r="K18" i="10"/>
  <c r="M18" i="10" s="1"/>
  <c r="K68" i="10"/>
  <c r="M68" i="10" s="1"/>
  <c r="K61" i="10"/>
  <c r="M61" i="10" s="1"/>
  <c r="K55" i="10"/>
  <c r="M55" i="10" s="1"/>
  <c r="K49" i="10"/>
  <c r="M49" i="10" s="1"/>
  <c r="K46" i="10"/>
  <c r="L46" i="10" s="1"/>
  <c r="K36" i="10"/>
  <c r="M36" i="10" s="1"/>
  <c r="K7" i="10"/>
  <c r="M7" i="10" s="1"/>
  <c r="M41" i="24"/>
  <c r="M37" i="24"/>
  <c r="M16" i="24"/>
  <c r="R16" i="24"/>
  <c r="S16" i="24" s="1"/>
  <c r="M8" i="24"/>
  <c r="R8" i="24"/>
  <c r="S8" i="24" s="1"/>
  <c r="L8" i="24"/>
  <c r="L37" i="24"/>
  <c r="K245" i="3"/>
  <c r="K250" i="3"/>
  <c r="K240" i="3"/>
  <c r="K54" i="11"/>
  <c r="K50" i="11"/>
  <c r="M44" i="4"/>
  <c r="L44" i="4"/>
  <c r="K56" i="9"/>
  <c r="R56" i="9" s="1"/>
  <c r="S56" i="9" s="1"/>
  <c r="K32" i="9"/>
  <c r="R32" i="9" s="1"/>
  <c r="S32" i="9" s="1"/>
  <c r="K12" i="9"/>
  <c r="R12" i="9" s="1"/>
  <c r="S12" i="9" s="1"/>
  <c r="K89" i="9"/>
  <c r="R89" i="9" s="1"/>
  <c r="S89" i="9" s="1"/>
  <c r="K85" i="9"/>
  <c r="R85" i="9" s="1"/>
  <c r="S85" i="9" s="1"/>
  <c r="K52" i="9"/>
  <c r="R52" i="9" s="1"/>
  <c r="S52" i="9" s="1"/>
  <c r="K44" i="9"/>
  <c r="R44" i="9" s="1"/>
  <c r="S44" i="9" s="1"/>
  <c r="K28" i="9"/>
  <c r="R28" i="9" s="1"/>
  <c r="S28" i="9" s="1"/>
  <c r="K24" i="9"/>
  <c r="R24" i="9" s="1"/>
  <c r="S24" i="9" s="1"/>
  <c r="K9" i="9"/>
  <c r="R9" i="9" s="1"/>
  <c r="S9" i="9" s="1"/>
  <c r="K82" i="9"/>
  <c r="R82" i="9" s="1"/>
  <c r="S82" i="9" s="1"/>
  <c r="K73" i="9"/>
  <c r="K68" i="9"/>
  <c r="R68" i="9" s="1"/>
  <c r="S68" i="9" s="1"/>
  <c r="K77" i="9"/>
  <c r="R77" i="9" s="1"/>
  <c r="S77" i="9" s="1"/>
  <c r="K64" i="9"/>
  <c r="R64" i="9" s="1"/>
  <c r="S64" i="9" s="1"/>
  <c r="K36" i="9"/>
  <c r="R36" i="9" s="1"/>
  <c r="S36" i="9" s="1"/>
  <c r="K229" i="3"/>
  <c r="K224" i="3"/>
  <c r="L47" i="17"/>
  <c r="L51" i="17"/>
  <c r="L58" i="17"/>
  <c r="L62" i="17"/>
  <c r="M161" i="21"/>
  <c r="L41" i="24"/>
  <c r="K14" i="7"/>
  <c r="K42" i="5"/>
  <c r="M42" i="5" s="1"/>
  <c r="K17" i="5"/>
  <c r="K12" i="5"/>
  <c r="R12" i="5" s="1"/>
  <c r="S12" i="5" s="1"/>
  <c r="R8" i="5"/>
  <c r="S8" i="5" s="1"/>
  <c r="S7" i="5"/>
  <c r="K39" i="4"/>
  <c r="K43" i="4"/>
  <c r="L33" i="4"/>
  <c r="K187" i="3"/>
  <c r="K190" i="3"/>
  <c r="M190" i="3" s="1"/>
  <c r="K194" i="3"/>
  <c r="M194" i="3" s="1"/>
  <c r="K183" i="3"/>
  <c r="K161" i="3"/>
  <c r="K155" i="3"/>
  <c r="K143" i="3"/>
  <c r="K69" i="3"/>
  <c r="R69" i="3" s="1"/>
  <c r="S69" i="3" s="1"/>
  <c r="K35" i="3"/>
  <c r="R35" i="3" s="1"/>
  <c r="S35" i="3" s="1"/>
  <c r="K28" i="3"/>
  <c r="R91" i="2"/>
  <c r="S91" i="2" s="1"/>
  <c r="K96" i="2"/>
  <c r="K72" i="2"/>
  <c r="K86" i="2"/>
  <c r="K81" i="2"/>
  <c r="K76" i="2"/>
  <c r="K8" i="2"/>
  <c r="K19" i="2"/>
  <c r="K13" i="2"/>
  <c r="R8" i="4"/>
  <c r="S8" i="4" s="1"/>
  <c r="K19" i="4"/>
  <c r="M84" i="24"/>
  <c r="L84" i="24"/>
  <c r="L106" i="21"/>
  <c r="L116" i="21"/>
  <c r="K204" i="3"/>
  <c r="R204" i="3" s="1"/>
  <c r="S204" i="3" s="1"/>
  <c r="K93" i="3"/>
  <c r="M93" i="3" s="1"/>
  <c r="L203" i="15"/>
  <c r="L35" i="15"/>
  <c r="L78" i="15"/>
  <c r="L168" i="15"/>
  <c r="L51" i="15"/>
  <c r="M203" i="15"/>
  <c r="M35" i="15"/>
  <c r="L39" i="15"/>
  <c r="L191" i="15"/>
  <c r="M74" i="15"/>
  <c r="M77" i="15"/>
  <c r="L54" i="15"/>
  <c r="L161" i="15"/>
  <c r="M78" i="15"/>
  <c r="L165" i="15"/>
  <c r="L101" i="15"/>
  <c r="M81" i="15"/>
  <c r="M83" i="15"/>
  <c r="L181" i="15"/>
  <c r="L130" i="15"/>
  <c r="L179" i="15"/>
  <c r="K49" i="3"/>
  <c r="L49" i="3" s="1"/>
  <c r="K15" i="4"/>
  <c r="L107" i="24"/>
  <c r="M107" i="24"/>
  <c r="M75" i="24"/>
  <c r="L75" i="24"/>
  <c r="M47" i="24"/>
  <c r="L47" i="24"/>
  <c r="K41" i="2"/>
  <c r="L41" i="2" s="1"/>
  <c r="K83" i="3"/>
  <c r="R83" i="3" s="1"/>
  <c r="S83" i="3" s="1"/>
  <c r="K167" i="3"/>
  <c r="R167" i="3" s="1"/>
  <c r="S167" i="3" s="1"/>
  <c r="K11" i="4"/>
  <c r="L11" i="4" s="1"/>
  <c r="K28" i="7"/>
  <c r="L28" i="7" s="1"/>
  <c r="K177" i="3"/>
  <c r="K208" i="3"/>
  <c r="R208" i="3" s="1"/>
  <c r="S208" i="3" s="1"/>
  <c r="K174" i="3"/>
  <c r="K234" i="3"/>
  <c r="R234" i="3" s="1"/>
  <c r="S234" i="3" s="1"/>
  <c r="K220" i="3"/>
  <c r="K212" i="3"/>
  <c r="L139" i="24"/>
  <c r="M139" i="24"/>
  <c r="L17" i="17"/>
  <c r="L43" i="15"/>
  <c r="L20" i="15"/>
  <c r="L182" i="15"/>
  <c r="L204" i="15"/>
  <c r="L34" i="14"/>
  <c r="L24" i="2"/>
  <c r="K34" i="2"/>
  <c r="L34" i="2" s="1"/>
  <c r="K21" i="3"/>
  <c r="K138" i="3"/>
  <c r="K180" i="3"/>
  <c r="K115" i="3"/>
  <c r="L115" i="3" s="1"/>
  <c r="K43" i="7"/>
  <c r="M43" i="7" s="1"/>
  <c r="K55" i="2"/>
  <c r="K15" i="2"/>
  <c r="K60" i="2"/>
  <c r="K128" i="18"/>
  <c r="L128" i="18" s="1"/>
  <c r="K9" i="18"/>
  <c r="K7" i="18"/>
  <c r="L103" i="24"/>
  <c r="M103" i="24"/>
  <c r="M99" i="24"/>
  <c r="L99" i="24"/>
  <c r="M49" i="24"/>
  <c r="L49" i="24"/>
  <c r="M87" i="24"/>
  <c r="L87" i="24"/>
  <c r="L23" i="17"/>
  <c r="K30" i="2"/>
  <c r="K69" i="2"/>
  <c r="K14" i="3"/>
  <c r="L14" i="3" s="1"/>
  <c r="K63" i="3"/>
  <c r="L63" i="3" s="1"/>
  <c r="K133" i="3"/>
  <c r="R133" i="3" s="1"/>
  <c r="S133" i="3" s="1"/>
  <c r="K126" i="3"/>
  <c r="L126" i="3" s="1"/>
  <c r="K107" i="3"/>
  <c r="L107" i="3" s="1"/>
  <c r="K30" i="4"/>
  <c r="M30" i="4" s="1"/>
  <c r="K47" i="4"/>
  <c r="K7" i="7"/>
  <c r="M7" i="7" s="1"/>
  <c r="K46" i="5"/>
  <c r="M46" i="5" s="1"/>
  <c r="K33" i="8"/>
  <c r="K23" i="8"/>
  <c r="K25" i="8"/>
  <c r="K7" i="8"/>
  <c r="L92" i="24"/>
  <c r="M92" i="24"/>
  <c r="M158" i="24"/>
  <c r="L158" i="24"/>
  <c r="M80" i="24"/>
  <c r="L80" i="24"/>
  <c r="L36" i="17"/>
  <c r="L36" i="16"/>
  <c r="L91" i="17"/>
  <c r="L105" i="15"/>
  <c r="L85" i="17"/>
  <c r="L56" i="15"/>
  <c r="K27" i="2"/>
  <c r="M27" i="2" s="1"/>
  <c r="K51" i="2"/>
  <c r="M51" i="2" s="1"/>
  <c r="K7" i="3"/>
  <c r="K56" i="3"/>
  <c r="R56" i="3" s="1"/>
  <c r="S56" i="3" s="1"/>
  <c r="K216" i="3"/>
  <c r="R216" i="3" s="1"/>
  <c r="S216" i="3" s="1"/>
  <c r="K27" i="4"/>
  <c r="M27" i="4" s="1"/>
  <c r="K38" i="4"/>
  <c r="L38" i="4" s="1"/>
  <c r="K38" i="7"/>
  <c r="M38" i="7" s="1"/>
  <c r="K19" i="8"/>
  <c r="L19" i="8" s="1"/>
  <c r="K49" i="7"/>
  <c r="M49" i="7" s="1"/>
  <c r="K22" i="5"/>
  <c r="L12" i="20"/>
  <c r="L79" i="20"/>
  <c r="L132" i="20"/>
  <c r="L93" i="20"/>
  <c r="M132" i="20"/>
  <c r="L136" i="20"/>
  <c r="L24" i="10"/>
  <c r="K23" i="11"/>
  <c r="K17" i="11"/>
  <c r="K14" i="11"/>
  <c r="L219" i="15"/>
  <c r="L117" i="17"/>
  <c r="M101" i="15"/>
  <c r="L157" i="15"/>
  <c r="L44" i="17"/>
  <c r="L91" i="15"/>
  <c r="L32" i="15"/>
  <c r="K36" i="23"/>
  <c r="K33" i="23"/>
  <c r="L42" i="17"/>
  <c r="L41" i="16"/>
  <c r="L14" i="17"/>
  <c r="L70" i="15"/>
  <c r="M155" i="21"/>
  <c r="L172" i="21"/>
  <c r="L121" i="20"/>
  <c r="L52" i="20"/>
  <c r="K42" i="23"/>
  <c r="M42" i="23" s="1"/>
  <c r="K30" i="23"/>
  <c r="K39" i="23"/>
  <c r="L61" i="11"/>
  <c r="L261" i="14"/>
  <c r="L118" i="14"/>
  <c r="L191" i="14"/>
  <c r="L237" i="14"/>
  <c r="L85" i="15"/>
  <c r="L117" i="15"/>
  <c r="L208" i="15"/>
  <c r="L126" i="15"/>
  <c r="L46" i="15"/>
  <c r="L184" i="15"/>
  <c r="M20" i="12"/>
  <c r="L42" i="12"/>
  <c r="M38" i="12"/>
  <c r="L109" i="18"/>
  <c r="L89" i="18"/>
  <c r="M41" i="18"/>
  <c r="L231" i="14"/>
  <c r="M44" i="12"/>
  <c r="L30" i="14"/>
  <c r="L98" i="17"/>
  <c r="M191" i="14"/>
  <c r="L75" i="12"/>
  <c r="L42" i="14"/>
  <c r="L50" i="8"/>
  <c r="L87" i="17"/>
  <c r="M70" i="21"/>
  <c r="L182" i="21"/>
  <c r="L211" i="21"/>
  <c r="M199" i="21"/>
  <c r="L186" i="21"/>
  <c r="L198" i="21"/>
  <c r="L215" i="21"/>
  <c r="L27" i="18"/>
  <c r="L111" i="18"/>
  <c r="L83" i="17"/>
  <c r="M69" i="17"/>
  <c r="L31" i="17"/>
  <c r="L118" i="17"/>
  <c r="L142" i="17"/>
  <c r="L59" i="17"/>
  <c r="L89" i="17"/>
  <c r="L63" i="17"/>
  <c r="L11" i="14"/>
  <c r="L138" i="8"/>
  <c r="M179" i="21"/>
  <c r="L123" i="21"/>
  <c r="L31" i="18"/>
  <c r="L119" i="18"/>
  <c r="L100" i="18"/>
  <c r="L25" i="17"/>
  <c r="L128" i="14"/>
  <c r="L113" i="17"/>
  <c r="L106" i="17"/>
  <c r="L120" i="17"/>
  <c r="L22" i="16"/>
  <c r="M164" i="21"/>
  <c r="M174" i="21"/>
  <c r="L115" i="18"/>
  <c r="L84" i="6"/>
  <c r="L41" i="13"/>
  <c r="L57" i="13"/>
  <c r="L32" i="18"/>
  <c r="L20" i="20"/>
  <c r="L126" i="17"/>
  <c r="M62" i="12"/>
  <c r="M78" i="18"/>
  <c r="L88" i="20"/>
  <c r="M124" i="18"/>
  <c r="M101" i="18"/>
  <c r="M69" i="6"/>
  <c r="L33" i="13"/>
  <c r="L167" i="21"/>
  <c r="L93" i="21"/>
  <c r="L207" i="21"/>
  <c r="L213" i="21"/>
  <c r="L218" i="21"/>
  <c r="L8" i="6"/>
  <c r="L26" i="6"/>
  <c r="L22" i="18"/>
  <c r="L66" i="18"/>
  <c r="L76" i="18"/>
  <c r="L45" i="13"/>
  <c r="L64" i="13"/>
  <c r="L96" i="18"/>
  <c r="L115" i="17"/>
  <c r="M49" i="17"/>
  <c r="L146" i="8"/>
  <c r="L80" i="14"/>
  <c r="L208" i="14"/>
  <c r="L35" i="4"/>
  <c r="M120" i="18"/>
  <c r="L105" i="20"/>
  <c r="L111" i="21"/>
  <c r="L14" i="6"/>
  <c r="L13" i="18"/>
  <c r="L68" i="18"/>
  <c r="L49" i="13"/>
  <c r="M45" i="17"/>
  <c r="L20" i="14"/>
  <c r="L99" i="17"/>
  <c r="L22" i="17"/>
  <c r="L110" i="17"/>
  <c r="L33" i="7"/>
  <c r="L55" i="13"/>
  <c r="L51" i="13"/>
  <c r="L47" i="13"/>
  <c r="M58" i="20"/>
  <c r="L58" i="20"/>
  <c r="M131" i="21"/>
  <c r="L131" i="21"/>
  <c r="M138" i="21"/>
  <c r="L138" i="21"/>
  <c r="L84" i="20"/>
  <c r="M67" i="17"/>
  <c r="L67" i="17"/>
  <c r="M70" i="17"/>
  <c r="L70" i="17"/>
  <c r="M96" i="17"/>
  <c r="L96" i="17"/>
  <c r="L48" i="16"/>
  <c r="M48" i="16"/>
  <c r="L144" i="21"/>
  <c r="L39" i="21"/>
  <c r="L46" i="21"/>
  <c r="L54" i="21"/>
  <c r="L60" i="21"/>
  <c r="L67" i="21"/>
  <c r="L73" i="21"/>
  <c r="M73" i="21"/>
  <c r="L78" i="21"/>
  <c r="L127" i="21"/>
  <c r="L173" i="21"/>
  <c r="L180" i="21"/>
  <c r="L188" i="21"/>
  <c r="L200" i="21"/>
  <c r="L203" i="21"/>
  <c r="M203" i="21"/>
  <c r="L16" i="17"/>
  <c r="L74" i="15"/>
  <c r="L77" i="17"/>
  <c r="L90" i="15"/>
  <c r="L10" i="19"/>
  <c r="L112" i="20"/>
  <c r="L26" i="15"/>
  <c r="L193" i="15"/>
  <c r="L189" i="15"/>
  <c r="L19" i="15"/>
  <c r="L7" i="16"/>
  <c r="L29" i="20"/>
  <c r="L77" i="15"/>
  <c r="L26" i="16"/>
  <c r="M108" i="17"/>
  <c r="L108" i="17"/>
  <c r="M136" i="17"/>
  <c r="L136" i="17"/>
  <c r="M33" i="17"/>
  <c r="L33" i="17"/>
  <c r="M31" i="16"/>
  <c r="L31" i="16"/>
  <c r="M160" i="14"/>
  <c r="L160" i="14"/>
  <c r="L177" i="14"/>
  <c r="L239" i="14"/>
  <c r="M239" i="14"/>
  <c r="R47" i="12"/>
  <c r="S47" i="12" s="1"/>
  <c r="M47" i="12"/>
  <c r="L10" i="18"/>
  <c r="M188" i="21"/>
  <c r="L142" i="21"/>
  <c r="L192" i="21"/>
  <c r="M94" i="21"/>
  <c r="L94" i="21"/>
  <c r="M100" i="21"/>
  <c r="L100" i="21"/>
  <c r="M118" i="21"/>
  <c r="L118" i="21"/>
  <c r="M209" i="21"/>
  <c r="L209" i="21"/>
  <c r="L19" i="2"/>
  <c r="M64" i="17"/>
  <c r="L64" i="17"/>
  <c r="M90" i="17"/>
  <c r="L90" i="17"/>
  <c r="M32" i="17"/>
  <c r="L32" i="17"/>
  <c r="M21" i="14"/>
  <c r="L21" i="14"/>
  <c r="R67" i="12"/>
  <c r="S67" i="12" s="1"/>
  <c r="M67" i="12"/>
  <c r="L115" i="21"/>
  <c r="L36" i="21"/>
  <c r="L57" i="21"/>
  <c r="L62" i="21"/>
  <c r="M62" i="21"/>
  <c r="L65" i="21"/>
  <c r="M65" i="21"/>
  <c r="L69" i="21"/>
  <c r="L75" i="21"/>
  <c r="L81" i="21"/>
  <c r="L156" i="21"/>
  <c r="L175" i="21"/>
  <c r="L102" i="15"/>
  <c r="L99" i="20"/>
  <c r="L159" i="14"/>
  <c r="L39" i="17"/>
  <c r="L245" i="14"/>
  <c r="L27" i="17"/>
  <c r="L74" i="17"/>
  <c r="L119" i="14"/>
  <c r="L45" i="20"/>
  <c r="L96" i="15"/>
  <c r="L121" i="15"/>
  <c r="L140" i="15"/>
  <c r="L149" i="15"/>
  <c r="L34" i="12"/>
  <c r="M34" i="12"/>
  <c r="L35" i="13"/>
  <c r="M173" i="21"/>
  <c r="L54" i="17"/>
  <c r="L97" i="17"/>
  <c r="L105" i="17"/>
  <c r="L29" i="17"/>
  <c r="L37" i="14"/>
  <c r="L37" i="13"/>
  <c r="L22" i="15"/>
  <c r="L11" i="17"/>
  <c r="L15" i="17"/>
  <c r="L38" i="17"/>
  <c r="L95" i="17"/>
  <c r="L103" i="17"/>
  <c r="L33" i="20"/>
  <c r="L27" i="13"/>
  <c r="L17" i="13"/>
  <c r="L13" i="13"/>
  <c r="L8" i="13"/>
  <c r="L63" i="6"/>
  <c r="L57" i="6"/>
  <c r="L51" i="6"/>
  <c r="L46" i="6"/>
  <c r="L42" i="6"/>
  <c r="L36" i="6"/>
  <c r="L32" i="6"/>
  <c r="L53" i="21"/>
  <c r="L74" i="21"/>
  <c r="L76" i="21"/>
  <c r="L79" i="21"/>
  <c r="L82" i="21"/>
  <c r="L84" i="21"/>
  <c r="L88" i="21"/>
  <c r="L170" i="21"/>
  <c r="L190" i="21"/>
  <c r="L193" i="21"/>
  <c r="L197" i="21"/>
  <c r="L82" i="18"/>
  <c r="L50" i="18"/>
  <c r="L123" i="18"/>
  <c r="L113" i="18"/>
  <c r="L53" i="18"/>
  <c r="L18" i="18"/>
  <c r="L82" i="17"/>
  <c r="M40" i="21"/>
  <c r="M46" i="21"/>
  <c r="L97" i="21"/>
  <c r="L103" i="21"/>
  <c r="L108" i="21"/>
  <c r="L102" i="21"/>
  <c r="L113" i="21"/>
  <c r="L139" i="21"/>
  <c r="M11" i="17"/>
  <c r="M17" i="13"/>
  <c r="M127" i="21"/>
  <c r="M58" i="21"/>
  <c r="M79" i="21"/>
  <c r="L18" i="21"/>
  <c r="L153" i="21"/>
  <c r="L143" i="21"/>
  <c r="M176" i="21"/>
  <c r="M81" i="21"/>
  <c r="L8" i="21"/>
  <c r="L146" i="21"/>
  <c r="L162" i="21"/>
  <c r="L220" i="21"/>
  <c r="L55" i="17"/>
  <c r="L107" i="17"/>
  <c r="M68" i="21"/>
  <c r="M30" i="21"/>
  <c r="L148" i="21"/>
  <c r="M69" i="21"/>
  <c r="M175" i="21"/>
  <c r="L89" i="21"/>
  <c r="L147" i="21"/>
  <c r="L150" i="21"/>
  <c r="L157" i="21"/>
  <c r="L204" i="21"/>
  <c r="L217" i="21"/>
  <c r="L195" i="21"/>
  <c r="M190" i="21"/>
  <c r="M187" i="21"/>
  <c r="L183" i="21"/>
  <c r="L184" i="21"/>
  <c r="L178" i="21"/>
  <c r="L135" i="21"/>
  <c r="L126" i="21"/>
  <c r="L124" i="21"/>
  <c r="L121" i="21"/>
  <c r="L119" i="21"/>
  <c r="L104" i="21"/>
  <c r="L99" i="21"/>
  <c r="L91" i="21"/>
  <c r="M88" i="21"/>
  <c r="M84" i="21"/>
  <c r="M82" i="21"/>
  <c r="L83" i="21"/>
  <c r="L87" i="21"/>
  <c r="M74" i="21"/>
  <c r="M75" i="21"/>
  <c r="M72" i="21"/>
  <c r="L71" i="21"/>
  <c r="M67" i="21"/>
  <c r="M66" i="21"/>
  <c r="L61" i="21"/>
  <c r="L64" i="21"/>
  <c r="M60" i="21"/>
  <c r="M57" i="21"/>
  <c r="M53" i="21"/>
  <c r="L50" i="21"/>
  <c r="M50" i="21"/>
  <c r="L47" i="21"/>
  <c r="M44" i="21"/>
  <c r="L41" i="21"/>
  <c r="M38" i="21"/>
  <c r="M36" i="21"/>
  <c r="M34" i="21"/>
  <c r="M26" i="21"/>
  <c r="L24" i="21"/>
  <c r="M22" i="21"/>
  <c r="M16" i="21"/>
  <c r="M13" i="21"/>
  <c r="L15" i="21"/>
  <c r="L11" i="21"/>
  <c r="L171" i="15"/>
  <c r="L55" i="10"/>
  <c r="L10" i="10"/>
  <c r="L101" i="10"/>
  <c r="M128" i="18"/>
  <c r="L91" i="18"/>
  <c r="L33" i="21"/>
  <c r="M54" i="21"/>
  <c r="M39" i="21"/>
  <c r="M95" i="12"/>
  <c r="R95" i="12"/>
  <c r="S95" i="12" s="1"/>
  <c r="L201" i="15"/>
  <c r="L212" i="15"/>
  <c r="L72" i="15"/>
  <c r="L118" i="15"/>
  <c r="L185" i="15"/>
  <c r="L94" i="15"/>
  <c r="L115" i="15"/>
  <c r="L12" i="15"/>
  <c r="L67" i="15"/>
  <c r="L99" i="15"/>
  <c r="L111" i="15"/>
  <c r="L123" i="15"/>
  <c r="L138" i="15"/>
  <c r="L143" i="15"/>
  <c r="L73" i="15"/>
  <c r="M115" i="15"/>
  <c r="M185" i="15"/>
  <c r="L17" i="15"/>
  <c r="L133" i="15"/>
  <c r="L76" i="15"/>
  <c r="M94" i="15"/>
  <c r="M72" i="15"/>
  <c r="L163" i="15"/>
  <c r="L63" i="15"/>
  <c r="M118" i="15"/>
  <c r="M12" i="15"/>
  <c r="L59" i="15"/>
  <c r="L147" i="15"/>
  <c r="L195" i="15"/>
  <c r="L160" i="15"/>
  <c r="L132" i="15"/>
  <c r="L180" i="15"/>
  <c r="L214" i="15"/>
  <c r="L24" i="15"/>
  <c r="L125" i="15"/>
  <c r="L82" i="15"/>
  <c r="L89" i="15"/>
  <c r="L61" i="10"/>
  <c r="M24" i="10"/>
  <c r="L52" i="8"/>
  <c r="L44" i="11"/>
  <c r="L67" i="11"/>
  <c r="M75" i="12"/>
  <c r="R75" i="12"/>
  <c r="S75" i="12" s="1"/>
  <c r="R70" i="12"/>
  <c r="S70" i="12" s="1"/>
  <c r="M72" i="12"/>
  <c r="L11" i="12"/>
  <c r="L72" i="12"/>
  <c r="L17" i="12"/>
  <c r="L27" i="12"/>
  <c r="L13" i="12"/>
  <c r="L67" i="12"/>
  <c r="L25" i="12"/>
  <c r="L65" i="12"/>
  <c r="L32" i="12"/>
  <c r="L23" i="12"/>
  <c r="L95" i="12"/>
  <c r="L51" i="12"/>
  <c r="L8" i="12"/>
  <c r="L47" i="12"/>
  <c r="L64" i="11"/>
  <c r="L79" i="11"/>
  <c r="M44" i="11"/>
  <c r="L38" i="11"/>
  <c r="L30" i="11"/>
  <c r="L74" i="11"/>
  <c r="L69" i="11"/>
  <c r="L80" i="11"/>
  <c r="L78" i="11"/>
  <c r="L41" i="11"/>
  <c r="L36" i="11"/>
  <c r="L58" i="11"/>
  <c r="L32" i="11"/>
  <c r="M11" i="21"/>
  <c r="L28" i="21"/>
  <c r="L21" i="21"/>
  <c r="L19" i="17"/>
  <c r="L71" i="17"/>
  <c r="L34" i="17"/>
  <c r="M38" i="17"/>
  <c r="M105" i="17"/>
  <c r="M15" i="17"/>
  <c r="L101" i="17"/>
  <c r="M95" i="17"/>
  <c r="L124" i="17"/>
  <c r="L78" i="17"/>
  <c r="L137" i="17"/>
  <c r="L48" i="17"/>
  <c r="L21" i="17"/>
  <c r="L84" i="17"/>
  <c r="L68" i="17"/>
  <c r="L76" i="17"/>
  <c r="L93" i="17"/>
  <c r="L40" i="17"/>
  <c r="L60" i="12"/>
  <c r="M11" i="12"/>
  <c r="L15" i="12"/>
  <c r="M25" i="12"/>
  <c r="L29" i="12"/>
  <c r="L44" i="12"/>
  <c r="L40" i="12"/>
  <c r="R76" i="3"/>
  <c r="S76" i="3" s="1"/>
  <c r="L21" i="23"/>
  <c r="L25" i="23"/>
  <c r="L27" i="23"/>
  <c r="L23" i="23"/>
  <c r="L15" i="23"/>
  <c r="L19" i="23"/>
  <c r="L17" i="23"/>
  <c r="L12" i="23"/>
  <c r="L10" i="23"/>
  <c r="L7" i="23"/>
  <c r="L165" i="14"/>
  <c r="L7" i="14"/>
  <c r="M12" i="17"/>
  <c r="L12" i="17"/>
  <c r="M24" i="17"/>
  <c r="L24" i="17"/>
  <c r="M43" i="17"/>
  <c r="L43" i="17"/>
  <c r="M52" i="17"/>
  <c r="L52" i="17"/>
  <c r="M60" i="17"/>
  <c r="L60" i="17"/>
  <c r="L92" i="17"/>
  <c r="M92" i="17"/>
  <c r="M135" i="17"/>
  <c r="L135" i="17"/>
  <c r="M132" i="17"/>
  <c r="L132" i="17"/>
  <c r="M119" i="15"/>
  <c r="L119" i="15"/>
  <c r="M112" i="15"/>
  <c r="L112" i="15"/>
  <c r="M46" i="14"/>
  <c r="L46" i="14"/>
  <c r="M76" i="14"/>
  <c r="L76" i="14"/>
  <c r="M186" i="14"/>
  <c r="L186" i="14"/>
  <c r="M109" i="15"/>
  <c r="L109" i="15"/>
  <c r="M145" i="15"/>
  <c r="L145" i="15"/>
  <c r="M7" i="20"/>
  <c r="L7" i="20"/>
  <c r="L17" i="20"/>
  <c r="M17" i="20"/>
  <c r="L22" i="13"/>
  <c r="M22" i="13"/>
  <c r="M95" i="6"/>
  <c r="L95" i="6"/>
  <c r="M90" i="18"/>
  <c r="L62" i="18"/>
  <c r="L24" i="18"/>
  <c r="M26" i="17"/>
  <c r="L26" i="17"/>
  <c r="M79" i="17"/>
  <c r="L79" i="17"/>
  <c r="M104" i="17"/>
  <c r="L104" i="17"/>
  <c r="M84" i="15"/>
  <c r="L84" i="15"/>
  <c r="M167" i="15"/>
  <c r="L167" i="15"/>
  <c r="M114" i="15"/>
  <c r="L114" i="15"/>
  <c r="M86" i="14"/>
  <c r="L86" i="14"/>
  <c r="L107" i="14"/>
  <c r="M107" i="14"/>
  <c r="M55" i="12"/>
  <c r="L55" i="12"/>
  <c r="M32" i="4"/>
  <c r="L32" i="4"/>
  <c r="M14" i="15"/>
  <c r="L14" i="15"/>
  <c r="M154" i="15"/>
  <c r="L154" i="15"/>
  <c r="M199" i="15"/>
  <c r="L199" i="15"/>
  <c r="M23" i="20"/>
  <c r="L23" i="20"/>
  <c r="M36" i="12"/>
  <c r="L36" i="12"/>
  <c r="M8" i="19"/>
  <c r="L8" i="19"/>
  <c r="L15" i="13"/>
  <c r="M15" i="13"/>
  <c r="L40" i="6"/>
  <c r="M40" i="6"/>
  <c r="L27" i="11"/>
  <c r="M27" i="11"/>
  <c r="L112" i="18"/>
  <c r="M112" i="18"/>
  <c r="M51" i="18"/>
  <c r="L51" i="18"/>
  <c r="M18" i="17"/>
  <c r="L18" i="17"/>
  <c r="M37" i="17"/>
  <c r="L37" i="17"/>
  <c r="M56" i="17"/>
  <c r="L56" i="17"/>
  <c r="M65" i="17"/>
  <c r="L65" i="17"/>
  <c r="M81" i="17"/>
  <c r="L81" i="17"/>
  <c r="M109" i="17"/>
  <c r="L109" i="17"/>
  <c r="M112" i="17"/>
  <c r="L112" i="17"/>
  <c r="M164" i="15"/>
  <c r="L164" i="15"/>
  <c r="M86" i="15"/>
  <c r="L86" i="15"/>
  <c r="M116" i="15"/>
  <c r="L116" i="15"/>
  <c r="M15" i="14"/>
  <c r="L15" i="14"/>
  <c r="L54" i="14"/>
  <c r="M54" i="14"/>
  <c r="M200" i="14"/>
  <c r="L200" i="14"/>
  <c r="M34" i="4"/>
  <c r="L34" i="4"/>
  <c r="M136" i="15"/>
  <c r="L136" i="15"/>
  <c r="M12" i="19"/>
  <c r="L12" i="19"/>
  <c r="M79" i="6"/>
  <c r="L79" i="6"/>
  <c r="M65" i="6"/>
  <c r="L65" i="6"/>
  <c r="M70" i="11"/>
  <c r="L70" i="11"/>
  <c r="M117" i="12"/>
  <c r="L117" i="12"/>
  <c r="M19" i="16"/>
  <c r="L19" i="16"/>
  <c r="M46" i="18"/>
  <c r="L46" i="18"/>
  <c r="M41" i="17"/>
  <c r="L41" i="17"/>
  <c r="M116" i="17"/>
  <c r="L116" i="17"/>
  <c r="M114" i="17"/>
  <c r="L114" i="17"/>
  <c r="M140" i="17"/>
  <c r="L140" i="17"/>
  <c r="M80" i="15"/>
  <c r="L80" i="15"/>
  <c r="M28" i="14"/>
  <c r="L28" i="14"/>
  <c r="M169" i="14"/>
  <c r="L169" i="14"/>
  <c r="M179" i="14"/>
  <c r="L179" i="14"/>
  <c r="M69" i="2"/>
  <c r="L69" i="2"/>
  <c r="M42" i="15"/>
  <c r="L42" i="15"/>
  <c r="M187" i="15"/>
  <c r="L187" i="15"/>
  <c r="M67" i="20"/>
  <c r="L67" i="20"/>
  <c r="M39" i="13"/>
  <c r="L39" i="13"/>
  <c r="L47" i="11"/>
  <c r="M47" i="11"/>
  <c r="L34" i="11"/>
  <c r="M34" i="11"/>
  <c r="L122" i="18"/>
  <c r="L65" i="18"/>
  <c r="M15" i="21"/>
  <c r="L60" i="18" l="1"/>
  <c r="L27" i="4"/>
  <c r="L26" i="18"/>
  <c r="L15" i="18"/>
  <c r="L64" i="18"/>
  <c r="M107" i="3"/>
  <c r="L7" i="4"/>
  <c r="M7" i="4"/>
  <c r="M34" i="2"/>
  <c r="L12" i="10"/>
  <c r="M98" i="18"/>
  <c r="L14" i="18"/>
  <c r="L34" i="18"/>
  <c r="L43" i="18"/>
  <c r="M70" i="18"/>
  <c r="L12" i="18"/>
  <c r="M8" i="5"/>
  <c r="M88" i="18"/>
  <c r="L17" i="18"/>
  <c r="R42" i="3"/>
  <c r="S42" i="3" s="1"/>
  <c r="T42" i="3" s="1"/>
  <c r="L74" i="18"/>
  <c r="L116" i="18"/>
  <c r="L110" i="18"/>
  <c r="L95" i="18"/>
  <c r="L94" i="18"/>
  <c r="L92" i="18"/>
  <c r="L80" i="18"/>
  <c r="M72" i="18"/>
  <c r="L58" i="18"/>
  <c r="L56" i="18"/>
  <c r="L54" i="18"/>
  <c r="M48" i="18"/>
  <c r="L52" i="18"/>
  <c r="L40" i="18"/>
  <c r="M35" i="18"/>
  <c r="L33" i="18"/>
  <c r="L30" i="18"/>
  <c r="L28" i="18"/>
  <c r="L21" i="18"/>
  <c r="L152" i="14"/>
  <c r="R152" i="14"/>
  <c r="S152" i="14" s="1"/>
  <c r="L76" i="10"/>
  <c r="L36" i="10"/>
  <c r="L30" i="10"/>
  <c r="L15" i="10"/>
  <c r="L18" i="9"/>
  <c r="L95" i="8"/>
  <c r="L24" i="7"/>
  <c r="L46" i="5"/>
  <c r="M41" i="2"/>
  <c r="R77" i="3"/>
  <c r="S77" i="3" s="1"/>
  <c r="T77" i="3" s="1"/>
  <c r="L106" i="18"/>
  <c r="M106" i="18"/>
  <c r="M39" i="18"/>
  <c r="L39" i="18"/>
  <c r="M45" i="18"/>
  <c r="L45" i="18"/>
  <c r="M47" i="18"/>
  <c r="L47" i="18"/>
  <c r="L63" i="18"/>
  <c r="M63" i="18"/>
  <c r="M71" i="18"/>
  <c r="L71" i="18"/>
  <c r="M79" i="18"/>
  <c r="L79" i="18"/>
  <c r="M87" i="18"/>
  <c r="L87" i="18"/>
  <c r="M61" i="18"/>
  <c r="L61" i="18"/>
  <c r="M69" i="18"/>
  <c r="L69" i="18"/>
  <c r="M77" i="18"/>
  <c r="L77" i="18"/>
  <c r="M85" i="18"/>
  <c r="L85" i="18"/>
  <c r="M37" i="18"/>
  <c r="L37" i="18"/>
  <c r="M125" i="18"/>
  <c r="L125" i="18"/>
  <c r="M38" i="4"/>
  <c r="M206" i="21"/>
  <c r="L68" i="10"/>
  <c r="L78" i="10"/>
  <c r="M46" i="10"/>
  <c r="M42" i="3"/>
  <c r="M42" i="18"/>
  <c r="L42" i="18"/>
  <c r="M29" i="18"/>
  <c r="L29" i="18"/>
  <c r="M59" i="18"/>
  <c r="L59" i="18"/>
  <c r="M67" i="18"/>
  <c r="L67" i="18"/>
  <c r="M75" i="18"/>
  <c r="L75" i="18"/>
  <c r="M83" i="18"/>
  <c r="L83" i="18"/>
  <c r="M93" i="18"/>
  <c r="L93" i="18"/>
  <c r="M20" i="18"/>
  <c r="L20" i="18"/>
  <c r="M108" i="18"/>
  <c r="L108" i="18"/>
  <c r="L27" i="10"/>
  <c r="L23" i="18"/>
  <c r="L97" i="18"/>
  <c r="L77" i="3"/>
  <c r="M55" i="18"/>
  <c r="L55" i="18"/>
  <c r="M16" i="18"/>
  <c r="L16" i="18"/>
  <c r="L25" i="18"/>
  <c r="M25" i="18"/>
  <c r="L49" i="18"/>
  <c r="M49" i="18"/>
  <c r="M57" i="18"/>
  <c r="L57" i="18"/>
  <c r="M73" i="18"/>
  <c r="L73" i="18"/>
  <c r="M81" i="18"/>
  <c r="L81" i="18"/>
  <c r="M102" i="18"/>
  <c r="L102" i="18"/>
  <c r="M44" i="18"/>
  <c r="L44" i="18"/>
  <c r="M103" i="18"/>
  <c r="L103" i="18"/>
  <c r="L121" i="18"/>
  <c r="M11" i="4"/>
  <c r="M148" i="14"/>
  <c r="R148" i="14"/>
  <c r="S148" i="14" s="1"/>
  <c r="L148" i="14"/>
  <c r="M144" i="14"/>
  <c r="L144" i="14"/>
  <c r="M137" i="21"/>
  <c r="L137" i="21"/>
  <c r="L88" i="8"/>
  <c r="M180" i="3"/>
  <c r="R180" i="3"/>
  <c r="S180" i="3" s="1"/>
  <c r="L67" i="2"/>
  <c r="M67" i="2"/>
  <c r="M11" i="11"/>
  <c r="L11" i="11"/>
  <c r="L22" i="7"/>
  <c r="M22" i="7"/>
  <c r="M152" i="3"/>
  <c r="L152" i="3"/>
  <c r="M31" i="5"/>
  <c r="R31" i="5"/>
  <c r="S31" i="5" s="1"/>
  <c r="L31" i="5"/>
  <c r="M48" i="2"/>
  <c r="L48" i="2"/>
  <c r="L8" i="11"/>
  <c r="M8" i="11"/>
  <c r="M21" i="11"/>
  <c r="L21" i="11"/>
  <c r="M201" i="3"/>
  <c r="L201" i="3"/>
  <c r="M42" i="9"/>
  <c r="R42" i="9"/>
  <c r="S42" i="9" s="1"/>
  <c r="L42" i="9"/>
  <c r="M26" i="5"/>
  <c r="L26" i="5"/>
  <c r="M83" i="3"/>
  <c r="M21" i="9"/>
  <c r="L21" i="9"/>
  <c r="R21" i="9"/>
  <c r="S21" i="9" s="1"/>
  <c r="L92" i="2"/>
  <c r="M92" i="2"/>
  <c r="R92" i="2"/>
  <c r="S92" i="2" s="1"/>
  <c r="M100" i="11"/>
  <c r="L100" i="11"/>
  <c r="M88" i="11"/>
  <c r="L88" i="11"/>
  <c r="M102" i="3"/>
  <c r="L102" i="3"/>
  <c r="M49" i="9"/>
  <c r="L49" i="9"/>
  <c r="R49" i="9"/>
  <c r="S49" i="9" s="1"/>
  <c r="M36" i="5"/>
  <c r="R36" i="5"/>
  <c r="S36" i="5" s="1"/>
  <c r="L36" i="5"/>
  <c r="L33" i="10"/>
  <c r="L48" i="4"/>
  <c r="M18" i="9"/>
  <c r="R138" i="3"/>
  <c r="S138" i="3" s="1"/>
  <c r="M95" i="11"/>
  <c r="L95" i="11"/>
  <c r="R61" i="9"/>
  <c r="S61" i="9" s="1"/>
  <c r="L61" i="9"/>
  <c r="M61" i="9"/>
  <c r="L74" i="10"/>
  <c r="L58" i="10"/>
  <c r="L49" i="10"/>
  <c r="L18" i="10"/>
  <c r="M123" i="8"/>
  <c r="L123" i="8"/>
  <c r="M128" i="8"/>
  <c r="L128" i="8"/>
  <c r="M106" i="8"/>
  <c r="L106" i="8"/>
  <c r="M117" i="8"/>
  <c r="L117" i="8"/>
  <c r="M112" i="8"/>
  <c r="L112" i="8"/>
  <c r="M100" i="8"/>
  <c r="L100" i="8"/>
  <c r="L68" i="8"/>
  <c r="M76" i="8"/>
  <c r="L76" i="8"/>
  <c r="L82" i="8"/>
  <c r="M57" i="8"/>
  <c r="L57" i="8"/>
  <c r="M61" i="8"/>
  <c r="L61" i="8"/>
  <c r="L29" i="8"/>
  <c r="M60" i="8"/>
  <c r="L60" i="8"/>
  <c r="M39" i="8"/>
  <c r="L39" i="8"/>
  <c r="M35" i="8"/>
  <c r="L35" i="8"/>
  <c r="M43" i="8"/>
  <c r="L43" i="8"/>
  <c r="M16" i="8"/>
  <c r="L16" i="8"/>
  <c r="L46" i="8"/>
  <c r="M46" i="8"/>
  <c r="L13" i="8"/>
  <c r="M10" i="8"/>
  <c r="L10" i="8"/>
  <c r="M19" i="8"/>
  <c r="L7" i="10"/>
  <c r="M95" i="10"/>
  <c r="L95" i="10"/>
  <c r="M83" i="10"/>
  <c r="L83" i="10"/>
  <c r="M71" i="10"/>
  <c r="L71" i="10"/>
  <c r="M85" i="10"/>
  <c r="L85" i="10"/>
  <c r="M42" i="10"/>
  <c r="L42" i="10"/>
  <c r="M91" i="10"/>
  <c r="L91" i="10"/>
  <c r="M65" i="10"/>
  <c r="L65" i="10"/>
  <c r="M21" i="10"/>
  <c r="L21" i="10"/>
  <c r="M52" i="10"/>
  <c r="L52" i="10"/>
  <c r="M39" i="10"/>
  <c r="L39" i="10"/>
  <c r="L163" i="24"/>
  <c r="B12" i="1" s="1"/>
  <c r="M7" i="3"/>
  <c r="R7" i="3"/>
  <c r="S7" i="3" s="1"/>
  <c r="M245" i="3"/>
  <c r="L245" i="3"/>
  <c r="R245" i="3"/>
  <c r="S245" i="3" s="1"/>
  <c r="M250" i="3"/>
  <c r="R250" i="3"/>
  <c r="S250" i="3" s="1"/>
  <c r="L250" i="3"/>
  <c r="M240" i="3"/>
  <c r="R240" i="3"/>
  <c r="S240" i="3" s="1"/>
  <c r="L240" i="3"/>
  <c r="M21" i="3"/>
  <c r="R21" i="3"/>
  <c r="S21" i="3" s="1"/>
  <c r="L21" i="3"/>
  <c r="M14" i="3"/>
  <c r="R14" i="3"/>
  <c r="S14" i="3" s="1"/>
  <c r="S34" i="2"/>
  <c r="S54" i="11"/>
  <c r="L54" i="11"/>
  <c r="M54" i="11"/>
  <c r="S50" i="11"/>
  <c r="L50" i="11"/>
  <c r="M50" i="11"/>
  <c r="M64" i="9"/>
  <c r="L64" i="9"/>
  <c r="S73" i="9"/>
  <c r="T73" i="9" s="1"/>
  <c r="M73" i="9"/>
  <c r="L73" i="9"/>
  <c r="M24" i="9"/>
  <c r="L24" i="9"/>
  <c r="M52" i="9"/>
  <c r="L52" i="9"/>
  <c r="M32" i="9"/>
  <c r="L32" i="9"/>
  <c r="R229" i="3"/>
  <c r="S229" i="3" s="1"/>
  <c r="M229" i="3"/>
  <c r="L229" i="3"/>
  <c r="M68" i="9"/>
  <c r="L68" i="9"/>
  <c r="M12" i="9"/>
  <c r="L12" i="9"/>
  <c r="R224" i="3"/>
  <c r="S224" i="3" s="1"/>
  <c r="L224" i="3"/>
  <c r="M224" i="3"/>
  <c r="M36" i="9"/>
  <c r="L36" i="9"/>
  <c r="M9" i="9"/>
  <c r="L9" i="9"/>
  <c r="M44" i="9"/>
  <c r="L44" i="9"/>
  <c r="M89" i="9"/>
  <c r="L89" i="9"/>
  <c r="M77" i="9"/>
  <c r="L77" i="9"/>
  <c r="M82" i="9"/>
  <c r="L82" i="9"/>
  <c r="M28" i="9"/>
  <c r="L28" i="9"/>
  <c r="M85" i="9"/>
  <c r="L85" i="9"/>
  <c r="M56" i="9"/>
  <c r="L56" i="9"/>
  <c r="L49" i="7"/>
  <c r="L38" i="7"/>
  <c r="M14" i="7"/>
  <c r="L14" i="7"/>
  <c r="M28" i="7"/>
  <c r="L7" i="7"/>
  <c r="L42" i="5"/>
  <c r="M17" i="5"/>
  <c r="L17" i="5"/>
  <c r="M12" i="5"/>
  <c r="L12" i="5"/>
  <c r="L39" i="4"/>
  <c r="M39" i="4"/>
  <c r="L43" i="4"/>
  <c r="M43" i="4"/>
  <c r="L30" i="4"/>
  <c r="L194" i="3"/>
  <c r="L190" i="3"/>
  <c r="M187" i="3"/>
  <c r="L187" i="3"/>
  <c r="M183" i="3"/>
  <c r="L183" i="3"/>
  <c r="R107" i="3"/>
  <c r="S107" i="3" s="1"/>
  <c r="M49" i="3"/>
  <c r="L204" i="3"/>
  <c r="M115" i="3"/>
  <c r="M204" i="3"/>
  <c r="L83" i="3"/>
  <c r="M63" i="3"/>
  <c r="R161" i="3"/>
  <c r="S161" i="3" s="1"/>
  <c r="M161" i="3"/>
  <c r="L161" i="3"/>
  <c r="R155" i="3"/>
  <c r="S155" i="3" s="1"/>
  <c r="M155" i="3"/>
  <c r="L155" i="3"/>
  <c r="R143" i="3"/>
  <c r="S143" i="3" s="1"/>
  <c r="L143" i="3"/>
  <c r="M143" i="3"/>
  <c r="L69" i="3"/>
  <c r="M56" i="3"/>
  <c r="M69" i="3"/>
  <c r="L56" i="3"/>
  <c r="R121" i="3"/>
  <c r="S121" i="3" s="1"/>
  <c r="T121" i="3" s="1"/>
  <c r="M167" i="3"/>
  <c r="M138" i="3"/>
  <c r="L138" i="3"/>
  <c r="R122" i="3"/>
  <c r="S122" i="3" s="1"/>
  <c r="T122" i="3" s="1"/>
  <c r="L133" i="3"/>
  <c r="M133" i="3"/>
  <c r="L216" i="3"/>
  <c r="R49" i="3"/>
  <c r="S49" i="3" s="1"/>
  <c r="M126" i="3"/>
  <c r="L180" i="3"/>
  <c r="M216" i="3"/>
  <c r="R126" i="3"/>
  <c r="S126" i="3" s="1"/>
  <c r="T126" i="3" s="1"/>
  <c r="L35" i="3"/>
  <c r="M35" i="3"/>
  <c r="R28" i="3"/>
  <c r="S28" i="3" s="1"/>
  <c r="L28" i="3"/>
  <c r="M28" i="3"/>
  <c r="R63" i="3"/>
  <c r="S63" i="3" s="1"/>
  <c r="T63" i="3" s="1"/>
  <c r="L167" i="3"/>
  <c r="R115" i="3"/>
  <c r="S115" i="3" s="1"/>
  <c r="T115" i="3" s="1"/>
  <c r="L93" i="3"/>
  <c r="L7" i="3"/>
  <c r="S76" i="2"/>
  <c r="M76" i="2"/>
  <c r="L76" i="2"/>
  <c r="L96" i="2"/>
  <c r="M96" i="2"/>
  <c r="M72" i="2"/>
  <c r="L72" i="2"/>
  <c r="L86" i="2"/>
  <c r="M86" i="2"/>
  <c r="S81" i="2"/>
  <c r="L81" i="2"/>
  <c r="M81" i="2"/>
  <c r="S65" i="2"/>
  <c r="M19" i="2"/>
  <c r="L51" i="2"/>
  <c r="L27" i="2"/>
  <c r="M30" i="2"/>
  <c r="L30" i="2"/>
  <c r="M8" i="2"/>
  <c r="L8" i="2"/>
  <c r="M13" i="2"/>
  <c r="L13" i="2"/>
  <c r="M19" i="4"/>
  <c r="L19" i="4"/>
  <c r="R19" i="4"/>
  <c r="S19" i="4" s="1"/>
  <c r="L224" i="15"/>
  <c r="M25" i="8"/>
  <c r="L25" i="8"/>
  <c r="L33" i="8"/>
  <c r="M33" i="8"/>
  <c r="M47" i="4"/>
  <c r="L47" i="4"/>
  <c r="S64" i="2"/>
  <c r="M212" i="3"/>
  <c r="R212" i="3"/>
  <c r="S212" i="3" s="1"/>
  <c r="L212" i="3"/>
  <c r="M174" i="3"/>
  <c r="L174" i="3"/>
  <c r="M177" i="3"/>
  <c r="R177" i="3"/>
  <c r="S177" i="3" s="1"/>
  <c r="L177" i="3"/>
  <c r="L43" i="7"/>
  <c r="M23" i="8"/>
  <c r="L23" i="8"/>
  <c r="M55" i="2"/>
  <c r="L55" i="2"/>
  <c r="M234" i="3"/>
  <c r="L234" i="3"/>
  <c r="R9" i="4"/>
  <c r="S9" i="4" s="1"/>
  <c r="M22" i="5"/>
  <c r="L22" i="5"/>
  <c r="M7" i="8"/>
  <c r="L7" i="8"/>
  <c r="M9" i="18"/>
  <c r="L9" i="18"/>
  <c r="M15" i="2"/>
  <c r="L15" i="2"/>
  <c r="M15" i="4"/>
  <c r="S15" i="4"/>
  <c r="L15" i="4"/>
  <c r="M7" i="18"/>
  <c r="L7" i="18"/>
  <c r="M60" i="2"/>
  <c r="S60" i="2"/>
  <c r="L60" i="2"/>
  <c r="S66" i="2"/>
  <c r="M220" i="3"/>
  <c r="L220" i="3"/>
  <c r="R220" i="3"/>
  <c r="S220" i="3" s="1"/>
  <c r="M208" i="3"/>
  <c r="L208" i="3"/>
  <c r="L14" i="11"/>
  <c r="S14" i="11"/>
  <c r="M14" i="11"/>
  <c r="M23" i="11"/>
  <c r="S23" i="11"/>
  <c r="L23" i="11"/>
  <c r="M17" i="11"/>
  <c r="S17" i="11"/>
  <c r="L17" i="11"/>
  <c r="L36" i="23"/>
  <c r="M36" i="23"/>
  <c r="M33" i="23"/>
  <c r="L33" i="23"/>
  <c r="L42" i="23"/>
  <c r="M30" i="23"/>
  <c r="L30" i="23"/>
  <c r="L39" i="23"/>
  <c r="M39" i="23"/>
  <c r="L64" i="16"/>
  <c r="B23" i="1" s="1"/>
  <c r="L221" i="21"/>
  <c r="B30" i="1" s="1"/>
  <c r="L271" i="14"/>
  <c r="B21" i="1" s="1"/>
  <c r="L109" i="6"/>
  <c r="L15" i="19"/>
  <c r="B29" i="1" s="1"/>
  <c r="L144" i="17"/>
  <c r="B24" i="1" s="1"/>
  <c r="L67" i="13"/>
  <c r="B19" i="1" s="1"/>
  <c r="L120" i="12"/>
  <c r="B20" i="1" s="1"/>
  <c r="L141" i="20"/>
  <c r="B26" i="1" s="1"/>
  <c r="L49" i="5" l="1"/>
  <c r="B11" i="1" s="1"/>
  <c r="L251" i="15"/>
  <c r="B22" i="1"/>
  <c r="L110" i="10"/>
  <c r="B17" i="1" s="1"/>
  <c r="L94" i="9"/>
  <c r="B16" i="1" s="1"/>
  <c r="L100" i="2"/>
  <c r="B7" i="1" s="1"/>
  <c r="L61" i="23"/>
  <c r="B27" i="1" s="1"/>
  <c r="L151" i="8"/>
  <c r="B15" i="1" s="1"/>
  <c r="L50" i="4"/>
  <c r="B10" i="1" s="1"/>
  <c r="L255" i="3"/>
  <c r="B8" i="1" s="1"/>
  <c r="L104" i="11"/>
  <c r="B18" i="1" s="1"/>
  <c r="L130" i="18"/>
  <c r="B25" i="1" s="1"/>
  <c r="L55" i="7"/>
  <c r="B14" i="1" s="1"/>
  <c r="B31" i="1" l="1"/>
  <c r="R96" i="24"/>
  <c r="S97" i="24"/>
  <c r="R97" i="24"/>
  <c r="S96" i="24"/>
</calcChain>
</file>

<file path=xl/comments1.xml><?xml version="1.0" encoding="utf-8"?>
<comments xmlns="http://schemas.openxmlformats.org/spreadsheetml/2006/main">
  <authors>
    <author>CHAVIS, DONNIE</author>
  </authors>
  <commentList>
    <comment ref="F44" authorId="0" shapeId="0">
      <text>
        <r>
          <rPr>
            <sz val="9"/>
            <color indexed="81"/>
            <rFont val="Tahoma"/>
            <family val="2"/>
          </rPr>
          <t>32 servings per pouch
1/4 cup dry(23g)</t>
        </r>
      </text>
    </comment>
    <comment ref="F46" authorId="0" shapeId="0">
      <text>
        <r>
          <rPr>
            <sz val="9"/>
            <color indexed="81"/>
            <rFont val="Tahoma"/>
            <family val="2"/>
          </rPr>
          <t xml:space="preserve">103 Serving per can. Based on 85 ozs/can and serving size of 1/4 cup dry (23g) </t>
        </r>
      </text>
    </comment>
  </commentList>
</comments>
</file>

<file path=xl/sharedStrings.xml><?xml version="1.0" encoding="utf-8"?>
<sst xmlns="http://schemas.openxmlformats.org/spreadsheetml/2006/main" count="12333" uniqueCount="3742">
  <si>
    <t>South Carolina School Food Service Purchasing Alliance, Inc</t>
  </si>
  <si>
    <t>School Food Authority:</t>
  </si>
  <si>
    <t>Offeror Name:</t>
  </si>
  <si>
    <t>Firm Fixed Fee</t>
  </si>
  <si>
    <t>Bid Recap</t>
  </si>
  <si>
    <t>Categories</t>
  </si>
  <si>
    <t>Subtotals</t>
  </si>
  <si>
    <t>Beef</t>
  </si>
  <si>
    <t>Pork</t>
  </si>
  <si>
    <t>Fish</t>
  </si>
  <si>
    <t>Pizza</t>
  </si>
  <si>
    <t>Franks &amp; Corn Dogs</t>
  </si>
  <si>
    <t>Dairy &amp; Egg</t>
  </si>
  <si>
    <t xml:space="preserve">Frozen Potato </t>
  </si>
  <si>
    <t>Frozen Fruit &amp; Juice</t>
  </si>
  <si>
    <t>Shelf-stable Fruit&amp; Juice</t>
  </si>
  <si>
    <t>Frozen Vegetables</t>
  </si>
  <si>
    <t>Shelf-stable Vegetables</t>
  </si>
  <si>
    <t>Breakfast Products</t>
  </si>
  <si>
    <t>Groceries</t>
  </si>
  <si>
    <t>Beverages</t>
  </si>
  <si>
    <t>Spices- Flavorings</t>
  </si>
  <si>
    <t>Condiments Portion Control</t>
  </si>
  <si>
    <t>Smart Snacks</t>
  </si>
  <si>
    <t>Chemicals</t>
  </si>
  <si>
    <t>Disposables</t>
  </si>
  <si>
    <t>Lot A Total</t>
  </si>
  <si>
    <t>Return to Recap Sheet</t>
  </si>
  <si>
    <t>Item</t>
  </si>
  <si>
    <t>Description</t>
  </si>
  <si>
    <t xml:space="preserve">Approved Brand Name / Manuf ID # </t>
  </si>
  <si>
    <t>#</t>
  </si>
  <si>
    <t>Distributor</t>
  </si>
  <si>
    <t>Vendor</t>
  </si>
  <si>
    <t>Svgs</t>
  </si>
  <si>
    <t>Est.</t>
  </si>
  <si>
    <t xml:space="preserve">Bid </t>
  </si>
  <si>
    <t>Bid</t>
  </si>
  <si>
    <t>Unit</t>
  </si>
  <si>
    <t>Unit Price</t>
  </si>
  <si>
    <t xml:space="preserve">Total </t>
  </si>
  <si>
    <t>Cost per</t>
  </si>
  <si>
    <t>Code</t>
  </si>
  <si>
    <t>Pack</t>
  </si>
  <si>
    <t>per unit</t>
  </si>
  <si>
    <t>Bid Qty</t>
  </si>
  <si>
    <t>Qty</t>
  </si>
  <si>
    <t>Price</t>
  </si>
  <si>
    <t>plus Fee</t>
  </si>
  <si>
    <t>Serving</t>
  </si>
  <si>
    <t>Cs</t>
  </si>
  <si>
    <t>Distributor Choice</t>
  </si>
  <si>
    <t xml:space="preserve">Fillable txt box </t>
  </si>
  <si>
    <t xml:space="preserve">Adv-Pierre, 68035     </t>
  </si>
  <si>
    <t>85/3.80z</t>
  </si>
  <si>
    <t>10Lb</t>
  </si>
  <si>
    <t>Meatloaf with Ketchup</t>
  </si>
  <si>
    <t>(03-04) Pierre 9300 CN</t>
  </si>
  <si>
    <t>100/3.0z</t>
  </si>
  <si>
    <t xml:space="preserve">Adv-Pierre 68036 CN                      </t>
  </si>
  <si>
    <t>240/2.0z</t>
  </si>
  <si>
    <t>160/3.0z</t>
  </si>
  <si>
    <t>200/2.4z</t>
  </si>
  <si>
    <t>(16-17) Advance Pierre 68103</t>
  </si>
  <si>
    <t>110/3.5z</t>
  </si>
  <si>
    <t>96/4.5z</t>
  </si>
  <si>
    <t>Page Total</t>
  </si>
  <si>
    <t xml:space="preserve"> Chicken, Whole Muscle (Muscle Intact)</t>
  </si>
  <si>
    <r>
      <rPr>
        <b/>
        <sz val="8"/>
        <rFont val="Arial Narrow"/>
        <family val="2"/>
      </rPr>
      <t>Chicken Fillet</t>
    </r>
    <r>
      <rPr>
        <sz val="8"/>
        <rFont val="Arial Narrow"/>
        <family val="2"/>
      </rPr>
      <t xml:space="preserve">, </t>
    </r>
    <r>
      <rPr>
        <b/>
        <sz val="8"/>
        <rFont val="Arial Narrow"/>
        <family val="2"/>
      </rPr>
      <t>Breaded</t>
    </r>
    <r>
      <rPr>
        <sz val="8"/>
        <rFont val="Arial Narrow"/>
        <family val="2"/>
      </rPr>
      <t xml:space="preserve">, chicken breast meat only.                </t>
    </r>
  </si>
  <si>
    <t>Solid Whole muscle meat; fully cooked, IQF.   Each portion must provide a</t>
  </si>
  <si>
    <t>minimum to meet 2 M/MA and 1 OEG.  Breading must meet Whole Grain Rich</t>
  </si>
  <si>
    <t>requirements. Batter / breading not to exceed 30% of the weight of the finished</t>
  </si>
  <si>
    <t>product. Sodium must not exceed 580mg per serving. No Egg, No Alternate</t>
  </si>
  <si>
    <t>Protein Product. Domestic birds only.  No bag included.</t>
  </si>
  <si>
    <r>
      <rPr>
        <b/>
        <sz val="8"/>
        <rFont val="Arial Narrow"/>
        <family val="2"/>
      </rPr>
      <t>Chicken Fillet, Breaded, Spicy</t>
    </r>
    <r>
      <rPr>
        <sz val="8"/>
        <rFont val="Arial Narrow"/>
        <family val="2"/>
      </rPr>
      <t xml:space="preserve">, chicken breast meat only,                </t>
    </r>
    <r>
      <rPr>
        <b/>
        <sz val="8"/>
        <rFont val="Arial Narrow"/>
        <family val="2"/>
      </rPr>
      <t xml:space="preserve">  </t>
    </r>
  </si>
  <si>
    <t xml:space="preserve">Solid Whole muscle meat, fully cooked, IQF.  Each portion must provide a </t>
  </si>
  <si>
    <t xml:space="preserve">minimum to meet 2 M/MA and 1 OEG.  Breading must meet Whole Grain Rich </t>
  </si>
  <si>
    <t xml:space="preserve">requirements. Batter / breading not to exceed 30% of the weight of the finished </t>
  </si>
  <si>
    <t>product. Sodium must not exceed 580mg per serving.  No Egg, No Alternate</t>
  </si>
  <si>
    <t>Protein Product.  Domestic Birds only.</t>
  </si>
  <si>
    <r>
      <rPr>
        <b/>
        <sz val="8"/>
        <rFont val="Arial Narrow"/>
        <family val="2"/>
      </rPr>
      <t>Chicken Chunks, breaded</t>
    </r>
    <r>
      <rPr>
        <sz val="8"/>
        <rFont val="Arial Narrow"/>
        <family val="2"/>
      </rPr>
      <t xml:space="preserve">, chicken breast with rib meat only;             </t>
    </r>
    <r>
      <rPr>
        <b/>
        <sz val="8"/>
        <rFont val="Arial Narrow"/>
        <family val="2"/>
      </rPr>
      <t xml:space="preserve"> </t>
    </r>
  </si>
  <si>
    <t xml:space="preserve">Solid Whole muscle meat, fully cooked, IQF. Each portion must provide a </t>
  </si>
  <si>
    <t xml:space="preserve">requirements. Batter / breading not to exceed 30% of weightof the finished product. </t>
  </si>
  <si>
    <t xml:space="preserve">Sodium must not exceed 580mg per serving. No Egg, No Alternate Protein </t>
  </si>
  <si>
    <t>Product. Domestic birds only.</t>
  </si>
  <si>
    <r>
      <rPr>
        <b/>
        <sz val="8"/>
        <rFont val="Arial Narrow"/>
        <family val="2"/>
      </rPr>
      <t>Chicken Fillet</t>
    </r>
    <r>
      <rPr>
        <sz val="8"/>
        <rFont val="Arial Narrow"/>
        <family val="2"/>
      </rPr>
      <t xml:space="preserve">, </t>
    </r>
    <r>
      <rPr>
        <b/>
        <sz val="8"/>
        <rFont val="Arial Narrow"/>
        <family val="2"/>
      </rPr>
      <t>Breaded</t>
    </r>
    <r>
      <rPr>
        <sz val="8"/>
        <rFont val="Arial Narrow"/>
        <family val="2"/>
      </rPr>
      <t xml:space="preserve">, chicken breast meat only, with bag              </t>
    </r>
  </si>
  <si>
    <t>product. Sodium must not exceed 580mg per serving. No Egg, No Alternate Protein</t>
  </si>
  <si>
    <t>Product. Domestic birds only.  Foil lined bags included.</t>
  </si>
  <si>
    <t xml:space="preserve">Chicken, Made with whole muscle white meat pieces, </t>
  </si>
  <si>
    <t>Chicken Patty</t>
  </si>
  <si>
    <t xml:space="preserve">Fully Cooked, portioned, CN Labeled. Product is made with whole muscle white </t>
  </si>
  <si>
    <t>meat chicken pieces. No ground Chicken. Each portion must provide a minimum to</t>
  </si>
  <si>
    <t xml:space="preserve">meet 2 M/MA and 1 OEG. No ground Chicken. Each portion must provide a </t>
  </si>
  <si>
    <t xml:space="preserve">minimum to meet 2 M/MA and 1 OEG. Breading must meet Whole Grain Rich  </t>
  </si>
  <si>
    <t>requirements. Batter / breading not to exceed 30% of weight of the finished product.</t>
  </si>
  <si>
    <t>Sodium must not exceed 400mg per serving.  Domestic Birds only</t>
  </si>
  <si>
    <t>Chicken Tender</t>
  </si>
  <si>
    <t>20Lb</t>
  </si>
  <si>
    <t>Fully Cooked, portioned, CN Labeled. Product is made with whole muscle white</t>
  </si>
  <si>
    <t>meat chicken pieces. No ground Chicken. Each portion must provide a minimum</t>
  </si>
  <si>
    <t>to meet 2 M/MA and 1 OEG. Breading must meet Whole Grain Rich requirements</t>
  </si>
  <si>
    <t>Batter / breading not to exceed 30% of weight of the finished product.</t>
  </si>
  <si>
    <t>Chicken Bite</t>
  </si>
  <si>
    <t>30Lb</t>
  </si>
  <si>
    <t>meet 2 M/MA and 1 OEG. Breading must meet Whole Grain Rich requirements.</t>
  </si>
  <si>
    <t>Batter / breading not to exceed 30% of weightof the finished product.</t>
  </si>
  <si>
    <t>Chicken, chopped and formed</t>
  </si>
  <si>
    <r>
      <rPr>
        <b/>
        <sz val="8"/>
        <rFont val="Arial Narrow"/>
        <family val="2"/>
      </rPr>
      <t xml:space="preserve">Chicken Patty, Breakfast, Breaded.  </t>
    </r>
    <r>
      <rPr>
        <sz val="8"/>
        <rFont val="Arial Narrow"/>
        <family val="2"/>
      </rPr>
      <t xml:space="preserve">                                                </t>
    </r>
    <r>
      <rPr>
        <b/>
        <sz val="8"/>
        <rFont val="Arial Narrow"/>
        <family val="2"/>
      </rPr>
      <t xml:space="preserve"> </t>
    </r>
  </si>
  <si>
    <t>Fully cooked. Chicken breast with rib meat only; chopped and formed; alternate</t>
  </si>
  <si>
    <t>protein product and egg allowed, in compliance with Appendix A of 7 CFR</t>
  </si>
  <si>
    <t>Part 210.  CN label to provide 1 oz M/MA, and no more than 1 OEG. Breading</t>
  </si>
  <si>
    <t>must meet Whole Grain Rich requirements. Batter or breading not to exceed 30%</t>
  </si>
  <si>
    <t>of the weight of the product.  Sodium not to exceed 200mg.</t>
  </si>
  <si>
    <t>The label must specify the minimum number of pieces or portions per case.</t>
  </si>
  <si>
    <r>
      <rPr>
        <b/>
        <sz val="8"/>
        <rFont val="Arial Narrow"/>
        <family val="2"/>
      </rPr>
      <t>Chicken Patty, Breaded</t>
    </r>
    <r>
      <rPr>
        <sz val="8"/>
        <rFont val="Arial Narrow"/>
        <family val="2"/>
      </rPr>
      <t xml:space="preserve">    </t>
    </r>
    <r>
      <rPr>
        <b/>
        <sz val="8"/>
        <rFont val="Arial Narrow"/>
        <family val="2"/>
      </rPr>
      <t xml:space="preserve"> </t>
    </r>
  </si>
  <si>
    <t>(16-17) Gold Kist 663100</t>
  </si>
  <si>
    <t>20 Lb</t>
  </si>
  <si>
    <t>Fully cooked, Chicken breast with rib meat only; chopped and formed; alternate</t>
  </si>
  <si>
    <t>protein product and egg allowed, in compliance with Appendix A of 7 CFR Part 210.</t>
  </si>
  <si>
    <t>CN label to provide 2 oz M/MA and a not more than 1 OEG. Breading must meet</t>
  </si>
  <si>
    <t>Whole Grain Rich requirements. One serving to contain no more  than 60% of total</t>
  </si>
  <si>
    <t>calories from fat; saturated fat  not to exceed 15% of calories from saturated fat per</t>
  </si>
  <si>
    <t xml:space="preserve">serving. Batter or breading not to exceed 30% of the weight of the finished product. </t>
  </si>
  <si>
    <t>Sodium not to exceed 400 mg.</t>
  </si>
  <si>
    <t xml:space="preserve">The label must specify the minimum number of pieces or portions per case.  </t>
  </si>
  <si>
    <t>Chicken Patty, Breaded, Spicy</t>
  </si>
  <si>
    <t>CN label to provide 2 oz M/MA and a not more than 1 OEG. (Spicy) Breading must</t>
  </si>
  <si>
    <t>meet Whole Grain Rich requirements. One serving to contain no more  than 60% of</t>
  </si>
  <si>
    <t>total calories from fat; saturated fat  not to exceed 15% of calories from saturated fat</t>
  </si>
  <si>
    <t>per serving. Batter or breading not to exceed 30% of the weight of the finished</t>
  </si>
  <si>
    <t>product. Sodium not to exceed 480mg.</t>
  </si>
  <si>
    <t xml:space="preserve">The label must specify the minimum number of pieces or portions per case. </t>
  </si>
  <si>
    <r>
      <rPr>
        <b/>
        <sz val="8"/>
        <rFont val="Arial Narrow"/>
        <family val="2"/>
      </rPr>
      <t>Chicken Patty, Grilled</t>
    </r>
    <r>
      <rPr>
        <sz val="8"/>
        <rFont val="Arial Narrow"/>
        <family val="2"/>
      </rPr>
      <t xml:space="preserve">,  </t>
    </r>
  </si>
  <si>
    <t>100/2.8z</t>
  </si>
  <si>
    <r>
      <t xml:space="preserve">Fully cooked. Unbreaded, breast with rib meat,chopped and formed; </t>
    </r>
    <r>
      <rPr>
        <b/>
        <sz val="8"/>
        <rFont val="Arial Narrow"/>
        <family val="2"/>
      </rPr>
      <t>no alternate</t>
    </r>
  </si>
  <si>
    <t>proteins.  One serving to equal at least 2 oz M/MA for the Child Nutrition Meal</t>
  </si>
  <si>
    <t xml:space="preserve">Pattern Requirements. Sodium not to exceed 480 mg.   1 serving to contain no </t>
  </si>
  <si>
    <t>more than  30% of the calories from total fat, &gt;10% total calories from saturated fat.</t>
  </si>
  <si>
    <r>
      <rPr>
        <b/>
        <sz val="8"/>
        <rFont val="Arial Narrow"/>
        <family val="2"/>
      </rPr>
      <t>Chicken Nugget, Breaded</t>
    </r>
    <r>
      <rPr>
        <sz val="8"/>
        <rFont val="Arial Narrow"/>
        <family val="2"/>
      </rPr>
      <t xml:space="preserve">            </t>
    </r>
  </si>
  <si>
    <t>20lb</t>
  </si>
  <si>
    <t>Fully Cooked.  Chopped and formed; chicken breast with rib meat only;  alternate</t>
  </si>
  <si>
    <t xml:space="preserve">protein product and egg allowed, in compliance with Appendix A of 7 CFR Part 210.  </t>
  </si>
  <si>
    <t>One serving to contain no more than 54% of total calories from fat; saturated fat not</t>
  </si>
  <si>
    <t xml:space="preserve"> to exceed 15% of calories per serving. Sodium not to exceed 480 mg per serving.</t>
  </si>
  <si>
    <t xml:space="preserve">Batter or breading not to exceed 30% of the weight of the finished product.  </t>
  </si>
  <si>
    <t>The label must specify the minimum number of pieces to meet the portion size</t>
  </si>
  <si>
    <r>
      <rPr>
        <b/>
        <sz val="8"/>
        <rFont val="Arial Narrow"/>
        <family val="2"/>
      </rPr>
      <t>Chicken Rings, Breaded</t>
    </r>
    <r>
      <rPr>
        <sz val="8"/>
        <rFont val="Arial Narrow"/>
        <family val="2"/>
      </rPr>
      <t xml:space="preserve">                 </t>
    </r>
  </si>
  <si>
    <t>Fully Cooked. Chicken breast with rib meat only, chopped and formed; alternate</t>
  </si>
  <si>
    <t>protein product and egg allowed,in compliance with Appendix A of 7 CFR Part 210.</t>
  </si>
  <si>
    <r>
      <rPr>
        <b/>
        <sz val="8"/>
        <rFont val="Arial Narrow"/>
        <family val="2"/>
      </rPr>
      <t>Chicken,</t>
    </r>
    <r>
      <rPr>
        <sz val="8"/>
        <rFont val="Arial Narrow"/>
        <family val="2"/>
      </rPr>
      <t xml:space="preserve"> </t>
    </r>
    <r>
      <rPr>
        <b/>
        <sz val="8"/>
        <rFont val="Arial Narrow"/>
        <family val="2"/>
      </rPr>
      <t xml:space="preserve">Popcorn Chicken, Breaded </t>
    </r>
    <r>
      <rPr>
        <sz val="8"/>
        <rFont val="Arial Narrow"/>
        <family val="2"/>
      </rPr>
      <t/>
    </r>
  </si>
  <si>
    <t xml:space="preserve">Frozen, Fully Cooked; chicken breast with rib meat only chopped and formed; </t>
  </si>
  <si>
    <t>alternate protein product allowed in compliance with Appendix A of 7 CFR Part 210. CN label to provide 2 oz M/MA and not more than 1 OEG.</t>
  </si>
  <si>
    <t>One  serving to contain no more than 3g saturated fat and not more than 400mg sodium.</t>
  </si>
  <si>
    <t xml:space="preserve">Teriyaki Chicken, </t>
  </si>
  <si>
    <t xml:space="preserve">Frozen. Unbreaded, Cooked chicken leg meat, boneless, with Teriyaki sauce. </t>
  </si>
  <si>
    <t xml:space="preserve">No MSG. No Trans Fat. 100-200 calories with no more than 2g </t>
  </si>
  <si>
    <t xml:space="preserve">saturated fat and 450 mg sodium per serving. One portion to provide min. 2 M/MA. </t>
  </si>
  <si>
    <t xml:space="preserve"> </t>
  </si>
  <si>
    <t>Spicy Chicken, WG</t>
  </si>
  <si>
    <t>No MSG. No Trans Fat. 100-200 calories with no more than 2 g</t>
  </si>
  <si>
    <t>Citrus Chicken, WG</t>
  </si>
  <si>
    <t>Frozen. Lightly battered or breaded boneless dark meat chicken chunks tossed with</t>
  </si>
  <si>
    <t xml:space="preserve">calories with no more than 2 g saturated fat and 450 mg sodium </t>
  </si>
  <si>
    <t xml:space="preserve">per serving. One portion to provide min. 2 M/MA. </t>
  </si>
  <si>
    <t>Chicken Fajita Strips, Breast Meat w/ Grill marks</t>
  </si>
  <si>
    <t xml:space="preserve">Breast with Rib meat.  Fully cooked. </t>
  </si>
  <si>
    <t>3.02oz serving provides 2oz meat/meat alternate.</t>
  </si>
  <si>
    <t>Chicken Thighs, Raw</t>
  </si>
  <si>
    <t>96/4.9z</t>
  </si>
  <si>
    <t>Minimum 4.9 oz must provide a minimum or 2 oz cooked</t>
  </si>
  <si>
    <t>meat. USDA inspected.  Grade A, fryer parts, IQF</t>
  </si>
  <si>
    <t>Chicken, Eight Cut, Raw</t>
  </si>
  <si>
    <t>USDA inspected, Grade A fryer parts</t>
  </si>
  <si>
    <t>Equal parts of breast, leg, thigh and wings,</t>
  </si>
  <si>
    <t>Minimum 4 oz breast and thigh to meet 2 oz cooked</t>
  </si>
  <si>
    <t xml:space="preserve">Chicken, Pulled, Unseasoned Bnls Skinless, </t>
  </si>
  <si>
    <t>12/1Lb</t>
  </si>
  <si>
    <t>6/5Lb</t>
  </si>
  <si>
    <t>Sausage Patty, Chicken</t>
  </si>
  <si>
    <t>Pork Products</t>
  </si>
  <si>
    <t>Farmland 190450</t>
  </si>
  <si>
    <t>6/2Lb</t>
  </si>
  <si>
    <t>Pork Barbecue, Tomato Sauce</t>
  </si>
  <si>
    <t xml:space="preserve">Frozen, fully cooked.  Chopped. Products shall contain no more than </t>
  </si>
  <si>
    <t>80/2.0z</t>
  </si>
  <si>
    <t>CS</t>
  </si>
  <si>
    <t>Sausage, Smoked</t>
  </si>
  <si>
    <t xml:space="preserve">Made with pork and beef </t>
  </si>
  <si>
    <t>15Lb</t>
  </si>
  <si>
    <t>Fish Products</t>
  </si>
  <si>
    <t>160/1.0z</t>
  </si>
  <si>
    <t>Natural Cod, chunks pre-breaded, oven ready.   PUFI approved.</t>
  </si>
  <si>
    <t xml:space="preserve">One serving will provide 2 oz meat/meat alternate and 1z OEG </t>
  </si>
  <si>
    <t>6/43 z.</t>
  </si>
  <si>
    <t>Pizza Products</t>
  </si>
  <si>
    <r>
      <t xml:space="preserve">Pizza Sticks, Pizza Style Crust, 50/50 Blend                                   </t>
    </r>
    <r>
      <rPr>
        <b/>
        <sz val="8"/>
        <rFont val="Arial Narrow"/>
        <family val="2"/>
      </rPr>
      <t>WGR</t>
    </r>
  </si>
  <si>
    <t xml:space="preserve">The Max Stix 77387-12439 CN </t>
  </si>
  <si>
    <t>192/1.93z</t>
  </si>
  <si>
    <t xml:space="preserve">Stuffed with Mozzarella cheese, frozen, fully cooked pre-baked pizza sticks </t>
  </si>
  <si>
    <t>Bosco Sticks 702011-1120</t>
  </si>
  <si>
    <t>144/2.06z</t>
  </si>
  <si>
    <t xml:space="preserve">stuffed with low moisture, part skim mozzarella cheese. One pizza breadstick </t>
  </si>
  <si>
    <t>must provide 1 oz meat/meat alternate and at least 1 oz equivalent grain.</t>
  </si>
  <si>
    <r>
      <t xml:space="preserve">Pizza Strips, 100% Mozzarella Cheese, Individually Wrapped,           </t>
    </r>
    <r>
      <rPr>
        <b/>
        <sz val="8"/>
        <rFont val="Arial Narrow"/>
        <family val="2"/>
      </rPr>
      <t xml:space="preserve"> WGR</t>
    </r>
  </si>
  <si>
    <t xml:space="preserve">Tony's 78379 CN, WG  </t>
  </si>
  <si>
    <t>48/3.1z</t>
  </si>
  <si>
    <t xml:space="preserve">30% or less of calories from fat, 0 trans fat.  One serving to </t>
  </si>
  <si>
    <t>equal  at least 2 oz grain equivalent  servings and 1oz meat/meat alternate.</t>
  </si>
  <si>
    <r>
      <t xml:space="preserve">Pizza, Breakfast, 50/50 Blend,                               </t>
    </r>
    <r>
      <rPr>
        <b/>
        <sz val="8"/>
        <rFont val="Arial Narrow"/>
        <family val="2"/>
      </rPr>
      <t>WGR  No SOY added.</t>
    </r>
  </si>
  <si>
    <t>Nardone Brothers 80WSA100</t>
  </si>
  <si>
    <t>80/3.2z</t>
  </si>
  <si>
    <t xml:space="preserve">Made of crust, sausage, pork patty crumble and cheese. One serving provides </t>
  </si>
  <si>
    <t xml:space="preserve">1 oz meat/meat alternate , 1.5 oz equivalent grain, may also provide 1/8 cup </t>
  </si>
  <si>
    <t>vegetable.</t>
  </si>
  <si>
    <r>
      <t xml:space="preserve">Pizza, Breakfast, 50/50 Blend,                                                      </t>
    </r>
    <r>
      <rPr>
        <b/>
        <sz val="8"/>
        <rFont val="Arial Narrow"/>
        <family val="2"/>
      </rPr>
      <t>WGR</t>
    </r>
  </si>
  <si>
    <t xml:space="preserve">The Max 77387-12708 CN </t>
  </si>
  <si>
    <t>192/2.66z</t>
  </si>
  <si>
    <t xml:space="preserve">Made of crust, turkey sausage, and cheese. </t>
  </si>
  <si>
    <t xml:space="preserve">Tony's   63912 CN WG    </t>
  </si>
  <si>
    <t>128/3.31z</t>
  </si>
  <si>
    <t>One serving provides 1 oz meat/meat alternate and 1.5oz equivalent grain.</t>
  </si>
  <si>
    <t>(15-16) Nardone Brothers 80WBTSA100</t>
  </si>
  <si>
    <t>80/3.63z</t>
  </si>
  <si>
    <r>
      <t xml:space="preserve">Pizza, Breakfast, Sausage Bagel, IW                                                </t>
    </r>
    <r>
      <rPr>
        <b/>
        <sz val="8"/>
        <rFont val="Arial Narrow"/>
        <family val="2"/>
      </rPr>
      <t>WGR</t>
    </r>
  </si>
  <si>
    <t>(15-16) Nardone Brothers M96WBTS1</t>
  </si>
  <si>
    <t>96/3.10z</t>
  </si>
  <si>
    <t>50/50 blend cheese with alternate protein product, pizza sauce</t>
  </si>
  <si>
    <t>One serving = 1 oz meat/meat alternate and 1 oz equivalent grain.</t>
  </si>
  <si>
    <r>
      <t xml:space="preserve">Pizza, Cheese, 4x6, 50/50 Blend.                                                   </t>
    </r>
    <r>
      <rPr>
        <b/>
        <sz val="8"/>
        <rFont val="Arial Narrow"/>
        <family val="2"/>
      </rPr>
      <t xml:space="preserve"> WGR</t>
    </r>
  </si>
  <si>
    <t xml:space="preserve">Tony's Smart Pizza 78673 CN WG  </t>
  </si>
  <si>
    <t>96/4.6z</t>
  </si>
  <si>
    <t xml:space="preserve">Made of crust, sauce, cheese-Mozzarella and blend other cheese.  </t>
  </si>
  <si>
    <t>(15-16)  Nardone 961SWCMA2</t>
  </si>
  <si>
    <t xml:space="preserve">CN Label = 2 oz meat/meat alternate and 2 oz equivalent grains, 1/8c Veg optional.  </t>
  </si>
  <si>
    <r>
      <t xml:space="preserve">Pizza, Cheese, 4x6, 50/50 Blend.                         </t>
    </r>
    <r>
      <rPr>
        <b/>
        <sz val="8"/>
        <rFont val="Arial Narrow"/>
        <family val="2"/>
      </rPr>
      <t xml:space="preserve"> WGR</t>
    </r>
    <r>
      <rPr>
        <sz val="8"/>
        <rFont val="Arial Narrow"/>
        <family val="2"/>
      </rPr>
      <t xml:space="preserve">      </t>
    </r>
    <r>
      <rPr>
        <b/>
        <sz val="8"/>
        <rFont val="Arial Narrow"/>
        <family val="2"/>
      </rPr>
      <t>No SOY added.</t>
    </r>
  </si>
  <si>
    <t>Nardone Brothers 96WWA2 4 X 6</t>
  </si>
  <si>
    <t>96/5.0z</t>
  </si>
  <si>
    <t>CN Label = 2 oz meat/meat alternate and 2 oz equivalent grains, 1/8c Veg optional.</t>
  </si>
  <si>
    <t xml:space="preserve">  </t>
  </si>
  <si>
    <r>
      <t xml:space="preserve">Pizza, Cheese, Wedge-shaped, 50/50 Blend   </t>
    </r>
    <r>
      <rPr>
        <b/>
        <sz val="8"/>
        <rFont val="Arial Narrow"/>
        <family val="2"/>
      </rPr>
      <t xml:space="preserve">    No SOY added        WGR</t>
    </r>
  </si>
  <si>
    <t>Nardone Brothers 72RWWEDA2</t>
  </si>
  <si>
    <t>72/5.0z</t>
  </si>
  <si>
    <t xml:space="preserve"> Product must provide 2 oz meat/meat </t>
  </si>
  <si>
    <t xml:space="preserve">alternate, 2 oz equivalent grain, and 1/8 cup vegetable  . </t>
  </si>
  <si>
    <r>
      <t xml:space="preserve">Pizza, Cheese, wedge-shaped, 50/50 Blend                                </t>
    </r>
    <r>
      <rPr>
        <b/>
        <sz val="8"/>
        <rFont val="Arial Narrow"/>
        <family val="2"/>
      </rPr>
      <t xml:space="preserve">      WGR</t>
    </r>
  </si>
  <si>
    <t>(06-07) The Max Real Slice 77387-12680 CN WG</t>
  </si>
  <si>
    <t>96/4.67z</t>
  </si>
  <si>
    <t xml:space="preserve">One serving  not to exceed 35% of its calories from fat.  0 transfat.  </t>
  </si>
  <si>
    <t>(14-15) Nardone 96SWWEDA2</t>
  </si>
  <si>
    <t>96/4.90z</t>
  </si>
  <si>
    <t>One serving to provide 2 oz meat/meat alternate, 2 oz equivalent grain,</t>
  </si>
  <si>
    <t>and at least 1/8 cup vegetable.</t>
  </si>
  <si>
    <r>
      <t xml:space="preserve">Pizza, Pepperoni, 50/50 Blend                                                        </t>
    </r>
    <r>
      <rPr>
        <b/>
        <sz val="8"/>
        <rFont val="Arial Narrow"/>
        <family val="2"/>
      </rPr>
      <t xml:space="preserve"> WGR</t>
    </r>
  </si>
  <si>
    <t xml:space="preserve">Tony's 72560 CN  WG   </t>
  </si>
  <si>
    <t>96/4.68z</t>
  </si>
  <si>
    <t xml:space="preserve">Triangular shaped, made of crust, sauce, cheese, pepperoni. </t>
  </si>
  <si>
    <t>(15-16) Nardone Brothers 96SWWEDPA2</t>
  </si>
  <si>
    <t>96/4.95z</t>
  </si>
  <si>
    <t>CN Label = 2 oz meat/meat alternate, 2oz equivalent grain, 1/8 c veg.</t>
  </si>
  <si>
    <t>(15-16) The Max 77387-12656</t>
  </si>
  <si>
    <t>96/4.56z</t>
  </si>
  <si>
    <r>
      <t xml:space="preserve">Pizza, Pepperoni, 50/50 Blend     </t>
    </r>
    <r>
      <rPr>
        <b/>
        <sz val="8"/>
        <rFont val="Arial Narrow"/>
        <family val="2"/>
      </rPr>
      <t>No SOY added                              WGR</t>
    </r>
  </si>
  <si>
    <t>Nardone Brothers 96WWEDPA2</t>
  </si>
  <si>
    <r>
      <t xml:space="preserve">Pizza, Low Fat Pepperoni, Wedge Shaped, 50/50 Blend                   </t>
    </r>
    <r>
      <rPr>
        <b/>
        <sz val="8"/>
        <rFont val="Arial Narrow"/>
        <family val="2"/>
      </rPr>
      <t xml:space="preserve">    WGR</t>
    </r>
  </si>
  <si>
    <t>(06-07) The Max Real Slice 77387-12681 CN WG</t>
  </si>
  <si>
    <t xml:space="preserve">One serving not to exceed 35% of its calories from fat .  0 transfat.  </t>
  </si>
  <si>
    <t>(15-16) Nardone Brothers C96SWWEDPA</t>
  </si>
  <si>
    <t xml:space="preserve">One serving to provide 2 oz meat/meat alternate, 2 oz equivalent grain </t>
  </si>
  <si>
    <t xml:space="preserve">and at least 1/8 cup vegetable.  </t>
  </si>
  <si>
    <r>
      <t xml:space="preserve">Pizza, self-rising, stuffed crust pizza slice, 100% Mozzarella cheese.    </t>
    </r>
    <r>
      <rPr>
        <b/>
        <sz val="8"/>
        <rFont val="Arial Narrow"/>
        <family val="2"/>
      </rPr>
      <t xml:space="preserve">WGR  </t>
    </r>
  </si>
  <si>
    <t>(14-15) Gilardi</t>
  </si>
  <si>
    <t>One portion provides 2oz equivalent grains and 2oz Meat/ meat alternate.</t>
  </si>
  <si>
    <t xml:space="preserve">     16272-20113 Cheese </t>
  </si>
  <si>
    <t>CN labeled. Includes branded serving trays in case.</t>
  </si>
  <si>
    <t xml:space="preserve">     16272-20114 Turkey Pepperoni</t>
  </si>
  <si>
    <r>
      <t xml:space="preserve">Pizza, Sausage, 50/50 Blend, Turkey                                    </t>
    </r>
    <r>
      <rPr>
        <b/>
        <sz val="8"/>
        <rFont val="Arial Narrow"/>
        <family val="2"/>
      </rPr>
      <t xml:space="preserve">        WGR</t>
    </r>
  </si>
  <si>
    <t xml:space="preserve">Tony's Smart Pizza 78771 CN, WG </t>
  </si>
  <si>
    <t>96/4.69z</t>
  </si>
  <si>
    <t>Made of crust, sauce, turkey sausage 35%  or less calories from fat</t>
  </si>
  <si>
    <t>1 serving  = 2 oz meat/meat alternate and 2 oz equivalent grain,and 1/8 cup</t>
  </si>
  <si>
    <t>Vegetable serving</t>
  </si>
  <si>
    <r>
      <t xml:space="preserve">Pizza, Stuff Crust, Cheese 50/50 Blend, Wedge       </t>
    </r>
    <r>
      <rPr>
        <b/>
        <sz val="8"/>
        <rFont val="Arial Narrow"/>
        <family val="2"/>
      </rPr>
      <t xml:space="preserve">No SOY added </t>
    </r>
    <r>
      <rPr>
        <sz val="8"/>
        <rFont val="Arial Narrow"/>
        <family val="2"/>
      </rPr>
      <t xml:space="preserve">    </t>
    </r>
    <r>
      <rPr>
        <b/>
        <sz val="8"/>
        <rFont val="Arial Narrow"/>
        <family val="2"/>
      </rPr>
      <t xml:space="preserve"> WGR </t>
    </r>
  </si>
  <si>
    <t>Nardone Brothers 72WWSCMA2</t>
  </si>
  <si>
    <t>70/5.65z</t>
  </si>
  <si>
    <t>Provides 2 oz meat/meat alternate and 2 oz equivalent grain,</t>
  </si>
  <si>
    <t xml:space="preserve"> and 1/8 cup vegetable. </t>
  </si>
  <si>
    <r>
      <t xml:space="preserve">Pizza, WW Stuff Crust  Pepperoni                            </t>
    </r>
    <r>
      <rPr>
        <b/>
        <sz val="8"/>
        <rFont val="Arial Narrow"/>
        <family val="2"/>
      </rPr>
      <t>No SOY added      WGR</t>
    </r>
  </si>
  <si>
    <t>Nardones 72WWSCMP2  4x6</t>
  </si>
  <si>
    <t>70/4.95z</t>
  </si>
  <si>
    <r>
      <t xml:space="preserve">w/ Part Skim Mozz Cheese, Rectangular shaped.    </t>
    </r>
    <r>
      <rPr>
        <b/>
        <sz val="8"/>
        <rFont val="Arial Narrow"/>
        <family val="2"/>
      </rPr>
      <t xml:space="preserve"> </t>
    </r>
    <r>
      <rPr>
        <sz val="8"/>
        <rFont val="Arial Narrow"/>
        <family val="2"/>
      </rPr>
      <t xml:space="preserve"> One serving provides</t>
    </r>
  </si>
  <si>
    <t xml:space="preserve"> 2 oz meat/meat alternate, 2 oz equivalent grain, and 1/8 c vegetable serving. </t>
  </si>
  <si>
    <r>
      <t xml:space="preserve">Pizza, Stuffed Crust,  Wedge                                                            </t>
    </r>
    <r>
      <rPr>
        <b/>
        <sz val="8"/>
        <rFont val="Arial Narrow"/>
        <family val="2"/>
      </rPr>
      <t xml:space="preserve"> WGR</t>
    </r>
  </si>
  <si>
    <t>(14-15) Tony's 78650</t>
  </si>
  <si>
    <t>96/5.42z</t>
  </si>
  <si>
    <t>Made with Turkey and Beef Pepperoni.  One serving provides 2 oz meat</t>
  </si>
  <si>
    <t>(15-16) The Max 77387-12717</t>
  </si>
  <si>
    <t>72/4.8z</t>
  </si>
  <si>
    <t>/meat alternate, 2 oz equivalent grain, and 1/8 c Red-orange Veg.</t>
  </si>
  <si>
    <t>(15-16) Nardone Brothers 72WWSCMTP2</t>
  </si>
  <si>
    <r>
      <t xml:space="preserve">Pizza, WW 16" Pre-Sliced Pizzeria Style Pepperoni Pizza, IQF                </t>
    </r>
    <r>
      <rPr>
        <b/>
        <sz val="8"/>
        <rFont val="Arial Narrow"/>
        <family val="2"/>
      </rPr>
      <t>WGR</t>
    </r>
  </si>
  <si>
    <t>Nardones 64WPSP2</t>
  </si>
  <si>
    <t>64/5.08z</t>
  </si>
  <si>
    <r>
      <rPr>
        <b/>
        <sz val="8"/>
        <rFont val="Arial Narrow"/>
        <family val="2"/>
      </rPr>
      <t>No SOY added.</t>
    </r>
    <r>
      <rPr>
        <sz val="8"/>
        <rFont val="Arial Narrow"/>
        <family val="2"/>
      </rPr>
      <t xml:space="preserve"> CN Provides 2 oz meat/meat alt. and 2 oz equivalent grain,</t>
    </r>
  </si>
  <si>
    <t>and 1/8 c Veg</t>
  </si>
  <si>
    <t>Pizza, WG, Cheese/Cheese Substitute</t>
  </si>
  <si>
    <t>(15-16)  Con Agra The Max</t>
  </si>
  <si>
    <t>60/5.0z</t>
  </si>
  <si>
    <t xml:space="preserve">Frozen, 5" round,  reduced-fat Mozzarella cheese </t>
  </si>
  <si>
    <t xml:space="preserve">          77387-12724 Lunch a Round Cheese</t>
  </si>
  <si>
    <t>One portion meets 2M/MA 2 OEG 1/8c Veg</t>
  </si>
  <si>
    <t xml:space="preserve">(15-16) Tony's </t>
  </si>
  <si>
    <t>60/5.03</t>
  </si>
  <si>
    <t>Possible Allergens: Wheat, Soy, Milk</t>
  </si>
  <si>
    <t xml:space="preserve">      72580 WG Pizza LS Cheese     </t>
  </si>
  <si>
    <t>Smart Snack Compliant</t>
  </si>
  <si>
    <t>Pizza, Cheese/Cheese Substitute</t>
  </si>
  <si>
    <t xml:space="preserve">(15-16)  Nardone Bros. </t>
  </si>
  <si>
    <t>60/5.4z</t>
  </si>
  <si>
    <t>Frozen, 6" round, Low-moisture/part-skim Mozzarella, Mozzarella Cheese substitute.</t>
  </si>
  <si>
    <t xml:space="preserve">     625SWMA</t>
  </si>
  <si>
    <t>One portion meets 2M/MA 2.0 OEG, 1/8c Veg</t>
  </si>
  <si>
    <t>Possible Allergens:  Wheat, Soy, Milk</t>
  </si>
  <si>
    <t xml:space="preserve">Pizza, Cheese slice, </t>
  </si>
  <si>
    <t>(15-16)  Nardone Bros</t>
  </si>
  <si>
    <t>72/4.90z</t>
  </si>
  <si>
    <t xml:space="preserve">Low moisture Part-skim Mozzarella Cheese, Cheese Substitute </t>
  </si>
  <si>
    <t xml:space="preserve">     72SRWWEDA2 Rolled edge wedge cheese</t>
  </si>
  <si>
    <t>Frozen, wedge slice,.  Meets 2.0 M/MA 2.0 OEG, 1/8 c Veg</t>
  </si>
  <si>
    <t>Possible Allergens:  Wheat, Milk, Soy</t>
  </si>
  <si>
    <t>Pizza, Sausage/Cheese/Cheese Substitute</t>
  </si>
  <si>
    <t>96/4.95Z</t>
  </si>
  <si>
    <t>Frozen, Wedge slice, made from Pork sausage, low-moisture part skim Mozzarella</t>
  </si>
  <si>
    <t xml:space="preserve">     96SWWEDSA2  Sausage/ Cheese</t>
  </si>
  <si>
    <t>cheese, Mozzarella Cheese substitute.</t>
  </si>
  <si>
    <t>One portion provides 2M/MA 2.0 OEG, 1/8 c Veg</t>
  </si>
  <si>
    <t>Pizza, Veggie with Red and Green Peppers, Onion, Cheese</t>
  </si>
  <si>
    <t>60/5.34z</t>
  </si>
  <si>
    <t xml:space="preserve">Frozen, 5" round,  reduced -fat Mozzarella cheese and </t>
  </si>
  <si>
    <t xml:space="preserve">     77387-12726  Lunch Around Veggie</t>
  </si>
  <si>
    <t>substitute cheese. One portion meets 2M/MA 2 OEG 1/8c Veg</t>
  </si>
  <si>
    <t>Pizza, 4 x 6, Cheese/ Cheese Substitute</t>
  </si>
  <si>
    <t>Frozen, made from low-moisture/part skim Mozzarella Cheese and Mozzarella Cheese</t>
  </si>
  <si>
    <t xml:space="preserve">     961SWCMA2</t>
  </si>
  <si>
    <t>Substitute.  One portion meets 2 M/MA 2.0 OEG, 1/8 c Veg</t>
  </si>
  <si>
    <t>Pizza, 4 x 6, Turkey Pepperoni</t>
  </si>
  <si>
    <t>(15-16)  Nardone Bros.</t>
  </si>
  <si>
    <t xml:space="preserve">     961SWTPA2</t>
  </si>
  <si>
    <t>Substitute; Turkey.  One portion meets 2 M/MA 2.0 OEG, 1/8 c Veg</t>
  </si>
  <si>
    <t>Pizza, WG, Turkey and Beef Pepperoni, 5" Round</t>
  </si>
  <si>
    <t>(15-16)  Tony's</t>
  </si>
  <si>
    <t>60/4.88z</t>
  </si>
  <si>
    <t xml:space="preserve"> One portion meets 2 M/MA 2.0 OEG, 1/8 c Veg</t>
  </si>
  <si>
    <t xml:space="preserve">      72581  Turkey Pepperoni LS</t>
  </si>
  <si>
    <t>All beef and pork, Formula B, natural color, no offals.  IMPS #800.</t>
  </si>
  <si>
    <t>Made from all skeletal cuts.  8 ct. Skinless  No artificial color. Must provide 2 oz</t>
  </si>
  <si>
    <t xml:space="preserve"> cooked meat/meat alternate for Child Nutrition Meal Pattern Requirements.</t>
  </si>
  <si>
    <t>One 2 oz serving contains no more  than  85% of calories from fat.</t>
  </si>
  <si>
    <t xml:space="preserve">Kent 304320 </t>
  </si>
  <si>
    <t>160/2.0z</t>
  </si>
  <si>
    <t>2/5Lb</t>
  </si>
  <si>
    <t>Foster Farms 95150 CN</t>
  </si>
  <si>
    <t>72/4.0z</t>
  </si>
  <si>
    <t>48/4.0z</t>
  </si>
  <si>
    <t>72/4z</t>
  </si>
  <si>
    <t>Dairy and Eggs</t>
  </si>
  <si>
    <t>Individually wrapped</t>
  </si>
  <si>
    <t>96/1.0z</t>
  </si>
  <si>
    <t>168/1.0z</t>
  </si>
  <si>
    <t>Cheese, Mozzarella, Shredded, 100% Mozzarella</t>
  </si>
  <si>
    <t>Margarine Reddies</t>
  </si>
  <si>
    <t>720/.5 gm</t>
  </si>
  <si>
    <t xml:space="preserve">Pure Vegetable.  Contains 0 Trans fat. </t>
  </si>
  <si>
    <t>Margarine Solids</t>
  </si>
  <si>
    <t>Pure Vegetable. Contains 0 Trans fat.</t>
  </si>
  <si>
    <t xml:space="preserve">Yogurt, Low Fat, 4 oz, Gluten Free   </t>
  </si>
  <si>
    <t>Yoplait/Trix (General Mills)</t>
  </si>
  <si>
    <t xml:space="preserve">17725 Raspberry Rainbow </t>
  </si>
  <si>
    <t>17726 Strawberry Banana</t>
  </si>
  <si>
    <t xml:space="preserve">31077 Triple Cherry </t>
  </si>
  <si>
    <t xml:space="preserve"> Dannon (Danimals) </t>
  </si>
  <si>
    <t>Eggs, Hard Cooked, Peeled, Pillow -Pak/Dry Packed</t>
  </si>
  <si>
    <t>Pudding Cups,  3.75oz</t>
  </si>
  <si>
    <t>48/3.75z</t>
  </si>
  <si>
    <t>Refrigerated Product, Kosher.  Gluten-free</t>
  </si>
  <si>
    <t xml:space="preserve">     03710  Cowrageous Chocolate</t>
  </si>
  <si>
    <t xml:space="preserve">Smart Snacks Compliant </t>
  </si>
  <si>
    <t xml:space="preserve">     03720  Cowrageous Vanilla</t>
  </si>
  <si>
    <t>Possible Allergens: Milk</t>
  </si>
  <si>
    <t>Ice Cream Bar, Low Fat</t>
  </si>
  <si>
    <t>144/3.0z</t>
  </si>
  <si>
    <t>Frozen, Flavored Center, with a crunch coating.</t>
  </si>
  <si>
    <t>Possible Allergens:  Milk, Soy, and Wheat</t>
  </si>
  <si>
    <t>Ice Cream Sandwich, Low Fat</t>
  </si>
  <si>
    <t>96/3.0z</t>
  </si>
  <si>
    <t>Vanilla flavored low-fat ice cream between two chocolate flavored wafers.</t>
  </si>
  <si>
    <t>Possible Allergens: Milk, Soy, Wheat</t>
  </si>
  <si>
    <t>Ice Cream, Fudge Bar</t>
  </si>
  <si>
    <t>48/3.0oz</t>
  </si>
  <si>
    <t xml:space="preserve">     218082  Classics Fudge Bar</t>
  </si>
  <si>
    <t>200/1.0z</t>
  </si>
  <si>
    <t>Commodity</t>
  </si>
  <si>
    <t>Pounds of</t>
  </si>
  <si>
    <t xml:space="preserve">NOI </t>
  </si>
  <si>
    <t>Value Per</t>
  </si>
  <si>
    <t>DF Needed</t>
  </si>
  <si>
    <t>Price/</t>
  </si>
  <si>
    <t>Pound</t>
  </si>
  <si>
    <t>Per Case</t>
  </si>
  <si>
    <t xml:space="preserve">Value </t>
  </si>
  <si>
    <t>Potato Products, Frz</t>
  </si>
  <si>
    <t>6/4.5 Lb</t>
  </si>
  <si>
    <t>French Fries, 3/8" Straight Cut, Ovenable, Low Sodium</t>
  </si>
  <si>
    <t>6/5 Lb</t>
  </si>
  <si>
    <t>Frozen, Made from white, USDA Grade A potatoes. Extra Long or Long Fancy.</t>
  </si>
  <si>
    <t xml:space="preserve">French Fries, 3/8"-1/2", Crinkle Cut, Ovenable, Low Sodium  </t>
  </si>
  <si>
    <t xml:space="preserve">6/5 Lb </t>
  </si>
  <si>
    <t xml:space="preserve">Frozen. Made from white, USDA Grade A potatoes. Extra Long or Long Fancy.   </t>
  </si>
  <si>
    <t>French Fries, 3/8", Regular cut (Fried or Baked) Coated</t>
  </si>
  <si>
    <t xml:space="preserve">Frozen. Made from white, USDA Grade A potatoes, Extra Long or Long Fancy. </t>
  </si>
  <si>
    <t xml:space="preserve">French Fries, 3/8" Straight Cut, (ovenable), Reduced Sodium, Seasoned </t>
  </si>
  <si>
    <t xml:space="preserve">Frozen. Made from white, USDA Grade A potatoes, Extra Long or Long Fancy with a blend of spices.   </t>
  </si>
  <si>
    <t>No tropical oils. 0 Trans Fat.  100-150 Calories with 1g Sat fat and 150 mg Sodium per 1/2 c serving.</t>
  </si>
  <si>
    <t>Potato Rounds/Tots</t>
  </si>
  <si>
    <t>100980</t>
  </si>
  <si>
    <t>Potato, Sweet Potato Fries  3/8" Straight Cut</t>
  </si>
  <si>
    <t>Frozen. Made from Grade A Sweet Potatoes, Extra Long or Long Fancy. No tropical oils, 0 Trans Fat.</t>
  </si>
  <si>
    <t>100-200 Calories, no more than 1g Sat Fat; no more than 230mg Sodium per 1/2c serving, R/O Veg.</t>
  </si>
  <si>
    <t xml:space="preserve">Potato, Sweet Potato, Waffle cut </t>
  </si>
  <si>
    <t>Frozen. Made from Grade A Sweet Potatoes, Fancy. No tropical oils, 0 Trans Fat.</t>
  </si>
  <si>
    <t>Potato, Sweet Potato Fries, 3/8" Crinkle Cut</t>
  </si>
  <si>
    <t>6/2.5 Lb</t>
  </si>
  <si>
    <t>Frozen Fruit and Juice</t>
  </si>
  <si>
    <t>Juice, Apple, Cartons, 4 oz</t>
  </si>
  <si>
    <t>70/4.0z</t>
  </si>
  <si>
    <t>100% Apple Juice,  Unsweetened.  Deliver frozen only</t>
  </si>
  <si>
    <t>Sun Cup 030301</t>
  </si>
  <si>
    <t>Mr. J. 2840</t>
  </si>
  <si>
    <t>Juice, Apple, Cartons, 6 oz</t>
  </si>
  <si>
    <t>70/6.0z</t>
  </si>
  <si>
    <t>100% Apple Juice, unsweetened, deliver frozen only</t>
  </si>
  <si>
    <t>Juice, Apple-Cherry, Carton, 4oz</t>
  </si>
  <si>
    <t>100% Apple Cherry Juice, Frozen, Meets 1/2 c Fruit</t>
  </si>
  <si>
    <t>Juice, Fruit Blend, Carton, 4 oz</t>
  </si>
  <si>
    <t>Sun Cup 030800</t>
  </si>
  <si>
    <t xml:space="preserve">70/4.0z </t>
  </si>
  <si>
    <t>Mr. J. 2340</t>
  </si>
  <si>
    <t>Juice, Fruit Blend, Cartons, 6 oz</t>
  </si>
  <si>
    <t>100% Blend Fruit Juice, Frozen, unsweetened</t>
  </si>
  <si>
    <t>Juice, Grape, Cartons, 4 oz</t>
  </si>
  <si>
    <t>100% Grape Juice, frozen</t>
  </si>
  <si>
    <t>Sun Cup 030501</t>
  </si>
  <si>
    <t>Mr. J. 2640</t>
  </si>
  <si>
    <t>Juice, Grape, Cartons, 6 oz</t>
  </si>
  <si>
    <t>Juice, Orange, Cartons, 4 oz</t>
  </si>
  <si>
    <t>US Grade A, 100% Orange Juice, unsweetened, frozen</t>
  </si>
  <si>
    <t xml:space="preserve">Sun Cup 030100 </t>
  </si>
  <si>
    <t>Mr. J. 2070</t>
  </si>
  <si>
    <t>Juice, Orange, Cartons, 6 oz</t>
  </si>
  <si>
    <t>US Grade A Orange Juice, unsweetened frozen</t>
  </si>
  <si>
    <t>Juice, Orange-Pineapple, Cartons, 4 oz</t>
  </si>
  <si>
    <t>Blend of Orange and Pineapple, unsweetened, Frozen</t>
  </si>
  <si>
    <t xml:space="preserve">Sun Cup 031200 </t>
  </si>
  <si>
    <t>Mr. J. 2440</t>
  </si>
  <si>
    <t>Juice, Apple, Cartons, 4 oz, Calcium Fortified</t>
  </si>
  <si>
    <t>100% Apple Juice with Calcium,  Unsweetened.</t>
  </si>
  <si>
    <t xml:space="preserve">Deliver frozen only  </t>
  </si>
  <si>
    <t>Mr. J 2842</t>
  </si>
  <si>
    <t>Juice, Fruit Blend, Cartons, 4 oz, Ca Fortified</t>
  </si>
  <si>
    <t>100% Fruit Punch with Calcium,  Deliver  frozen only</t>
  </si>
  <si>
    <t>Juice, Grape, Cartons, 4 oz, Calcium Fortified</t>
  </si>
  <si>
    <t>100% Grape Juice with Calcium,   Deliver frozen  only</t>
  </si>
  <si>
    <t>Juice, Orange, Cartons, Ca Fortified, 4 oz</t>
  </si>
  <si>
    <t>US Grade A, 100% Orange Juice,  Calcium Fortified, Frozen</t>
  </si>
  <si>
    <t>Juice, Apple,  Cup Pack, 4 oz</t>
  </si>
  <si>
    <t>Ardmore Farms 41381</t>
  </si>
  <si>
    <t>96/4.0z</t>
  </si>
  <si>
    <t>Sun Cup 090301</t>
  </si>
  <si>
    <t>Mr. J 7897</t>
  </si>
  <si>
    <t>Juice, Apple, Cup Pack, 6 oz</t>
  </si>
  <si>
    <t>48/6.0z</t>
  </si>
  <si>
    <t>100% Apple Juice, Frozen, unsweetened</t>
  </si>
  <si>
    <t>Juice, Fruit Blend, Cup Pack, 4 oz</t>
  </si>
  <si>
    <t>Ardmore Farms 41391</t>
  </si>
  <si>
    <t>Sun Cup 090800</t>
  </si>
  <si>
    <t>Mr. J. 7398</t>
  </si>
  <si>
    <t>Juice, Fruit Blend, Cup Pack, 6 oz</t>
  </si>
  <si>
    <t>100% Blend fruit juices, Frozen, unsweetened</t>
  </si>
  <si>
    <t>Juice, Grape, Cup Pack, 4 oz</t>
  </si>
  <si>
    <t>Ardmore Farms 41382</t>
  </si>
  <si>
    <t>Sun Cup 090501</t>
  </si>
  <si>
    <t>Mr. J. 7698</t>
  </si>
  <si>
    <t>Juice, Grape, Cup Pack, 6 oz</t>
  </si>
  <si>
    <t>100% Grape Juice, frozen, unsweetened</t>
  </si>
  <si>
    <t>Juice, Orange, Cup Pack, 4 oz</t>
  </si>
  <si>
    <t>Ardmore Farms 41380</t>
  </si>
  <si>
    <t>US Grade A 100% Orange Juice, unsweetened, Frozen</t>
  </si>
  <si>
    <t>Sun Cup 090100</t>
  </si>
  <si>
    <t>Mr. J. 7098</t>
  </si>
  <si>
    <t>Juice, Orange-Pineapple, Cup, 4 oz</t>
  </si>
  <si>
    <t>Ardmore Farms 41389</t>
  </si>
  <si>
    <t>100% Orange Juice and Pineapple Blend, unsweetened,</t>
  </si>
  <si>
    <t>Sun Cup 091200</t>
  </si>
  <si>
    <t>Frozen</t>
  </si>
  <si>
    <t>Mr. J. 7498</t>
  </si>
  <si>
    <t>Sidekicks Smooth Frozen Juice, 100 % Fruit Juice</t>
  </si>
  <si>
    <t>84/4.4z</t>
  </si>
  <si>
    <t>One serving provides 1/2 cup 100% Fruit Juice with no added Sugar.</t>
  </si>
  <si>
    <t xml:space="preserve">Peaches, Frozen   </t>
  </si>
  <si>
    <t xml:space="preserve">Strawberries, Sliced  </t>
  </si>
  <si>
    <t>39Lb</t>
  </si>
  <si>
    <t xml:space="preserve">Frozen. Grade A, Sweetened  </t>
  </si>
  <si>
    <t xml:space="preserve">Federal Regulations require that all foods purchased for Child Nutrition Programs be of "domestic origin" to the </t>
  </si>
  <si>
    <t>maximum extent possible with two exceptions. In addition, mandarin oranges &amp; pineapple are exempt from requirement.</t>
  </si>
  <si>
    <t xml:space="preserve">Shelf-stable Fruit </t>
  </si>
  <si>
    <t>72/4.5z</t>
  </si>
  <si>
    <t>Apples, Sliced</t>
  </si>
  <si>
    <t>6/#10</t>
  </si>
  <si>
    <t xml:space="preserve">Grade A, Minimum score 90 or above, Fancy.  Solid pack, sliced, peeled, water </t>
  </si>
  <si>
    <t>Fillable txt box or unprotected</t>
  </si>
  <si>
    <r>
      <t xml:space="preserve">pack.  Domestic origin. </t>
    </r>
    <r>
      <rPr>
        <b/>
        <sz val="8"/>
        <rFont val="Arial Narrow"/>
        <family val="2"/>
      </rPr>
      <t>No imports.</t>
    </r>
    <r>
      <rPr>
        <sz val="8"/>
        <rFont val="Arial Narrow"/>
        <family val="2"/>
      </rPr>
      <t xml:space="preserve"> Minimum drained weight 7#  </t>
    </r>
  </si>
  <si>
    <t>Regular, sweetened, Grade A, Minimum Score 90 or above, natural flavored.</t>
  </si>
  <si>
    <r>
      <t xml:space="preserve">Unsweetened,  Grade A, Minimum Score 90 or above. </t>
    </r>
    <r>
      <rPr>
        <b/>
        <sz val="8"/>
        <rFont val="Arial Narrow"/>
        <family val="2"/>
      </rPr>
      <t>(No Imports)</t>
    </r>
  </si>
  <si>
    <t>Cherries, Maraschino Halves</t>
  </si>
  <si>
    <t>1/2 gal</t>
  </si>
  <si>
    <t>Each</t>
  </si>
  <si>
    <r>
      <t xml:space="preserve">Without stems, Pitted, Grade A, Minimum Score 90 or above </t>
    </r>
    <r>
      <rPr>
        <b/>
        <sz val="8"/>
        <rFont val="Arial Narrow"/>
        <family val="2"/>
      </rPr>
      <t xml:space="preserve">(No Imports) </t>
    </r>
  </si>
  <si>
    <t>6/101 oz</t>
  </si>
  <si>
    <t>Jellied and strained.  US Grade A, Fancy. Minimum score 90 or above</t>
  </si>
  <si>
    <t xml:space="preserve">Fruit Cocktail, US Grade Choice, Minimum Score 90 or above, </t>
  </si>
  <si>
    <t>Light syrup mixture to contain in order of proportion:  peaches, pears, pineapple,</t>
  </si>
  <si>
    <r>
      <t xml:space="preserve"> grapes,cherries.  </t>
    </r>
    <r>
      <rPr>
        <b/>
        <sz val="8"/>
        <rFont val="Arial Narrow"/>
        <family val="2"/>
      </rPr>
      <t>(If non domestic, insert country of origin)</t>
    </r>
  </si>
  <si>
    <t>US Grade Choice, Minimum Score 90 or above</t>
  </si>
  <si>
    <t>Light syrup mixture to contain 30-50% peaches, 25-30% pears, 6-20% grapes.</t>
  </si>
  <si>
    <t>Fruit Salad, Tropical</t>
  </si>
  <si>
    <t>Diced, in 100% fruit Juice, No sugar added.  Pre-cut and ready to use.</t>
  </si>
  <si>
    <t>(If non domestic, insert country of origin in text box)</t>
  </si>
  <si>
    <t>Mandarin Orange, Whole Segments</t>
  </si>
  <si>
    <t xml:space="preserve">Whole Segments in light syrup.  US Grade A   Minimum score 90 or above. .  </t>
  </si>
  <si>
    <r>
      <t xml:space="preserve">No broken segments. </t>
    </r>
    <r>
      <rPr>
        <b/>
        <sz val="8"/>
        <rFont val="Arial Narrow"/>
        <family val="2"/>
      </rPr>
      <t>(If non domestic, insert country of origin in text box)</t>
    </r>
  </si>
  <si>
    <t xml:space="preserve">Clingstone variety, packed in light syrup. Net Wt 108 oz. </t>
  </si>
  <si>
    <t xml:space="preserve">Minimum drained weight 66.5 oz. </t>
  </si>
  <si>
    <t>Bartlett.  Choice, Minimum score 90 or above. .   Light syrup, 30-35 count.</t>
  </si>
  <si>
    <r>
      <t xml:space="preserve">Minimum drained weight 65 oz. </t>
    </r>
    <r>
      <rPr>
        <b/>
        <sz val="8"/>
        <rFont val="Arial Narrow"/>
        <family val="2"/>
      </rPr>
      <t xml:space="preserve"> (No Imports)</t>
    </r>
  </si>
  <si>
    <r>
      <t xml:space="preserve">Bartlett, Choice, Minimum score 90 or above. , light syrup. </t>
    </r>
    <r>
      <rPr>
        <b/>
        <sz val="8"/>
        <rFont val="Arial Narrow"/>
        <family val="2"/>
      </rPr>
      <t>(No Imports)</t>
    </r>
  </si>
  <si>
    <t xml:space="preserve">Minimum drained weight 65.5 oz. </t>
  </si>
  <si>
    <t xml:space="preserve">Pineapple Slices, US Grade A, Minimum score 90 or above. . </t>
  </si>
  <si>
    <r>
      <t>Packed in juice.</t>
    </r>
    <r>
      <rPr>
        <b/>
        <sz val="8"/>
        <rFont val="Arial Narrow"/>
        <family val="2"/>
      </rPr>
      <t>(If non domestic, insert country of origin in text box)</t>
    </r>
  </si>
  <si>
    <t xml:space="preserve">US Grade A Minimum score 90 or above. , Packed in Juice, Min. Drained Wt 69 oz. </t>
  </si>
  <si>
    <t>Fruit Snack, Dried Cranberries, I/W                          Meets 1/2 c Fruit</t>
  </si>
  <si>
    <t>(15-16)  Oceanspray  Craisins</t>
  </si>
  <si>
    <t>200/1.16z</t>
  </si>
  <si>
    <t>Shelf Stable</t>
  </si>
  <si>
    <t xml:space="preserve">     23446   Blueberry</t>
  </si>
  <si>
    <t xml:space="preserve">     23444  Cherry</t>
  </si>
  <si>
    <t xml:space="preserve">     23445  Strawberry</t>
  </si>
  <si>
    <t>Fruit Snack, Fruit Purees</t>
  </si>
  <si>
    <t>(15-16)   Welch's</t>
  </si>
  <si>
    <t>144/1.55z</t>
  </si>
  <si>
    <t>Pouch pack, 1.55oz, 12% daily value of Fiber.</t>
  </si>
  <si>
    <t xml:space="preserve">     14498   Mixed Fruit</t>
  </si>
  <si>
    <t xml:space="preserve">Meets USDA requirement for 10% of Daily Value of one of the following nutrients: </t>
  </si>
  <si>
    <t xml:space="preserve">     14492   Berries n Cherries</t>
  </si>
  <si>
    <t>Calcium, Potassium, Vitamin D, or Dietary fiber.</t>
  </si>
  <si>
    <t>Raisins</t>
  </si>
  <si>
    <t>Champion 070044-00415</t>
  </si>
  <si>
    <t>144/1.5z</t>
  </si>
  <si>
    <t>Seedless, dark California, Individual 1.5 oz per package</t>
  </si>
  <si>
    <t>Sun-maid 040-2010</t>
  </si>
  <si>
    <t>Raisins, flavored. Made from Golden Raisins</t>
  </si>
  <si>
    <t>(16-17)Champion Raisels</t>
  </si>
  <si>
    <t>200-1.5z</t>
  </si>
  <si>
    <t>Individual, 1.5oz</t>
  </si>
  <si>
    <t xml:space="preserve">          Lemon</t>
  </si>
  <si>
    <t>Sugar and Natural flavors added.</t>
  </si>
  <si>
    <t xml:space="preserve">         Orange</t>
  </si>
  <si>
    <t xml:space="preserve">          Fruit Splash</t>
  </si>
  <si>
    <t xml:space="preserve">          Watermelon</t>
  </si>
  <si>
    <t>Juice, Apple, Aseptic Pack, Shelf Stable, 4.23 oz</t>
  </si>
  <si>
    <t>40/4.23z</t>
  </si>
  <si>
    <t>44/4.23z</t>
  </si>
  <si>
    <t>Juice, Fruit Blend, Aseptic Pack, Shelf Stable, 4.23 oz</t>
  </si>
  <si>
    <t>Juice, Grape, Aseptic Pack, Shelf Stable, 4.23 oz</t>
  </si>
  <si>
    <t>Grade A, Minimum score 90 or above pieces to be 1" in length and 4 sieve in diameter</t>
  </si>
  <si>
    <t xml:space="preserve">Small Baby lima.  Grade A fancy.  Must be certified </t>
  </si>
  <si>
    <t>12/2Lb</t>
  </si>
  <si>
    <t>24Lb</t>
  </si>
  <si>
    <t>US Grade A Fancy. Minimum score 90 or above.</t>
  </si>
  <si>
    <r>
      <t xml:space="preserve">US Grade A Fancy.  Yellow Corn.  Minimum score 90 or above. </t>
    </r>
    <r>
      <rPr>
        <b/>
        <sz val="8"/>
        <rFont val="Arial Narrow"/>
        <family val="2"/>
      </rPr>
      <t>(No Imports)</t>
    </r>
  </si>
  <si>
    <t>96 Ct</t>
  </si>
  <si>
    <t>Cobbett, Grade A, Fancy.  Minimum score 90 or above. .  Yellow whole</t>
  </si>
  <si>
    <t xml:space="preserve">US Grade A, Minimum score 90 or above. One serving (17) meets 1 oz equivalent grain </t>
  </si>
  <si>
    <t>and 1/4 c other vegetable for Child Nutrition Meal Pattern Requirements.</t>
  </si>
  <si>
    <t>36Lb</t>
  </si>
  <si>
    <t>60% Peas and 40% carrots, Peas 2-4 sieve, carrots 3/8" dice</t>
  </si>
  <si>
    <t>224/1.5</t>
  </si>
  <si>
    <t>Turnip Greens, chopped</t>
  </si>
  <si>
    <t xml:space="preserve">Cs </t>
  </si>
  <si>
    <t>US Grade A.  Fancy.  IQF      4 or 5 Vegetable Mix of:</t>
  </si>
  <si>
    <t>1.  Beans, Wax or Green, cut; 2.  Beans, Limas; 3.  Carrots, Diced</t>
  </si>
  <si>
    <t>4.  Corn, Golden whole kernel; 5.  Peas, Early or Sweet</t>
  </si>
  <si>
    <t>All vegetables should have good color for the variety and type used.</t>
  </si>
  <si>
    <t xml:space="preserve">40% French cut beans;  18-20% onions; 5% mushrooms.   Grade A Fancy.  IQF </t>
  </si>
  <si>
    <t>Grade A Fancy.  IQF Nine Vegetable mix of okra, lima beans, whole kernel corn,</t>
  </si>
  <si>
    <t xml:space="preserve"> celery, onions, diced carrots, diced potatoes, green beans and green peas. </t>
  </si>
  <si>
    <t>Shelf-stable / Canned Vegetables</t>
  </si>
  <si>
    <t xml:space="preserve">Sieve 3 or 4; variety Blue Lake; Style cut, no strings; </t>
  </si>
  <si>
    <t xml:space="preserve">First Quality Grade A,    Small White beans, in tomato sauce pack, with pork.  </t>
  </si>
  <si>
    <t>Drained weight 85 oz.  Minimum score 90 or above;  (No Imports)</t>
  </si>
  <si>
    <t>Beans ,Baked (No Imports)</t>
  </si>
  <si>
    <t>Dry mature beans,  baked in brown sugar, molasses</t>
  </si>
  <si>
    <t>or New England sauce. (No soy beans.)  Minimum score 90 or above; Grade A</t>
  </si>
  <si>
    <t>Golden; drained net weight per #10 can 72 oz.  Grade A, Fancy</t>
  </si>
  <si>
    <t>Minimum score 90; must be packed in enamel lined tins (No Imports)</t>
  </si>
  <si>
    <t>Mixed Vegetables (No Imports)</t>
  </si>
  <si>
    <t xml:space="preserve">6/#10 </t>
  </si>
  <si>
    <t>US Grade A Fancy,. Mix to include carrots, potatoes, celery, peas,corn, lima beans</t>
  </si>
  <si>
    <t>Peas and Carrots (No Imports)</t>
  </si>
  <si>
    <t xml:space="preserve">June peas and diced carrots.  Carrots equal to Grade A, Fancy, Peas Grade 5  </t>
  </si>
  <si>
    <t xml:space="preserve">Peas, Black-eyed (No Imports) </t>
  </si>
  <si>
    <t xml:space="preserve">Grade A, Fancy.  Green, fresh peas, 3 sieve.  Minimum drained weight 72 oz </t>
  </si>
  <si>
    <t>Peas, Field (No Imports)</t>
  </si>
  <si>
    <t xml:space="preserve">Grade A, Fancy.  May include snaps.  Minimum drained weight 73 oz.  </t>
  </si>
  <si>
    <t xml:space="preserve">Peas, Green (No Imports) </t>
  </si>
  <si>
    <t>Grade A, Fancy.  Sieve No. 3 or smaller either sweet or</t>
  </si>
  <si>
    <t xml:space="preserve">early variety.  Score 90 or higher.  Minimum drained weight 72 oz  </t>
  </si>
  <si>
    <t>Idahoan 2970000313</t>
  </si>
  <si>
    <t>12/26z</t>
  </si>
  <si>
    <t xml:space="preserve">Grade A, Fancy, First Quality.  White Irish Pack: 6/#10 </t>
  </si>
  <si>
    <t>Small whole size 2.  100 count per #10 can. First Quality (No Imports)</t>
  </si>
  <si>
    <t xml:space="preserve">Sweet Potatoes, Cut (No Imports) </t>
  </si>
  <si>
    <t>Grade A, Fancy.  Packed in syrup.  Minimum drained weight 73 oz.  First Quality</t>
  </si>
  <si>
    <t>Tomato Catsup</t>
  </si>
  <si>
    <t>Tomatoes, Crushed</t>
  </si>
  <si>
    <t xml:space="preserve">Grade B, Extra Standard, Packed in tomato juice.  Drained weight 64 oz.  </t>
  </si>
  <si>
    <t>Tomato Paste</t>
  </si>
  <si>
    <t xml:space="preserve">Minimum 24% solids, Grade A.  Minimum drained weight 111 oz. only salt added.  </t>
  </si>
  <si>
    <t>or as a base.</t>
  </si>
  <si>
    <t xml:space="preserve">Fancy, Minimum drained weight 58 oz (No Imports) </t>
  </si>
  <si>
    <r>
      <t xml:space="preserve">Bar, Mini Breakfast Bar                                                              </t>
    </r>
    <r>
      <rPr>
        <b/>
        <sz val="8"/>
        <rFont val="Arial Narrow"/>
        <family val="2"/>
      </rPr>
      <t xml:space="preserve">      WGR</t>
    </r>
  </si>
  <si>
    <t>96/1.25z</t>
  </si>
  <si>
    <t>Thaw and Serve.  One Serving provides 1.0 oz Equivalent Grain</t>
  </si>
  <si>
    <t>Contains: Eggs, Milk, Soybeans, Wheat</t>
  </si>
  <si>
    <t>216/1.2z</t>
  </si>
  <si>
    <t xml:space="preserve">       70300  Chocolate Chip Soft Oatmeal </t>
  </si>
  <si>
    <t xml:space="preserve">       70100 Apple Soft Oatmeal </t>
  </si>
  <si>
    <t xml:space="preserve">       70400 Strawberry Soft Oatmeal Bar</t>
  </si>
  <si>
    <t>96/1.55z</t>
  </si>
  <si>
    <t>IW,  Single Serve, Made with real fruit puree</t>
  </si>
  <si>
    <t xml:space="preserve">38000-59772   Strawberry </t>
  </si>
  <si>
    <t xml:space="preserve">SMART SNACKS COMPLIANT </t>
  </si>
  <si>
    <t xml:space="preserve">38000-90819    Blueberry  </t>
  </si>
  <si>
    <t xml:space="preserve">38000-59779    Apple Cinnamon   </t>
  </si>
  <si>
    <t>90/3.6z</t>
  </si>
  <si>
    <t xml:space="preserve">Breaded chicken patty with alternate protein and or egg additives.  </t>
  </si>
  <si>
    <t>100/4.0z</t>
  </si>
  <si>
    <t xml:space="preserve">Contains 0 Trans Fat </t>
  </si>
  <si>
    <t>Richs     09315</t>
  </si>
  <si>
    <t>216/2.1z</t>
  </si>
  <si>
    <t xml:space="preserve">0 Trans fat. Provides not more than 2oz  equivalent grains based on </t>
  </si>
  <si>
    <t>Mary B's 87000</t>
  </si>
  <si>
    <t>220/2.2z</t>
  </si>
  <si>
    <t xml:space="preserve">16 g =1 oz, at a minimum.  </t>
  </si>
  <si>
    <t>Biscuits, WGR,Frozen dough puck, EASY SPLIT, ready to bake. Less than or equal</t>
  </si>
  <si>
    <t>216/2.51z</t>
  </si>
  <si>
    <t xml:space="preserve"> to 220 calories, no more than 5g sat fat, and less than or equal to 400mg Sodium. </t>
  </si>
  <si>
    <t xml:space="preserve"> Approx 2.51z serving must provide 2g equivalent</t>
  </si>
  <si>
    <t>210/1.25z</t>
  </si>
  <si>
    <t xml:space="preserve">One serving provides 1.0 z equivalent grain.   0 Trans fat </t>
  </si>
  <si>
    <t>Frozen, IW, Thaw and serve.  Product meets a minimum of 1.5 OEG</t>
  </si>
  <si>
    <t xml:space="preserve">          6073   Ultra Wild Forest Berry  Slice     </t>
  </si>
  <si>
    <t>220-280 calories with 2g of Sat fat or less, 0 trans fat, 220 mg of Sodium or</t>
  </si>
  <si>
    <t xml:space="preserve">          6071    Ultra Banana Slice    </t>
  </si>
  <si>
    <t>70/3.4z</t>
  </si>
  <si>
    <t>less.</t>
  </si>
  <si>
    <t xml:space="preserve">          6075   Ultra  Pumpkin</t>
  </si>
  <si>
    <t xml:space="preserve">71000 CN   State Fair  (3) WG </t>
  </si>
  <si>
    <t>180/.85z</t>
  </si>
  <si>
    <t>Frozen, Heat and Serve.  Whole Grain batter around a pre-cooked ground pork</t>
  </si>
  <si>
    <t>sausage link w/TVP.  3 g Sat fat or less, 0 Trans Fat, 500mg Sodium or less.</t>
  </si>
  <si>
    <t xml:space="preserve">One serving meets 1 oz. of cooked meat/meat alternate and one bread alternate.  </t>
  </si>
  <si>
    <t xml:space="preserve">Kelloggs Crunchmania  </t>
  </si>
  <si>
    <t>100/1.76z</t>
  </si>
  <si>
    <t>Bite size whole grain grahams.  Meets 2.0 OEG</t>
  </si>
  <si>
    <t xml:space="preserve"> 38000- 24518 Cinnamon Bun </t>
  </si>
  <si>
    <t xml:space="preserve"> 38000- 24520 French Toast  </t>
  </si>
  <si>
    <t xml:space="preserve"> Kelloggs (Morning Jump Starts) </t>
  </si>
  <si>
    <t>44Ct</t>
  </si>
  <si>
    <t xml:space="preserve">Each kit provides: 2oz equivalent  grain, 1/2 cup fruit serving, </t>
  </si>
  <si>
    <t xml:space="preserve">     38000-51091 Blue Frosted Flaked R/ S</t>
  </si>
  <si>
    <t>plus a spoon/napkin kit, each master case  includes trash bag.</t>
  </si>
  <si>
    <t xml:space="preserve">     38000-78792 Froot Loops R/S</t>
  </si>
  <si>
    <t>Contains 3 Ct Keebler Graham Cracker, 1.0 oz Cereal Bowl</t>
  </si>
  <si>
    <t xml:space="preserve">     38000-78791 Green Apple Jacks R/S</t>
  </si>
  <si>
    <t>and 100% Fruit juice</t>
  </si>
  <si>
    <t>60Ct</t>
  </si>
  <si>
    <t xml:space="preserve">     61101 Cocoa Puffs - RS</t>
  </si>
  <si>
    <t xml:space="preserve">     61103  Lucky Charms</t>
  </si>
  <si>
    <t xml:space="preserve">     61114  Trix Reduced Sugar</t>
  </si>
  <si>
    <t xml:space="preserve">     61123  Froot Loops - Reduced Sugar</t>
  </si>
  <si>
    <t xml:space="preserve">     61202  Cheerios with Craisins</t>
  </si>
  <si>
    <t xml:space="preserve">General Mills </t>
  </si>
  <si>
    <t xml:space="preserve"> Made from whole grain.  Prepackaged,  Bowl pack.  </t>
  </si>
  <si>
    <t>31879 Apple Cinnamon Cheerios WG</t>
  </si>
  <si>
    <t xml:space="preserve">1 oz Cereal = 1oz Equivalent Grain </t>
  </si>
  <si>
    <t>32262 Cheerios Whole Grain</t>
  </si>
  <si>
    <t>11815 Cinnamon Toast Crunch Whole Grain</t>
  </si>
  <si>
    <t>11943 Golden Grahams Whole Grain</t>
  </si>
  <si>
    <t>11918 Honey Nut Cheerios Whole Grain</t>
  </si>
  <si>
    <t>11866 Honey Nut Chex Whole Grain</t>
  </si>
  <si>
    <t>31917 Lucky Charms Whole Grain</t>
  </si>
  <si>
    <t>32263 Multigrain Cheerios</t>
  </si>
  <si>
    <t>31919 Reese's Puffs Whole Grain</t>
  </si>
  <si>
    <t>12392 Total Raisin Bran Whole Grain</t>
  </si>
  <si>
    <t>31923 Trix Whole Grain</t>
  </si>
  <si>
    <t>31916 Fruity Cheerios Whole Grain</t>
  </si>
  <si>
    <t>11768 Frosted Corn Flakes Whole Grain</t>
  </si>
  <si>
    <t>Asst bowl pack: 40 25% LS Cinnamon TSt Crunch; 16 Golden Grahams;</t>
  </si>
  <si>
    <t>32301 Kids Choice Asst Bowl pack</t>
  </si>
  <si>
    <t>28 Apple Cinnamon cheerios;12 Frosted Corn flakes</t>
  </si>
  <si>
    <t xml:space="preserve"> General Mills Whole Grain 1/2013</t>
  </si>
  <si>
    <t xml:space="preserve">Made from whole grain.  Prepackaged, Bowl Pack.  </t>
  </si>
  <si>
    <t>29444 Redu Sugar Cinnamon Toast Crunch</t>
  </si>
  <si>
    <t>1oz Cereal provides  1 oz Grain Equivalent</t>
  </si>
  <si>
    <t>31922 Reduced Sugar Trix</t>
  </si>
  <si>
    <t>31888 Reduced Sugar Cocoa Puffs</t>
  </si>
  <si>
    <t xml:space="preserve">Kelloggs  </t>
  </si>
  <si>
    <t>Prepackaged, bowl pack  1oz Cereal provides  1oz Equivalent Grain</t>
  </si>
  <si>
    <t xml:space="preserve">38000-00896 Raisin Bran </t>
  </si>
  <si>
    <t>38000-04996  Frosted Mini Wheats. Bite Size</t>
  </si>
  <si>
    <t>38000-45861 Choc Frsted Mini Whts Bite-size</t>
  </si>
  <si>
    <t xml:space="preserve"> Kelloggs  </t>
  </si>
  <si>
    <t>38000-78788 Reduced Sugar, Froot Loops</t>
  </si>
  <si>
    <t>38000-78787 Reduced Sugar, Apple Jacks</t>
  </si>
  <si>
    <t>38000-54998 Red Sugar,Frosted Flakes, MG</t>
  </si>
  <si>
    <t>38000-78786 Cinnamon Flakes MultiGrain</t>
  </si>
  <si>
    <t>38000-10992 Chocolate Zucaritas Frosted Flakes</t>
  </si>
  <si>
    <t xml:space="preserve">Prepackaged, Bowl Pack.  </t>
  </si>
  <si>
    <t>03915 Cinnamon Toasters WG   1 OEG</t>
  </si>
  <si>
    <t>96/1z</t>
  </si>
  <si>
    <t>04515 Honey Graham Squares   1 OEG</t>
  </si>
  <si>
    <t>715 Raisin Bran  1 OEG</t>
  </si>
  <si>
    <t xml:space="preserve">General Mills Whole Grain Bar   </t>
  </si>
  <si>
    <t>made from Whole Grain Oats</t>
  </si>
  <si>
    <t xml:space="preserve">     45576 Cinnamon Toast Crunch  </t>
  </si>
  <si>
    <t xml:space="preserve">Calories 150 or less, 0 Trans fat; Saturated Fat 1g or less;  </t>
  </si>
  <si>
    <t xml:space="preserve">     45577 Cocoa Puffs   </t>
  </si>
  <si>
    <t>90- 140mg Sodium  per serving.</t>
  </si>
  <si>
    <t xml:space="preserve">     31912 Fruity Cheerios  </t>
  </si>
  <si>
    <t xml:space="preserve">     31914 Team Cherrios  </t>
  </si>
  <si>
    <t xml:space="preserve">     31915 Trix</t>
  </si>
  <si>
    <t xml:space="preserve">Kelloggs, Chewy Granola Bar  </t>
  </si>
  <si>
    <t>96/1.34z</t>
  </si>
  <si>
    <t xml:space="preserve">     38000-91612 Chocolate</t>
  </si>
  <si>
    <t xml:space="preserve">     38000-48396 Apple Cinnamon</t>
  </si>
  <si>
    <t xml:space="preserve">     38000-54937 Berry   </t>
  </si>
  <si>
    <t>72/2.29z</t>
  </si>
  <si>
    <t xml:space="preserve">Thaw /Heat/ Serve, One serving provides 2 oz Equivalent Grains </t>
  </si>
  <si>
    <t>144/2.7z</t>
  </si>
  <si>
    <t>160/2.25z</t>
  </si>
  <si>
    <t>Pre-sliced cinnamon roll dough, IQF. 0 trans fat, 1 g sat fat</t>
  </si>
  <si>
    <t>One serving provides not more than 2oz Equivalent grains</t>
  </si>
  <si>
    <t xml:space="preserve">Dough, Whole Wheat , "Ranch Style Roll" , Proof and Bake </t>
  </si>
  <si>
    <t>240/1.5z</t>
  </si>
  <si>
    <t>Contains a minimum 51% Whole wheat flour, enriched</t>
  </si>
  <si>
    <t xml:space="preserve">One  serving equals 1.5 grain/bread servings </t>
  </si>
  <si>
    <t xml:space="preserve">Super Bakery </t>
  </si>
  <si>
    <t>160/1.3z</t>
  </si>
  <si>
    <t>One serving provides 1oz equivalent grain.</t>
  </si>
  <si>
    <t>Frozen. Thaw and serve.     Meets Smart Snacks</t>
  </si>
  <si>
    <t xml:space="preserve">     9202 Powdered</t>
  </si>
  <si>
    <t xml:space="preserve">Farm Rich 37722 (4)  </t>
  </si>
  <si>
    <t>480/cs</t>
  </si>
  <si>
    <t>Krusteaz 068615160346 (4)  2.25 OEG</t>
  </si>
  <si>
    <t>176/.78z</t>
  </si>
  <si>
    <t>Aunt Jemima 43586 (4) 10#</t>
  </si>
  <si>
    <t>188/.85</t>
  </si>
  <si>
    <t>85/3.0</t>
  </si>
  <si>
    <t>(14-15) Eggo Mini French Toast Bites</t>
  </si>
  <si>
    <t>72/3.03z</t>
  </si>
  <si>
    <t xml:space="preserve">IW  Heat from Frozen, ovenable bag  No HFCS, 8 mini french toasts per bag.  </t>
  </si>
  <si>
    <t xml:space="preserve">              38000-80801  Chocolate Chip</t>
  </si>
  <si>
    <t>Presweetened, syrup infused.  Less than 2 g Sat Fat, 0 Trans Fat, Less than</t>
  </si>
  <si>
    <t xml:space="preserve">              38000-80693-3 Original Maple(15-16)</t>
  </si>
  <si>
    <t>(15-16)Pillsbury 137309  Cinnamon Rush</t>
  </si>
  <si>
    <t>72/2.64z</t>
  </si>
  <si>
    <t>(14-15) 127852000  Pillsbury Frudel, Apple Strudel</t>
  </si>
  <si>
    <t>Frozen. Heat and serve. Whole grain rich. No more than 6 g</t>
  </si>
  <si>
    <t>fat and 280 mg sodium per serving. 0 trans fat. One serving</t>
  </si>
  <si>
    <t>provides  2 oz Equivalent Grains</t>
  </si>
  <si>
    <t>Horizon Snack Foods (Cutie Pie)</t>
  </si>
  <si>
    <t>80/3.95 z</t>
  </si>
  <si>
    <t>Fruit filling.  One Fruit Pocket provides 1/2 cup fruit and 2.0 OEG, 0 trans fat</t>
  </si>
  <si>
    <t>1402-1  Apple</t>
  </si>
  <si>
    <t>Thaw and Serve, Individually Wrapped</t>
  </si>
  <si>
    <t xml:space="preserve">Oats, Rolled </t>
  </si>
  <si>
    <t xml:space="preserve">12/42 oz </t>
  </si>
  <si>
    <t xml:space="preserve">100% Natural </t>
  </si>
  <si>
    <t>80/2.75z</t>
  </si>
  <si>
    <t xml:space="preserve">One serving provides 2 oz equivalent grain.  </t>
  </si>
  <si>
    <t xml:space="preserve">        6060 Goody Bun</t>
  </si>
  <si>
    <r>
      <t xml:space="preserve">Frozen, thaw and serve.  100% Whole Wheat                              </t>
    </r>
    <r>
      <rPr>
        <b/>
        <sz val="8"/>
        <rFont val="Arial Narrow"/>
        <family val="2"/>
      </rPr>
      <t xml:space="preserve">  </t>
    </r>
  </si>
  <si>
    <t>1 serving  provides 1 oz equivalent grain</t>
  </si>
  <si>
    <t>96/1.8z</t>
  </si>
  <si>
    <t>One muffin provides 1oz Equivalent grain</t>
  </si>
  <si>
    <t xml:space="preserve">            30921   Cinnamon</t>
  </si>
  <si>
    <t>Frozen, Thaw and Serve</t>
  </si>
  <si>
    <t xml:space="preserve">            30727  Blueberry </t>
  </si>
  <si>
    <t xml:space="preserve">            30720   Apple</t>
  </si>
  <si>
    <t xml:space="preserve">            30723  Banana</t>
  </si>
  <si>
    <t>72/2.0z</t>
  </si>
  <si>
    <t xml:space="preserve">            9050  Blueberry</t>
  </si>
  <si>
    <t xml:space="preserve">            9052  Banana</t>
  </si>
  <si>
    <t>30% or less of calories from fat, 30% or less by weight of added sugar.</t>
  </si>
  <si>
    <t xml:space="preserve">   10143 Wild Blueberry   </t>
  </si>
  <si>
    <t>Individually Wrapped</t>
  </si>
  <si>
    <t xml:space="preserve">   10144 Banana    </t>
  </si>
  <si>
    <t>One muffin provides 1.0 oz Equivalent grain</t>
  </si>
  <si>
    <t xml:space="preserve">   10145  Chocolate Chocolate Chip</t>
  </si>
  <si>
    <t xml:space="preserve">   10146 Apple Cinnamon</t>
  </si>
  <si>
    <t>96/2.0z</t>
  </si>
  <si>
    <t xml:space="preserve">    2661 Blueberry</t>
  </si>
  <si>
    <t xml:space="preserve">    2666 Apple Cinnamon</t>
  </si>
  <si>
    <t xml:space="preserve">    2670 Chocolate Chip</t>
  </si>
  <si>
    <t xml:space="preserve">    2675 Banana</t>
  </si>
  <si>
    <t>48/2oz</t>
  </si>
  <si>
    <t xml:space="preserve">       8860 Blueberry</t>
  </si>
  <si>
    <t>Individually Wrapped, Muffin provides 1.0 OEG</t>
  </si>
  <si>
    <t xml:space="preserve">       8861 Banana </t>
  </si>
  <si>
    <t xml:space="preserve">Pork w Alternate Protein Product.  Shall provide 1 oz. cooked meat/meat </t>
  </si>
  <si>
    <t xml:space="preserve"> alt.  and a minimum one grain/bread serving.  </t>
  </si>
  <si>
    <t>68/2.85z</t>
  </si>
  <si>
    <t xml:space="preserve">Bulk pack, 4" Pancake </t>
  </si>
  <si>
    <t>144/1.4z</t>
  </si>
  <si>
    <t>Indicate # of pancakes to equal 1 oz equivalent grain</t>
  </si>
  <si>
    <t>Con Agra</t>
  </si>
  <si>
    <t>80/3.0z</t>
  </si>
  <si>
    <r>
      <t xml:space="preserve">       04442 WG, Cinnamon  </t>
    </r>
    <r>
      <rPr>
        <sz val="8"/>
        <color indexed="48"/>
        <rFont val="Arial Narrow"/>
        <family val="2"/>
      </rPr>
      <t/>
    </r>
  </si>
  <si>
    <t>1 serving  provides 2 .0  oz Equivalent Grain</t>
  </si>
  <si>
    <r>
      <t xml:space="preserve">       04443 WG, Blueberry  </t>
    </r>
    <r>
      <rPr>
        <sz val="8"/>
        <color indexed="48"/>
        <rFont val="Arial Narrow"/>
        <family val="2"/>
      </rPr>
      <t/>
    </r>
  </si>
  <si>
    <t>144/2.9z</t>
  </si>
  <si>
    <t>72/3.53z</t>
  </si>
  <si>
    <t>Frozen. Ovenable package.  Heat and Serve.</t>
  </si>
  <si>
    <t xml:space="preserve">   132259000 Pillsbury Maple Burst'n</t>
  </si>
  <si>
    <t>Less than 30% fat, 1 g sat fat; 0 trans fat; 320 mg Sodium or less.</t>
  </si>
  <si>
    <t xml:space="preserve">    132261000 Pillsbury Strawberry Splash</t>
  </si>
  <si>
    <t xml:space="preserve">One serving provides 2 oz Equivalent Grains. </t>
  </si>
  <si>
    <t>One serving to provide a minimum 2 oz equivalent grain</t>
  </si>
  <si>
    <t xml:space="preserve">     38000-92560  Blueberry Mini Pancakes</t>
  </si>
  <si>
    <t xml:space="preserve">     38000-92562 Maple Mini Pancakes</t>
  </si>
  <si>
    <t>72/3.0z</t>
  </si>
  <si>
    <t xml:space="preserve">       6287 Cinnamon WG mini</t>
  </si>
  <si>
    <t>52/3.1z</t>
  </si>
  <si>
    <t xml:space="preserve">        RS7155  Maple Mini WG</t>
  </si>
  <si>
    <t xml:space="preserve">Fully Cooked, Meat link in a dough wrapper.  Made from  chicken and turkey </t>
  </si>
  <si>
    <t>knockworst.   0 trans fat  CN Labeled   1Serving= 1 M/Ma, 1 oz equivalent grain</t>
  </si>
  <si>
    <t>Toaster Pastry</t>
  </si>
  <si>
    <t xml:space="preserve"> Kelloggs Pop Tarts </t>
  </si>
  <si>
    <t>Product meets WGR.  One serving provides 2oz equivalent grain.</t>
  </si>
  <si>
    <t xml:space="preserve">     38000-55125 Frosted  Cinnamon WG  </t>
  </si>
  <si>
    <t xml:space="preserve">     38000-55133 Frosted Strawberry WG</t>
  </si>
  <si>
    <t>Toaster Pastry, Single Serve</t>
  </si>
  <si>
    <t xml:space="preserve"> Kelloggs Pop Tarts  </t>
  </si>
  <si>
    <t>120/1.76z</t>
  </si>
  <si>
    <t xml:space="preserve">Product meets WGR.  One serving provides 1 oz equivalent grain. </t>
  </si>
  <si>
    <t xml:space="preserve">     38000-55130 Frosted Strawberry, WG</t>
  </si>
  <si>
    <t>Smart Snacks Compliant</t>
  </si>
  <si>
    <t xml:space="preserve">     38000-55122 Frosted  Cinnamon WG</t>
  </si>
  <si>
    <t>Each waffle meets one ounce equivalent grain.</t>
  </si>
  <si>
    <t>Thaw and Serve, 1 serving = 2 grain/bread servings</t>
  </si>
  <si>
    <t>72/2.6z</t>
  </si>
  <si>
    <t xml:space="preserve">   RS 9011-OV</t>
  </si>
  <si>
    <t>72/2.47z</t>
  </si>
  <si>
    <t xml:space="preserve">               Maple Madness  132265</t>
  </si>
  <si>
    <t>Bacon Bits</t>
  </si>
  <si>
    <t>25Lb</t>
  </si>
  <si>
    <t xml:space="preserve">Imitation.  For use on salad bar.  </t>
  </si>
  <si>
    <t>Baking Powder</t>
  </si>
  <si>
    <t>40Lb</t>
  </si>
  <si>
    <t xml:space="preserve">Must meet Fed/ Spec #EE-B-86B.  Double Acting.  </t>
  </si>
  <si>
    <t>Baking Soda</t>
  </si>
  <si>
    <t>Bases, Soup, Beef Flavor</t>
  </si>
  <si>
    <t>Bases, Soup, Chicken Flavor</t>
  </si>
  <si>
    <t>Bases, Soup, Ham Flavor</t>
  </si>
  <si>
    <t>Rich's 12194</t>
  </si>
  <si>
    <t xml:space="preserve">250/1.0z </t>
  </si>
  <si>
    <t>Pre-cut frozen bread dough.  Bake and Serve  1breadstick = 1.0 OEG</t>
  </si>
  <si>
    <t xml:space="preserve">Adv-Pierre 133908  </t>
  </si>
  <si>
    <t>144/1g.5z</t>
  </si>
  <si>
    <t>1 breadstick provides  1.5 oz Equivalent Grain, Thaw and Serve</t>
  </si>
  <si>
    <t xml:space="preserve">Chips, Nachos , Bulk          </t>
  </si>
  <si>
    <t>8/1Lb</t>
  </si>
  <si>
    <t xml:space="preserve"> Must  meet Whole Grain Rich</t>
  </si>
  <si>
    <t xml:space="preserve">  55680 Chocolate Chip   .5 OEG</t>
  </si>
  <si>
    <t xml:space="preserve">1 cookie provides no more than 30% calories from total fat, </t>
  </si>
  <si>
    <t xml:space="preserve">  55683 Oatmeal Raisin   .5  OEG</t>
  </si>
  <si>
    <t>10% calories from saturated, 35% sugar by weight</t>
  </si>
  <si>
    <t xml:space="preserve">  55684 Butter Sugar         1.0 OEG</t>
  </si>
  <si>
    <t xml:space="preserve">  55688  Carnival                 .5  OEG</t>
  </si>
  <si>
    <t xml:space="preserve">  55689 Chocolate Brownie   .75 OEG</t>
  </si>
  <si>
    <t xml:space="preserve">Chortles               </t>
  </si>
  <si>
    <t>100/1z</t>
  </si>
  <si>
    <t xml:space="preserve">0 transfat, low in sugar and calories, No HFCS     </t>
  </si>
  <si>
    <t xml:space="preserve">     09535-00005  Graham </t>
  </si>
  <si>
    <t xml:space="preserve">1 package = 1 oz eq grain.  </t>
  </si>
  <si>
    <t xml:space="preserve">     09535- 00004  Chocolate</t>
  </si>
  <si>
    <t>150/.95z</t>
  </si>
  <si>
    <t xml:space="preserve">   30100-45682  Cinnamon Graham Bites</t>
  </si>
  <si>
    <t xml:space="preserve">   30100-80741   Chocolate Chip Graham</t>
  </si>
  <si>
    <t xml:space="preserve">Cornmeal, Yellow, Enriched.   </t>
  </si>
  <si>
    <t>First Quality</t>
  </si>
  <si>
    <t xml:space="preserve">This is not a Whole Grain Rich product. </t>
  </si>
  <si>
    <t>Cornstarch</t>
  </si>
  <si>
    <t>24/1gLb</t>
  </si>
  <si>
    <t>Must meet Federal spec #N-C-541E</t>
  </si>
  <si>
    <t>Keebler 30100-20150</t>
  </si>
  <si>
    <t>150/1oz</t>
  </si>
  <si>
    <t>One serving provides 1.0oz equivalent grain. No HFCS, made with sugar</t>
  </si>
  <si>
    <t>300/.9z</t>
  </si>
  <si>
    <t>&lt;30% calories from fat,  &lt;10% from Saturated Fat, 0 Trans Fat,</t>
  </si>
  <si>
    <t>Made from whole-grain flour, 1 package = 1 grain/bread serving</t>
  </si>
  <si>
    <t xml:space="preserve">Crackers, Cheddar Cheese, Goldfish Shape, Whole Grain </t>
  </si>
  <si>
    <t xml:space="preserve"> Pepperidge Farms 18105 </t>
  </si>
  <si>
    <t>300/.75z</t>
  </si>
  <si>
    <t>One package meets one grain/bread serving</t>
  </si>
  <si>
    <t>Keebler 91822, 16 gms Grains   1/2013</t>
  </si>
  <si>
    <t>150/3Ct</t>
  </si>
  <si>
    <t xml:space="preserve"> Keebler 55644(Bug Bites) </t>
  </si>
  <si>
    <t>210/1.0z</t>
  </si>
  <si>
    <t>Ready to Eat.  One serving = Minimum 1 oz equivalent grains</t>
  </si>
  <si>
    <t xml:space="preserve"> Keebler                      </t>
  </si>
  <si>
    <t>150/1.0z</t>
  </si>
  <si>
    <t>Assorted Flavors, Ready to eat,  1 pkg shall meet</t>
  </si>
  <si>
    <t xml:space="preserve">     40213 Original      </t>
  </si>
  <si>
    <t xml:space="preserve">one grain/bread serving.    </t>
  </si>
  <si>
    <t xml:space="preserve">     40221 Cinnamon    </t>
  </si>
  <si>
    <t xml:space="preserve">     40239 Chocolate    </t>
  </si>
  <si>
    <t>300/.39z</t>
  </si>
  <si>
    <t>Mini saltine crackers made with whole grain, provides .5 OEG per serving.</t>
  </si>
  <si>
    <t xml:space="preserve">   </t>
  </si>
  <si>
    <t>500/2 Ct</t>
  </si>
  <si>
    <t xml:space="preserve"> 2 Packages (4 crackers) provides .5 oz Equivalent Grain</t>
  </si>
  <si>
    <t>Croissants, Whole Grain, O Trans Fat, Pre-sliced , Thaw &amp; Serve</t>
  </si>
  <si>
    <t xml:space="preserve"> Hadley Farms 139TF  WG  </t>
  </si>
  <si>
    <t>144/2.2z</t>
  </si>
  <si>
    <t>1 serving = 2 grain/bread servings</t>
  </si>
  <si>
    <t>Dressings, Regular, Honey Mustard</t>
  </si>
  <si>
    <t>4/1g</t>
  </si>
  <si>
    <t xml:space="preserve">Does not require refrigeration until after opened.  </t>
  </si>
  <si>
    <t>Dressings, Reduced Calorie, Italian</t>
  </si>
  <si>
    <t>Dressings, Regular, Ranch</t>
  </si>
  <si>
    <t>Marzetti 837966</t>
  </si>
  <si>
    <t>Does not require refrigeration until after opened.</t>
  </si>
  <si>
    <t>Hellmann's 25711</t>
  </si>
  <si>
    <t xml:space="preserve">Kens KE0789 </t>
  </si>
  <si>
    <t>Hidden Valley 85620</t>
  </si>
  <si>
    <t>Dressings, Regular, Thousand Island</t>
  </si>
  <si>
    <t>Marzetti 83000</t>
  </si>
  <si>
    <t>Hellmann's 25714</t>
  </si>
  <si>
    <t xml:space="preserve">Kens 0816 </t>
  </si>
  <si>
    <t>Hidden Valley 85648</t>
  </si>
  <si>
    <t>144/1.96z</t>
  </si>
  <si>
    <t>Flour, Plain, All Purpose</t>
  </si>
  <si>
    <t>Enriched</t>
  </si>
  <si>
    <t>50Lb</t>
  </si>
  <si>
    <t>Food Release</t>
  </si>
  <si>
    <t>Pam (ConAgra) 63111</t>
  </si>
  <si>
    <t>6/17 z</t>
  </si>
  <si>
    <t xml:space="preserve">Processed soybean oil, no water added.  Statement </t>
  </si>
  <si>
    <t>Wescoat 62067</t>
  </si>
  <si>
    <t>6/17z</t>
  </si>
  <si>
    <t>required if Distributor Choice is bid</t>
  </si>
  <si>
    <t>6/16.5z</t>
  </si>
  <si>
    <t>6/14z</t>
  </si>
  <si>
    <t>Blend of canola oil with sunflower lecithin, salt and natural flavoring.</t>
  </si>
  <si>
    <t>Statement required if Distributor Choice is bid</t>
  </si>
  <si>
    <t>Gelatin Dessert Mix, Orange</t>
  </si>
  <si>
    <t>12/24z</t>
  </si>
  <si>
    <t>Sugar added</t>
  </si>
  <si>
    <t>Gelatin Dessert Mix, Strawberry</t>
  </si>
  <si>
    <t>12/24 z</t>
  </si>
  <si>
    <t>Gravy Mix, Beef or Brown</t>
  </si>
  <si>
    <t>8/16 z</t>
  </si>
  <si>
    <t>Foothill Farms G405-F6700</t>
  </si>
  <si>
    <t>8/14z</t>
  </si>
  <si>
    <t>8/13.37z</t>
  </si>
  <si>
    <t>8/12.0z</t>
  </si>
  <si>
    <t>Gravy Mix, Chicken</t>
  </si>
  <si>
    <t>Trio 38282</t>
  </si>
  <si>
    <t>8/22.6 z</t>
  </si>
  <si>
    <t>8/12z</t>
  </si>
  <si>
    <t xml:space="preserve">First Quality.  </t>
  </si>
  <si>
    <t>2/10Lb</t>
  </si>
  <si>
    <t xml:space="preserve">Made from 51% Durum whole wheat flour, contains 28g whole grain per </t>
  </si>
  <si>
    <t>2oz serving (1/2 c).    First Quality</t>
  </si>
  <si>
    <t>Mayonnaise, Reduced Calorie</t>
  </si>
  <si>
    <t>Kens KE0892</t>
  </si>
  <si>
    <t xml:space="preserve">Does not require refrigeration until opened. </t>
  </si>
  <si>
    <t xml:space="preserve">Hellmann's 26730 </t>
  </si>
  <si>
    <t>Mayonnaise, Regular</t>
  </si>
  <si>
    <t>Kens KE0911</t>
  </si>
  <si>
    <t xml:space="preserve">First Quality.  Does not require refrigeration until after opening </t>
  </si>
  <si>
    <t xml:space="preserve">Hellmann's 26530 </t>
  </si>
  <si>
    <t>Milk, Non Fat Dry Powder</t>
  </si>
  <si>
    <t xml:space="preserve">4lbs/2 oz dry milk to 4 3/4 gal water= 5 gallons fluid milk  </t>
  </si>
  <si>
    <t>Mustard, Prepared</t>
  </si>
  <si>
    <t>Pure, net weight 8#.  Grade A.  USDA extra standard.</t>
  </si>
  <si>
    <t>Basic ingredients shall be Semolina Durum wheat flour,</t>
  </si>
  <si>
    <t xml:space="preserve">farina or hard wheat flour, fine or medium.  </t>
  </si>
  <si>
    <t>durum wheat, dry, first quality</t>
  </si>
  <si>
    <t>Noodles, Spaghetti, Whole Wheat</t>
  </si>
  <si>
    <t>100% whole wheat durum flour, 10", first quality</t>
  </si>
  <si>
    <t>Noodles, Spaghetti, Wholegrain</t>
  </si>
  <si>
    <t>First Quality , 1 cup cooked = 1 Grain serving</t>
  </si>
  <si>
    <t>Peanut Butter</t>
  </si>
  <si>
    <t>Smooth, US Grade A.  Should have color that is medium</t>
  </si>
  <si>
    <t xml:space="preserve">brown to brown color roast.  Peanut butter should be  </t>
  </si>
  <si>
    <t xml:space="preserve">firm set, smooth pliable, have a good spreadibility.  </t>
  </si>
  <si>
    <t>Pickle Relish</t>
  </si>
  <si>
    <t>First Quality, Sweet cucumbers, timely chopped, Grade A</t>
  </si>
  <si>
    <t>Pickles, Dill Chips, 4/1g gallon</t>
  </si>
  <si>
    <t>Bay Valley (Cates) 1282247 (430-485 chips/gal)</t>
  </si>
  <si>
    <t xml:space="preserve">US Grade A, fancy, thin slices, First Quality </t>
  </si>
  <si>
    <t>Mt Olive 12814 (640 chips/gal)</t>
  </si>
  <si>
    <t>6/5.75 lb</t>
  </si>
  <si>
    <t>Pickles, Dill Chips, 5 gallon</t>
  </si>
  <si>
    <t>Bay Valley (Schwartz) 2965823 (2850-3150 chips/5 gal)</t>
  </si>
  <si>
    <t>1/5g</t>
  </si>
  <si>
    <t>Thin, dill hamburger slices:  3000 count.  First Quality.</t>
  </si>
  <si>
    <t>Mt Olive 55506 (3072)</t>
  </si>
  <si>
    <t>Bay Valley Foods (Cates) 0952278 (1420-1780 chips/5 gal)</t>
  </si>
  <si>
    <t>Pickles, Dill Strips, 6/#10</t>
  </si>
  <si>
    <t>US Grade A, Fancy, Kosher Style, First Quality</t>
  </si>
  <si>
    <t xml:space="preserve">Pickles, Dill Strips, 5 gallon, Refrigerated </t>
  </si>
  <si>
    <t>Big Valley (Schwartz) 2965501 (375-425/gal)</t>
  </si>
  <si>
    <t xml:space="preserve">US Grade A, Fancy, Kosher style.  First Quality </t>
  </si>
  <si>
    <t>Bay Valley Foods (Cates) 0961521 (275-325/gal)</t>
  </si>
  <si>
    <t xml:space="preserve">Rice, Parboiled, long grain, enriched, fancy grade. </t>
  </si>
  <si>
    <t xml:space="preserve">Must meet Federal Standards, Specification SSD-S-315 </t>
  </si>
  <si>
    <t>Rice, Brown</t>
  </si>
  <si>
    <t>Long grain, parboiled.   US#1</t>
  </si>
  <si>
    <t>Sauce, Barbecue, Tomato Base</t>
  </si>
  <si>
    <t>Cattleman's (St. Louis Original) 5316</t>
  </si>
  <si>
    <t>Full strength, salt, tomato puree, vinegar, sugar,</t>
  </si>
  <si>
    <t>mustard bran, spices, natural flavors.</t>
  </si>
  <si>
    <t xml:space="preserve">Must meet Federal Standards </t>
  </si>
  <si>
    <t>Sauce, Cheese Prepared</t>
  </si>
  <si>
    <t>Chef Mate (Nestles) 05048</t>
  </si>
  <si>
    <t>6/106z</t>
  </si>
  <si>
    <t>Gehl's 05101</t>
  </si>
  <si>
    <t>4/140z</t>
  </si>
  <si>
    <t>6/107z</t>
  </si>
  <si>
    <t>Sauce, Worcestershire</t>
  </si>
  <si>
    <t>First Quality.  Must meet federal standards</t>
  </si>
  <si>
    <t>Sauce, Soy</t>
  </si>
  <si>
    <t>Sauce, Teriyaki</t>
  </si>
  <si>
    <t>Shortening, Liquid</t>
  </si>
  <si>
    <t>35 Lb</t>
  </si>
  <si>
    <t xml:space="preserve">Deep Fry.  100% vegetable oil, anti-foam, agent added.  </t>
  </si>
  <si>
    <t xml:space="preserve">Maximum fat content .05% </t>
  </si>
  <si>
    <t>12/50 z</t>
  </si>
  <si>
    <t>Sugar, Confectioners, 10X</t>
  </si>
  <si>
    <t>24/1Lb</t>
  </si>
  <si>
    <t>Sugar, Granulated</t>
  </si>
  <si>
    <t xml:space="preserve">Pure Cane, Extra fine, White </t>
  </si>
  <si>
    <t>Sugar, Light Brown</t>
  </si>
  <si>
    <t>Mission 10115  (17.5 gm each) 2=1.25 GB</t>
  </si>
  <si>
    <t>200/17.5</t>
  </si>
  <si>
    <t>6 to 7 inches, 2 shells = 1.25  OEG</t>
  </si>
  <si>
    <t>Domestic in origin</t>
  </si>
  <si>
    <t xml:space="preserve">One serving (one tortilla) provides 1.75 oz equivalent grains. </t>
  </si>
  <si>
    <t>Made from Whole Grain Wheat flour.  Domestic in Origin</t>
  </si>
  <si>
    <t>Tea Bags, Caffeinated</t>
  </si>
  <si>
    <t>24/3z</t>
  </si>
  <si>
    <t>1 tea bag makes 3 gallon of tea</t>
  </si>
  <si>
    <t>`</t>
  </si>
  <si>
    <t>Vanilla Wafers, Made from enriched flour</t>
  </si>
  <si>
    <t>Nabisco 193200071800</t>
  </si>
  <si>
    <t>2/32z</t>
  </si>
  <si>
    <t>Whole wafers</t>
  </si>
  <si>
    <t>Keebler 40865</t>
  </si>
  <si>
    <t>6/13.3z</t>
  </si>
  <si>
    <t>Vinegar</t>
  </si>
  <si>
    <t>Distilled white. 40 grains per gallon.  USDA extra standard</t>
  </si>
  <si>
    <t xml:space="preserve">Whipped Topping, non-dairy product, frozen, RTU </t>
  </si>
  <si>
    <t xml:space="preserve">(06-07) Rich's 2559 "On Top" </t>
  </si>
  <si>
    <t>12/1 Lb</t>
  </si>
  <si>
    <t>Packaged in disposable "pastry bags" for easy application</t>
  </si>
  <si>
    <t>Yeast, Instant</t>
  </si>
  <si>
    <t>SAF 15909</t>
  </si>
  <si>
    <t>Beverages, Non-Carbonated, Reduced Calorie</t>
  </si>
  <si>
    <t>24/12z</t>
  </si>
  <si>
    <t>Assorted Flavors.  Plastic Bottles</t>
  </si>
  <si>
    <t>Sports Drink with Electrolytes</t>
  </si>
  <si>
    <t>13297 Mixed Berry- Clear</t>
  </si>
  <si>
    <t>12203 Grape</t>
  </si>
  <si>
    <t>12007 Glacier Freeze</t>
  </si>
  <si>
    <t>12202 Fruit Punch</t>
  </si>
  <si>
    <t>Water, Plain, Non-carbonated</t>
  </si>
  <si>
    <t>Distribtuors Choice</t>
  </si>
  <si>
    <t>24/.5 liter</t>
  </si>
  <si>
    <t>Plastic bottles, 16.9z</t>
  </si>
  <si>
    <t>Water, Plain Non-Carb, 8oz</t>
  </si>
  <si>
    <t xml:space="preserve">28/8z </t>
  </si>
  <si>
    <t>Juice, 100% , 10 oz plastic bottles</t>
  </si>
  <si>
    <t>24/10z</t>
  </si>
  <si>
    <t xml:space="preserve">  316-00 Apple Juice</t>
  </si>
  <si>
    <t xml:space="preserve">  344-00 Orange Juice</t>
  </si>
  <si>
    <t xml:space="preserve">  354-00 Grape Juice</t>
  </si>
  <si>
    <t>24/11.5z</t>
  </si>
  <si>
    <t xml:space="preserve">  379-00 Orange Juice</t>
  </si>
  <si>
    <t xml:space="preserve">  380-00 Grape Juice</t>
  </si>
  <si>
    <t xml:space="preserve">  382-00 Apple Juice </t>
  </si>
  <si>
    <t>Water, flavored, Nutrient infused with calcium,vitaminD, A, B12.</t>
  </si>
  <si>
    <t xml:space="preserve">Riptide Wave </t>
  </si>
  <si>
    <t>24/16.9z</t>
  </si>
  <si>
    <t>Riptide Wave Strawberry Swellls 00085</t>
  </si>
  <si>
    <t xml:space="preserve">Sugar Free, Caffeine Free, Sodium Free </t>
  </si>
  <si>
    <t>Riptide Wave Gonzo Grape 00086</t>
  </si>
  <si>
    <t>Plastic Bottles</t>
  </si>
  <si>
    <t>Riptide Wave Mahalo Orange Mango 00087</t>
  </si>
  <si>
    <t>SMART SNACK APPROVED HIGH SCHOOL</t>
  </si>
  <si>
    <t>Meets 1/2 c Veg</t>
  </si>
  <si>
    <t>ELEMENTARY APPROVED</t>
  </si>
  <si>
    <t>Juice, 100%, from Concentrate, Frozen</t>
  </si>
  <si>
    <t>Juice4U Frozen</t>
  </si>
  <si>
    <t>70/4 z</t>
  </si>
  <si>
    <t>Juice4U Apple  45715</t>
  </si>
  <si>
    <t>Eco Carton, Meets 1/2 c Fruit</t>
  </si>
  <si>
    <t>Juice4U Blue Razz   45716</t>
  </si>
  <si>
    <t>Juice4U Merry Cherry   45717</t>
  </si>
  <si>
    <t>Juice4U Purplelicious   45718</t>
  </si>
  <si>
    <t>Juice4U Citrus Blast  45719</t>
  </si>
  <si>
    <t>Juice4U Twisted Melon  45720</t>
  </si>
  <si>
    <t>Juice, 100% Sparkling Juice, 8oz</t>
  </si>
  <si>
    <t>24/8z</t>
  </si>
  <si>
    <t>Canned, No sugar added, No HFCS</t>
  </si>
  <si>
    <t xml:space="preserve">     00321 Apple</t>
  </si>
  <si>
    <t>8oz provides 2 servings fruit.</t>
  </si>
  <si>
    <t xml:space="preserve">     00312 Black Cherry</t>
  </si>
  <si>
    <t xml:space="preserve">     00315 Fruit Punch</t>
  </si>
  <si>
    <t xml:space="preserve">     00313 Grape</t>
  </si>
  <si>
    <t xml:space="preserve">     00317 Kiwi Berry</t>
  </si>
  <si>
    <t xml:space="preserve">     00319 Lemon Lime</t>
  </si>
  <si>
    <t xml:space="preserve">     00314 Orange Tangerine</t>
  </si>
  <si>
    <t xml:space="preserve">     00316 Watermelon Strawberry</t>
  </si>
  <si>
    <t>Juice, 100% , 10oz</t>
  </si>
  <si>
    <t>(16-17) Naked Juice</t>
  </si>
  <si>
    <t>8/10z</t>
  </si>
  <si>
    <t xml:space="preserve">No Sugar Added.  Contains fruit and/or vegetable juice, puree, </t>
  </si>
  <si>
    <t xml:space="preserve">     63117 Berry Blast</t>
  </si>
  <si>
    <t xml:space="preserve">     63076 Green Machine</t>
  </si>
  <si>
    <t xml:space="preserve">     63072 Mighty Mango</t>
  </si>
  <si>
    <t xml:space="preserve">     63071 Strawberry Banana</t>
  </si>
  <si>
    <t>Spices and Flavorings</t>
  </si>
  <si>
    <t>Spices should be made from the true aromatic vegetable substance, from which no portion of any volatile or other flavoring principles has</t>
  </si>
  <si>
    <t xml:space="preserve"> been removed and shall be free from artificial coloring, exhausted spices, adulterates, and impurities.  The aroma and characteristic </t>
  </si>
  <si>
    <t xml:space="preserve"> qualities shall be true to the name.</t>
  </si>
  <si>
    <t>Chili Powder</t>
  </si>
  <si>
    <t>18z</t>
  </si>
  <si>
    <t>ea</t>
  </si>
  <si>
    <t xml:space="preserve">Grade A </t>
  </si>
  <si>
    <t>Sauers 01046</t>
  </si>
  <si>
    <t>16z</t>
  </si>
  <si>
    <t>Durkee 54170</t>
  </si>
  <si>
    <t>Tones 91037</t>
  </si>
  <si>
    <t>Cinnamon</t>
  </si>
  <si>
    <t>Ground, Grade A</t>
  </si>
  <si>
    <t>Sauers 01051</t>
  </si>
  <si>
    <t>16 z</t>
  </si>
  <si>
    <t>Durkee 54963</t>
  </si>
  <si>
    <t>15z</t>
  </si>
  <si>
    <t>Tones 91356</t>
  </si>
  <si>
    <t>Cloves, Ground</t>
  </si>
  <si>
    <t>Grade A</t>
  </si>
  <si>
    <t>Sauers 01086</t>
  </si>
  <si>
    <t>Durkee 54240</t>
  </si>
  <si>
    <t>Tones 913594</t>
  </si>
  <si>
    <t>Cumin, Ground</t>
  </si>
  <si>
    <t>14z</t>
  </si>
  <si>
    <t>Sauers 01106</t>
  </si>
  <si>
    <t>Durkee 54280</t>
  </si>
  <si>
    <t>Tones 91364</t>
  </si>
  <si>
    <t>Extract, Almond, Imitation</t>
  </si>
  <si>
    <t>32z</t>
  </si>
  <si>
    <t>Durkees 34481</t>
  </si>
  <si>
    <t>Sauers 04406</t>
  </si>
  <si>
    <t>Extract, Lemon, Imitation</t>
  </si>
  <si>
    <t>Sauers 04591</t>
  </si>
  <si>
    <t>Durkee 59029</t>
  </si>
  <si>
    <t>Lemon Juice Concentrate</t>
  </si>
  <si>
    <t>8/48z</t>
  </si>
  <si>
    <t>Extract, Vanilla, Imitation</t>
  </si>
  <si>
    <t>1 gal</t>
  </si>
  <si>
    <t>Imitation</t>
  </si>
  <si>
    <t>Gold Medal 04223 (CF Sauers)</t>
  </si>
  <si>
    <t>Durkee 34450</t>
  </si>
  <si>
    <t>Tones 92096</t>
  </si>
  <si>
    <t>Ginger, Ground</t>
  </si>
  <si>
    <t>Sauers 01126</t>
  </si>
  <si>
    <t>Durkee 54380</t>
  </si>
  <si>
    <t>Tones 913768</t>
  </si>
  <si>
    <t>Nutmeg</t>
  </si>
  <si>
    <t>Sauers 01171</t>
  </si>
  <si>
    <t>Durkee 54530</t>
  </si>
  <si>
    <t>Tones 913925</t>
  </si>
  <si>
    <t>Oregano, Ground</t>
  </si>
  <si>
    <t>13z</t>
  </si>
  <si>
    <t>Sauers 01186</t>
  </si>
  <si>
    <t>12z</t>
  </si>
  <si>
    <t>Durkee 54600</t>
  </si>
  <si>
    <t>Tones 914006</t>
  </si>
  <si>
    <t>11z</t>
  </si>
  <si>
    <t>Paprika, Ground</t>
  </si>
  <si>
    <t>Sauers 01191</t>
  </si>
  <si>
    <t>Durkee 54620</t>
  </si>
  <si>
    <t>Tones 91403</t>
  </si>
  <si>
    <t>Parsley Flakes</t>
  </si>
  <si>
    <t>10z</t>
  </si>
  <si>
    <t>Sauers 01202</t>
  </si>
  <si>
    <t>Durkee 55650</t>
  </si>
  <si>
    <t>Tones 91549</t>
  </si>
  <si>
    <t>Pepper, Black, Ground, 16-18 oz.</t>
  </si>
  <si>
    <t>Sauers 00936</t>
  </si>
  <si>
    <t>Durkee 54961</t>
  </si>
  <si>
    <t>Tones 91463</t>
  </si>
  <si>
    <t>Pepper, Black, Ground, 5#</t>
  </si>
  <si>
    <t>5Lb</t>
  </si>
  <si>
    <t>Sauers 00937</t>
  </si>
  <si>
    <t>Durkee 55660</t>
  </si>
  <si>
    <t>Tones 51844</t>
  </si>
  <si>
    <t>Pepper, Lemon, Seasoning</t>
  </si>
  <si>
    <t>19z</t>
  </si>
  <si>
    <t>Durkee 54966</t>
  </si>
  <si>
    <t>28z</t>
  </si>
  <si>
    <t>Sauers 01137</t>
  </si>
  <si>
    <t>23z</t>
  </si>
  <si>
    <t>Tones 91461</t>
  </si>
  <si>
    <t>Pepper, Lemon, Seasoning SALT FREE</t>
  </si>
  <si>
    <t xml:space="preserve">Mrs. Dash, J060-S6900 </t>
  </si>
  <si>
    <t xml:space="preserve">21z </t>
  </si>
  <si>
    <t>No MSG</t>
  </si>
  <si>
    <t>Lawry's 900513940</t>
  </si>
  <si>
    <t>Pepper, White, Ground</t>
  </si>
  <si>
    <t>Sauers 01231</t>
  </si>
  <si>
    <t>Durkee 54750</t>
  </si>
  <si>
    <t>17z</t>
  </si>
  <si>
    <t>Tones 91416</t>
  </si>
  <si>
    <t>Powder, Garlic</t>
  </si>
  <si>
    <t>21z</t>
  </si>
  <si>
    <t>Ground, Powder Grade A</t>
  </si>
  <si>
    <t>Sauers 01805</t>
  </si>
  <si>
    <t>Durkee 54360</t>
  </si>
  <si>
    <t>Tones 91374</t>
  </si>
  <si>
    <t xml:space="preserve">Garlic and Herb Seasoning , SALT FREE </t>
  </si>
  <si>
    <t xml:space="preserve">Mrs. Dash J058-S6900 </t>
  </si>
  <si>
    <t>Lawry's 900498766</t>
  </si>
  <si>
    <t>20z</t>
  </si>
  <si>
    <t>Durkee 59282</t>
  </si>
  <si>
    <t xml:space="preserve">18z </t>
  </si>
  <si>
    <t>(15-16)Sauers 01874</t>
  </si>
  <si>
    <t>Sage, Ground</t>
  </si>
  <si>
    <t>6z</t>
  </si>
  <si>
    <t>Sauers 01250</t>
  </si>
  <si>
    <t>8z</t>
  </si>
  <si>
    <t>Durkee 54800</t>
  </si>
  <si>
    <t>Tones 914295</t>
  </si>
  <si>
    <t>Salt, Celery</t>
  </si>
  <si>
    <t>30z</t>
  </si>
  <si>
    <t>Sauers 01036</t>
  </si>
  <si>
    <t>36z</t>
  </si>
  <si>
    <t>Durkee 54110</t>
  </si>
  <si>
    <t>Tones 913438</t>
  </si>
  <si>
    <t>35z</t>
  </si>
  <si>
    <t>Salt, Garlic</t>
  </si>
  <si>
    <t>41.25 z</t>
  </si>
  <si>
    <t>Sauers 01121</t>
  </si>
  <si>
    <t>40 z</t>
  </si>
  <si>
    <t>Durkee 54965</t>
  </si>
  <si>
    <t>Tones 91375</t>
  </si>
  <si>
    <t>Salt, Iodized</t>
  </si>
  <si>
    <t>24/26z</t>
  </si>
  <si>
    <t>Fine, Grade A</t>
  </si>
  <si>
    <t>Salt, Onion</t>
  </si>
  <si>
    <t>36 z</t>
  </si>
  <si>
    <t>Grade A, Granulated</t>
  </si>
  <si>
    <t>Sauers 01176</t>
  </si>
  <si>
    <t>Durkee 54580</t>
  </si>
  <si>
    <t>Tones 913982</t>
  </si>
  <si>
    <t>Salt, Season</t>
  </si>
  <si>
    <t>4.5Lb</t>
  </si>
  <si>
    <t>Sauers 01267</t>
  </si>
  <si>
    <t>9Lb</t>
  </si>
  <si>
    <t>Durkee 54830</t>
  </si>
  <si>
    <t>37 z</t>
  </si>
  <si>
    <t>Tones 914345</t>
  </si>
  <si>
    <t>33 z</t>
  </si>
  <si>
    <t>(04-05) Stax 6001</t>
  </si>
  <si>
    <t>38 z</t>
  </si>
  <si>
    <t xml:space="preserve">SALT FREE Seasoning </t>
  </si>
  <si>
    <t>Mrs Dash J017 S696900</t>
  </si>
  <si>
    <t xml:space="preserve">21 z </t>
  </si>
  <si>
    <t>All Purpose Ingredient, No MSG</t>
  </si>
  <si>
    <t>Lawry's SaltFree 17 2150080606</t>
  </si>
  <si>
    <t>20 z</t>
  </si>
  <si>
    <t>Sauer, Chef Shake 01003</t>
  </si>
  <si>
    <t>18 oz</t>
  </si>
  <si>
    <t>Seasoning Mix, Spaghetti</t>
  </si>
  <si>
    <t xml:space="preserve">Spatini, Lawry's 900276804  </t>
  </si>
  <si>
    <t>12/15 z</t>
  </si>
  <si>
    <t>Atlantic Seasonings 06404</t>
  </si>
  <si>
    <t>Precision Foods V415-AN190, Red Sodium</t>
  </si>
  <si>
    <t>6/11.2z</t>
  </si>
  <si>
    <t>(10-11) CF Sauer 09093</t>
  </si>
  <si>
    <t>6/14 z</t>
  </si>
  <si>
    <t>Seasoning Mix, Stir-Fry Rice, Asian</t>
  </si>
  <si>
    <t>(11-12) FOOTHILL FARMS,S140-G1190</t>
  </si>
  <si>
    <t>10/6.82z</t>
  </si>
  <si>
    <t>460/4 oz per case,  No preservatives, no artificial flavors.</t>
  </si>
  <si>
    <t>Seasoning Mix, Taco</t>
  </si>
  <si>
    <t>6/9z</t>
  </si>
  <si>
    <t xml:space="preserve">Rosarita 10381 </t>
  </si>
  <si>
    <t>Atlantic Seasonings 06301</t>
  </si>
  <si>
    <t>Casa Fiesta 01828</t>
  </si>
  <si>
    <t>PrecisionFoods V413-D9190,Red Sodium</t>
  </si>
  <si>
    <t>6/6.6z</t>
  </si>
  <si>
    <t>Seasoning, French Fry</t>
  </si>
  <si>
    <t>Sauers 01271</t>
  </si>
  <si>
    <t>6/16z</t>
  </si>
  <si>
    <t>Seasoning, Poultry</t>
  </si>
  <si>
    <t>McCormick 932422</t>
  </si>
  <si>
    <t>12 z</t>
  </si>
  <si>
    <t>Durkee 54775</t>
  </si>
  <si>
    <t>10 z</t>
  </si>
  <si>
    <t>Sauers 1236</t>
  </si>
  <si>
    <t>Tones 914246</t>
  </si>
  <si>
    <t>Thyme, Dried leaf</t>
  </si>
  <si>
    <t>7z</t>
  </si>
  <si>
    <t xml:space="preserve">Onion Powder </t>
  </si>
  <si>
    <t>Condiments/Portion Control</t>
  </si>
  <si>
    <r>
      <t xml:space="preserve">Dressings, Salad, Fat Free, </t>
    </r>
    <r>
      <rPr>
        <b/>
        <sz val="8"/>
        <rFont val="Arial Narrow"/>
        <family val="2"/>
      </rPr>
      <t>Honey Dijon Mustard</t>
    </r>
  </si>
  <si>
    <t>60/1.5z</t>
  </si>
  <si>
    <t>1.5 oz  Does not require refrigeration</t>
  </si>
  <si>
    <t>Lite House  13391</t>
  </si>
  <si>
    <t>Marzetti 81975  Reduced Sodium 1/2013</t>
  </si>
  <si>
    <t xml:space="preserve">60/1.5z </t>
  </si>
  <si>
    <t>Does not require refrigeration</t>
  </si>
  <si>
    <t>100/1.5 z</t>
  </si>
  <si>
    <t xml:space="preserve">Kens KE0807B3 </t>
  </si>
  <si>
    <t>Hellmann's 26329</t>
  </si>
  <si>
    <t>102/1.5z</t>
  </si>
  <si>
    <t>Hidden Valley 85640</t>
  </si>
  <si>
    <t>84/1.5 z</t>
  </si>
  <si>
    <t>100/1.5z</t>
  </si>
  <si>
    <t>Wishbone 26100</t>
  </si>
  <si>
    <t>Marzetti 81976 Reduced Sodium 1/2013</t>
  </si>
  <si>
    <t>60/1.5 z</t>
  </si>
  <si>
    <t xml:space="preserve">Kens KE0026B3 </t>
  </si>
  <si>
    <t>Hellmann's 26331</t>
  </si>
  <si>
    <t>Hidden Valley 85629</t>
  </si>
  <si>
    <t xml:space="preserve">84/1.5z </t>
  </si>
  <si>
    <t>Wishbone 26108</t>
  </si>
  <si>
    <t>Marzetti 81974</t>
  </si>
  <si>
    <t>Hellmann's 26334</t>
  </si>
  <si>
    <t>Hidden Valley 85642</t>
  </si>
  <si>
    <t xml:space="preserve">Ken's KE2131A5  </t>
  </si>
  <si>
    <t>0 transfat, 3 grams of fat per 1.5 oz serving</t>
  </si>
  <si>
    <t>200/.43z</t>
  </si>
  <si>
    <t>200/12z</t>
  </si>
  <si>
    <t>200/12gm</t>
  </si>
  <si>
    <t>200/12 gm</t>
  </si>
  <si>
    <t>Marzetti 81919</t>
  </si>
  <si>
    <t>120/1.5z</t>
  </si>
  <si>
    <t xml:space="preserve">Kens KE0033B3 </t>
  </si>
  <si>
    <t>Hellmann's 26324</t>
  </si>
  <si>
    <t>Wishbone 26115</t>
  </si>
  <si>
    <t>Heinz 78000832</t>
  </si>
  <si>
    <t>Hidden Valley 85636</t>
  </si>
  <si>
    <t xml:space="preserve">Kens KE0020B3 </t>
  </si>
  <si>
    <t>Hellmann's 26321</t>
  </si>
  <si>
    <t>Wishbone 26103</t>
  </si>
  <si>
    <t>Heinz 78000830</t>
  </si>
  <si>
    <t>Hidden Valley 85637</t>
  </si>
  <si>
    <t>102/1.5 z</t>
  </si>
  <si>
    <t>Kens KE0789B3</t>
  </si>
  <si>
    <t>Hellmann's 26320</t>
  </si>
  <si>
    <t>Wishbone 26105</t>
  </si>
  <si>
    <t>Hidden Valley 85625</t>
  </si>
  <si>
    <t>Kens KE0816B3</t>
  </si>
  <si>
    <t>Hellmann's 26322</t>
  </si>
  <si>
    <t>Wishbone 26110</t>
  </si>
  <si>
    <t>Hidden Valley 85638</t>
  </si>
  <si>
    <t>Jelly, Assorted, Individual</t>
  </si>
  <si>
    <t>200/.5 z</t>
  </si>
  <si>
    <t xml:space="preserve"> Grape, Apple, Strawberry 1/2 oz</t>
  </si>
  <si>
    <t>(15-16)  CF Sauers 06371</t>
  </si>
  <si>
    <t>200/.5z</t>
  </si>
  <si>
    <t>Jelly, Grape, Individual</t>
  </si>
  <si>
    <t>1/2 oz</t>
  </si>
  <si>
    <t>(15-16)  CF Sauers 06860</t>
  </si>
  <si>
    <t>Mayonnaise, Regular, 12 gm, Individual</t>
  </si>
  <si>
    <t>Hellmann's 26537</t>
  </si>
  <si>
    <t>Mayonnaise, Light,  12gram</t>
  </si>
  <si>
    <t>0 trans fat</t>
  </si>
  <si>
    <t xml:space="preserve">Mustard, Individual </t>
  </si>
  <si>
    <t>500/.5 z</t>
  </si>
  <si>
    <t>4.5 minimum grams per packet.  Grade A</t>
  </si>
  <si>
    <t>500/5.5 z</t>
  </si>
  <si>
    <t>Honey Mustard, Individual, 12gr</t>
  </si>
  <si>
    <t>Sweet, mild mustard sauce with honey</t>
  </si>
  <si>
    <t xml:space="preserve">Pepper, Black, Individual </t>
  </si>
  <si>
    <t>6/1000 z</t>
  </si>
  <si>
    <t>Flat Pack</t>
  </si>
  <si>
    <t xml:space="preserve">Salt Packet, Individual </t>
  </si>
  <si>
    <t>Sauce, Barbecue, Individual portion</t>
  </si>
  <si>
    <t>12 grams per packet</t>
  </si>
  <si>
    <t xml:space="preserve">Sauce, Sweet and Sour , Individual portion </t>
  </si>
  <si>
    <t>Cup pack.  1 oz per packet</t>
  </si>
  <si>
    <t xml:space="preserve">Sauce, Taco, Individual portion </t>
  </si>
  <si>
    <t>Rosarita 10653</t>
  </si>
  <si>
    <t>200/9 gm</t>
  </si>
  <si>
    <t>9 grams per packet</t>
  </si>
  <si>
    <t xml:space="preserve">Sauce, Tartar, Individual portion </t>
  </si>
  <si>
    <t xml:space="preserve">Syrup, Maple Flavored, Individual </t>
  </si>
  <si>
    <t>Individual 1.5 oz per cup.</t>
  </si>
  <si>
    <t xml:space="preserve">Syrup, Sugar Free, Maple Flavored, Individual, 100/1 oz  </t>
  </si>
  <si>
    <t>Smart Snack Items</t>
  </si>
  <si>
    <t>No high fructose corn syrup</t>
  </si>
  <si>
    <t xml:space="preserve">        38000-11465 Frosted Flakes Multi-Grain RS</t>
  </si>
  <si>
    <t xml:space="preserve">        38000-11467  Fruit Loops RS</t>
  </si>
  <si>
    <t>Contains:Wheat, may contain Milk and soy</t>
  </si>
  <si>
    <t xml:space="preserve">        38000-11469  Apple Jacks RS</t>
  </si>
  <si>
    <t>Chips Snacks, Single Serve. IW</t>
  </si>
  <si>
    <t>Frito Lay</t>
  </si>
  <si>
    <t>104/.875z</t>
  </si>
  <si>
    <t xml:space="preserve">Product meets WGR.  </t>
  </si>
  <si>
    <t xml:space="preserve"> 36098 Cheetos Fantastix Chili Cheese  1.25 OEG</t>
  </si>
  <si>
    <t>104/1z</t>
  </si>
  <si>
    <t xml:space="preserve"> 36308 Kid's Mix  1.0 OEG</t>
  </si>
  <si>
    <t xml:space="preserve"> 43578 Fantastix Flamin Hot  1.25 OEG</t>
  </si>
  <si>
    <t>Frito-Lay</t>
  </si>
  <si>
    <t>72/.875z</t>
  </si>
  <si>
    <t>0 Trans fat, Gluten free, Reduced Fat</t>
  </si>
  <si>
    <t xml:space="preserve">    42537 Baked Tostitos Scoops</t>
  </si>
  <si>
    <t>Gluten Free, Reduced Fat, Low Sodium</t>
  </si>
  <si>
    <t xml:space="preserve">    18792  RF Tostitos Crispy Rounds</t>
  </si>
  <si>
    <t>104/.7z</t>
  </si>
  <si>
    <t xml:space="preserve">     15940  Heartzel </t>
  </si>
  <si>
    <t xml:space="preserve"> Frito Lay Smart Spot Update 1/2013</t>
  </si>
  <si>
    <t>72/1z</t>
  </si>
  <si>
    <t xml:space="preserve">     0 Trans fat</t>
  </si>
  <si>
    <t xml:space="preserve"> 31748 Doritos Nacho Cheesier, Red Fat</t>
  </si>
  <si>
    <t xml:space="preserve"> 36096 Doritos Cooler Ranch, Red Fat</t>
  </si>
  <si>
    <t xml:space="preserve">49093 Doritos Spicy/Swt Nacho, Red Fat </t>
  </si>
  <si>
    <t xml:space="preserve">Baked Lays </t>
  </si>
  <si>
    <t>64/1.125z</t>
  </si>
  <si>
    <t xml:space="preserve">     44396  Baked Lays Regular Flavor (GF)</t>
  </si>
  <si>
    <t xml:space="preserve">0 trans fat </t>
  </si>
  <si>
    <t xml:space="preserve">     44395  Baked Lays BBQ</t>
  </si>
  <si>
    <t xml:space="preserve">     44398 Baked Lays Sour Cream &amp; Onion</t>
  </si>
  <si>
    <t>Chips/Snacks, Single Serve, Baked, IW</t>
  </si>
  <si>
    <t>Baked Lays</t>
  </si>
  <si>
    <t>60/.875z</t>
  </si>
  <si>
    <t xml:space="preserve">     33625 Baked Lays Regular Flavor (GF)</t>
  </si>
  <si>
    <t xml:space="preserve">     32078 Baked BBQ</t>
  </si>
  <si>
    <t xml:space="preserve">     33627 Baked Sour Cream and Onion</t>
  </si>
  <si>
    <t>Contains: Milk Wheat and Soy</t>
  </si>
  <si>
    <t>No Nuts/Peanuts</t>
  </si>
  <si>
    <t xml:space="preserve">   514150 Sports Bites Vanilla</t>
  </si>
  <si>
    <t xml:space="preserve">   524150  Dino Bites Vanilla</t>
  </si>
  <si>
    <t xml:space="preserve">   544150  Sound Bites Vanilla</t>
  </si>
  <si>
    <t xml:space="preserve">   542150 Sound Bites Chocolate Raspberry</t>
  </si>
  <si>
    <t>Contains: Wheat</t>
  </si>
  <si>
    <t xml:space="preserve">   551150 Tropical Treats Orange</t>
  </si>
  <si>
    <t xml:space="preserve">   570150 Sunrice Bites Maple</t>
  </si>
  <si>
    <t>Fat Cat</t>
  </si>
  <si>
    <t>140/1.3z</t>
  </si>
  <si>
    <t>Thaw to Serve</t>
  </si>
  <si>
    <t xml:space="preserve">          WGCELC140-1SW   Celebration</t>
  </si>
  <si>
    <t>Contains:  Wheat, Eggs, Soy</t>
  </si>
  <si>
    <t>Sunshine  Cheez-it  Original 24100-79263</t>
  </si>
  <si>
    <t>175/.75z</t>
  </si>
  <si>
    <t>Single Serve.   One serving provides 1oz equivalent grain.</t>
  </si>
  <si>
    <t>300/1oz</t>
  </si>
  <si>
    <t>0 trans fat, HUSSC Gold Approved.  No Peanuts or Tree nuts</t>
  </si>
  <si>
    <t xml:space="preserve">     402001Chocolate</t>
  </si>
  <si>
    <t>Assorted Flavors.  Ready-to-eat ,  Individually Wrapped</t>
  </si>
  <si>
    <t xml:space="preserve">     403001 Apple Cinnamon</t>
  </si>
  <si>
    <t xml:space="preserve">     404001 Vanilla</t>
  </si>
  <si>
    <t xml:space="preserve">     405001  Strawberry Waffle</t>
  </si>
  <si>
    <t xml:space="preserve">     408001  Maple Waffle</t>
  </si>
  <si>
    <t xml:space="preserve">     423001  Apple Cinnamon Waffle</t>
  </si>
  <si>
    <t>Cracker, Whole Grain Savory Cracker</t>
  </si>
  <si>
    <t>155/22gr</t>
  </si>
  <si>
    <t xml:space="preserve">   803155  Herb</t>
  </si>
  <si>
    <t xml:space="preserve">   802155 Tomato Basil</t>
  </si>
  <si>
    <t xml:space="preserve">   804155  Pizza</t>
  </si>
  <si>
    <t xml:space="preserve">   881155 Smoked Chili</t>
  </si>
  <si>
    <t>150/3ct</t>
  </si>
  <si>
    <t xml:space="preserve">Single Serve, WG </t>
  </si>
  <si>
    <t xml:space="preserve">     300151  Honey Graham</t>
  </si>
  <si>
    <t>No Nuts/ Peanuts</t>
  </si>
  <si>
    <t xml:space="preserve">     308151  Cinnamon Graham</t>
  </si>
  <si>
    <t>Crackers, Whole Grain, Savory</t>
  </si>
  <si>
    <t>Nut Free Facility</t>
  </si>
  <si>
    <t xml:space="preserve">     51210 Ranch</t>
  </si>
  <si>
    <t>Contains: Milk, Soy, Wheat</t>
  </si>
  <si>
    <t xml:space="preserve">     51110 Nacho Cheese</t>
  </si>
  <si>
    <t>72/1.5</t>
  </si>
  <si>
    <t>Frozen, Whole Grain rich Muffin wrapped in printed film.</t>
  </si>
  <si>
    <t xml:space="preserve">    9478 Happy Birthday Chocolate</t>
  </si>
  <si>
    <t>Thaw and Serve</t>
  </si>
  <si>
    <t xml:space="preserve">    9479  Happy Birthday Vanilla</t>
  </si>
  <si>
    <t xml:space="preserve">    9488  Let's Celebrate Choclate</t>
  </si>
  <si>
    <t>Peanuts present in facility</t>
  </si>
  <si>
    <t xml:space="preserve">    9489  Let's Celebrate  Vanilla</t>
  </si>
  <si>
    <t>84/1.5z</t>
  </si>
  <si>
    <t>Frozen.Individually Wrapped</t>
  </si>
  <si>
    <t xml:space="preserve">    1050IW  Guava Strawberry Flip-No Icing</t>
  </si>
  <si>
    <t>Contains: Eggs, Milk, Soy, Wheat</t>
  </si>
  <si>
    <t xml:space="preserve">    1052IW  Apple Flip-No Icing</t>
  </si>
  <si>
    <t xml:space="preserve">    1053IW  Mango Flip - No Icing</t>
  </si>
  <si>
    <t>Frozen. Ind. Wrapped</t>
  </si>
  <si>
    <t xml:space="preserve">     0670 IW  WG Cinnamon Roll Un-Iced</t>
  </si>
  <si>
    <t xml:space="preserve">     1670IW WG Cinnamon Roll</t>
  </si>
  <si>
    <t xml:space="preserve">     0370IW WG Sweet Potato Swirl Un-Iced</t>
  </si>
  <si>
    <t xml:space="preserve">     1370IW WG Sweet Potato Swirl </t>
  </si>
  <si>
    <t>Frozen, IW, Thaw and Serve, 2oz mini loaf.</t>
  </si>
  <si>
    <t>80/1.4z</t>
  </si>
  <si>
    <t>Made from Whole Grain Rice Cereal</t>
  </si>
  <si>
    <t>Contains:  Milk and Soy</t>
  </si>
  <si>
    <t>100/.8z</t>
  </si>
  <si>
    <t>Made from Whole Grain Brown Rice, No HFCS</t>
  </si>
  <si>
    <t xml:space="preserve">     9430   Goodyman Brown Rice Crispy</t>
  </si>
  <si>
    <t>Contains: Milk, Soy</t>
  </si>
  <si>
    <t>96/2oz</t>
  </si>
  <si>
    <t>Frozen, Tray pack</t>
  </si>
  <si>
    <t xml:space="preserve">            08895 Blueberry</t>
  </si>
  <si>
    <t xml:space="preserve">            08896  Banana</t>
  </si>
  <si>
    <t>72/2oz</t>
  </si>
  <si>
    <t xml:space="preserve">Frozen, I/W, Thaw and Serve, </t>
  </si>
  <si>
    <t xml:space="preserve">      9048 Very Berry</t>
  </si>
  <si>
    <t>Contains:  Wheat, Eggs, Milk</t>
  </si>
  <si>
    <t>80/1.9</t>
  </si>
  <si>
    <t xml:space="preserve">Frozen, I/W, thaw and serve, </t>
  </si>
  <si>
    <t xml:space="preserve">     18200 Ultra Power Cocoa</t>
  </si>
  <si>
    <t xml:space="preserve">      18300  MVP</t>
  </si>
  <si>
    <t xml:space="preserve">      18350  WG Super donut</t>
  </si>
  <si>
    <t>Snack, Breakfast, Cream cheese/Jelly filled</t>
  </si>
  <si>
    <t>60/2.5oz</t>
  </si>
  <si>
    <t>Frozen,  I/W, Thaw &amp; Serve</t>
  </si>
  <si>
    <t xml:space="preserve">     3334 Cream Cheese &amp; Strawberry Jelly</t>
  </si>
  <si>
    <t>120/2.0z</t>
  </si>
  <si>
    <t>Snack, Popcorn Puff</t>
  </si>
  <si>
    <t>24/.75z</t>
  </si>
  <si>
    <t>made from rice and Corn, gluten-free, Nut free</t>
  </si>
  <si>
    <t xml:space="preserve">          Aged White Cheddar    81662407</t>
  </si>
  <si>
    <t>Contains 10% DV Vitamin D</t>
  </si>
  <si>
    <t>Possible Allergens:  Milk</t>
  </si>
  <si>
    <t xml:space="preserve">Snack, Graham Sticks, Cinnamon, Baked, I / W                 Meets 1.0 OEG               </t>
  </si>
  <si>
    <t>&gt; 30% calories from fat, 0 Trans Fat, less than 35% added sugar by weight.</t>
  </si>
  <si>
    <t>Rice, Vegetable Fried Rice</t>
  </si>
  <si>
    <t>84/5.9z</t>
  </si>
  <si>
    <t>Brown rice, vegetables.  No MSG, No preservatives.</t>
  </si>
  <si>
    <t xml:space="preserve">     69074    WG Vegetable Fried Rice</t>
  </si>
  <si>
    <t>Frozen, 6/5lb bag.</t>
  </si>
  <si>
    <t>Possible Allergens: Wheat or its deirvatives, Soy or its derivatives.</t>
  </si>
  <si>
    <t>Beef Jerky, Low Sodium</t>
  </si>
  <si>
    <t>48/.085z</t>
  </si>
  <si>
    <t>Low in fat, Meets Smart Snacks</t>
  </si>
  <si>
    <t>10000007721 Original</t>
  </si>
  <si>
    <t>0 Trans Fat</t>
  </si>
  <si>
    <t>10000007717 Teriyaki</t>
  </si>
  <si>
    <t>10000007719 Peppered</t>
  </si>
  <si>
    <t>Lot A Snack total</t>
  </si>
  <si>
    <t>Bleach</t>
  </si>
  <si>
    <t>6/96 z</t>
  </si>
  <si>
    <t>Must be EPA approved and have MSDS information.</t>
  </si>
  <si>
    <t>Cleaner</t>
  </si>
  <si>
    <t>24/21 z</t>
  </si>
  <si>
    <t>Scouring Powder, Must have MSDS information</t>
  </si>
  <si>
    <t>Liquid Detergent</t>
  </si>
  <si>
    <t>5 gal</t>
  </si>
  <si>
    <t>Must have MSDS information</t>
  </si>
  <si>
    <t>Category: Disposables/Paper</t>
  </si>
  <si>
    <t>Aluminum Foil  (FOIL)</t>
  </si>
  <si>
    <t>18x1000</t>
  </si>
  <si>
    <t xml:space="preserve">18 inches wide x 1000 ft roll with metal cutting edge. </t>
  </si>
  <si>
    <t xml:space="preserve">Support ends.  10% roll dispenser carton.  Heavy Duty.   </t>
  </si>
  <si>
    <t>3 gauge .001 weight</t>
  </si>
  <si>
    <t>Aprons, Disposable</t>
  </si>
  <si>
    <t>Handgard EME</t>
  </si>
  <si>
    <t>100 ct</t>
  </si>
  <si>
    <t>Plastic, size 28"x46", 3 gauge dispenser box.  Full size bib</t>
  </si>
  <si>
    <t>Bags, Food Storage, 10 x 14</t>
  </si>
  <si>
    <t>Handgard FB-14 RM</t>
  </si>
  <si>
    <t>1000 Ct</t>
  </si>
  <si>
    <t>Bags, Food Storage, 18 x 24</t>
  </si>
  <si>
    <t>Handgard FB-24 RM</t>
  </si>
  <si>
    <t>250 Ct</t>
  </si>
  <si>
    <t>Bags, Sandwich</t>
  </si>
  <si>
    <t>Handguard SB 8.5</t>
  </si>
  <si>
    <t>Flip-lock, double saddle pack.  6" x 7"</t>
  </si>
  <si>
    <t>Bowl, 5 oz. , with flared lip</t>
  </si>
  <si>
    <t>Styrofoam, Must not contain CFC's</t>
  </si>
  <si>
    <t>1000 ct</t>
  </si>
  <si>
    <t xml:space="preserve">Must not contain CFC's </t>
  </si>
  <si>
    <t>Bowl, Styrofoam, 12 oz, with flared lip</t>
  </si>
  <si>
    <t>Brooms</t>
  </si>
  <si>
    <t>Warehouse.  32% corn, lightweight, heavy duty</t>
  </si>
  <si>
    <t>Container, FM 8 oz Squat</t>
  </si>
  <si>
    <t>Container, FM 12 oz Squat</t>
  </si>
  <si>
    <t>(15) Dart 12SJ20</t>
  </si>
  <si>
    <t>Container, w/Hinged Lid, Styro foam</t>
  </si>
  <si>
    <t>Pactiv YTD 19903</t>
  </si>
  <si>
    <t>3 compartment, white, carryout tray</t>
  </si>
  <si>
    <t>Gen Pak 20310</t>
  </si>
  <si>
    <t>Dart 90HTPF3</t>
  </si>
  <si>
    <t>Container, w/Hinged Lid, Clear</t>
  </si>
  <si>
    <t>Dart C90PST1</t>
  </si>
  <si>
    <t>2/125</t>
  </si>
  <si>
    <t>1 section.  8.25" x 8.25" x 3"</t>
  </si>
  <si>
    <t>Container w/Hinged Lid, Plastic, Clear</t>
  </si>
  <si>
    <t>Dart C57PST1</t>
  </si>
  <si>
    <t>4/125</t>
  </si>
  <si>
    <t>1 section.  6" x 5.75" x 3"</t>
  </si>
  <si>
    <t xml:space="preserve">Container, 4 oz w/Hinged Lid, Clear, </t>
  </si>
  <si>
    <t>1500</t>
  </si>
  <si>
    <t xml:space="preserve">can be used for hot or cold offer versus serve </t>
  </si>
  <si>
    <t xml:space="preserve">Container, 6 oz w/Hinged Lid, Clear, </t>
  </si>
  <si>
    <t>Cups, Portion, 1 oz, paper</t>
  </si>
  <si>
    <t>Sweetheart 100</t>
  </si>
  <si>
    <t>Solo 45</t>
  </si>
  <si>
    <t>Cups, Portion, 2 oz. Paper</t>
  </si>
  <si>
    <t>Sweetheart 200</t>
  </si>
  <si>
    <t>Solo 48</t>
  </si>
  <si>
    <t>Cups, Portion, 4 oz, Paper</t>
  </si>
  <si>
    <t>Sweetheart 400</t>
  </si>
  <si>
    <t>Solo 51</t>
  </si>
  <si>
    <t>Cups, Portion, 2 oz. Plastic</t>
  </si>
  <si>
    <t>Sweetheart UR2H</t>
  </si>
  <si>
    <t>Solo B200</t>
  </si>
  <si>
    <t>Dart 200PC</t>
  </si>
  <si>
    <t>Dixie PO20xx translucent</t>
  </si>
  <si>
    <t>Cups, Portion, 4 oz., Plastic</t>
  </si>
  <si>
    <t>Sweetheart UR4</t>
  </si>
  <si>
    <t>Dixie PO40 translucent</t>
  </si>
  <si>
    <t>Solo P400</t>
  </si>
  <si>
    <t>Dart 400PC</t>
  </si>
  <si>
    <t>Cups, Portion, 5.5 oz., Plastic</t>
  </si>
  <si>
    <t>Dixie PO55 translucent</t>
  </si>
  <si>
    <t>Solo P550</t>
  </si>
  <si>
    <t>Dart 550PC</t>
  </si>
  <si>
    <t>Cups, Drinking, Styrofoam, 8 oz</t>
  </si>
  <si>
    <t>Dart 8J8</t>
  </si>
  <si>
    <t>40/25</t>
  </si>
  <si>
    <t>Cups, Drinking, Styrofoam, 12 oz</t>
  </si>
  <si>
    <t>Dart 12J12</t>
  </si>
  <si>
    <t>Forks, Plastic</t>
  </si>
  <si>
    <t>Medium weight</t>
  </si>
  <si>
    <t>Dixie PFM 22</t>
  </si>
  <si>
    <t>Dart F6BW</t>
  </si>
  <si>
    <t>Max Packaging</t>
  </si>
  <si>
    <t>Forks, MW Black Plastic, Disposable, Dispenser type</t>
  </si>
  <si>
    <t>Gloves, Lined</t>
  </si>
  <si>
    <t xml:space="preserve">Handgards LTX </t>
  </si>
  <si>
    <t>One Pair.  Latex, medium weight.  Size:  Large</t>
  </si>
  <si>
    <t>Gloves, Plastic</t>
  </si>
  <si>
    <t>10/100</t>
  </si>
  <si>
    <t>Cuff Length.  Dispenser Box.  Embossed.</t>
  </si>
  <si>
    <t>Kit, Spork with Napkin Kit</t>
  </si>
  <si>
    <t xml:space="preserve">Medium Weight White Spork with  </t>
  </si>
  <si>
    <t>10x10 1-ply Napkin, wrapped</t>
  </si>
  <si>
    <t>Kit, Fork MW, Milk Straw  with Napkin</t>
  </si>
  <si>
    <t xml:space="preserve">Medium Weight White Fork </t>
  </si>
  <si>
    <t xml:space="preserve">Lids, 2 oz </t>
  </si>
  <si>
    <t>Dart</t>
  </si>
  <si>
    <t>20/125</t>
  </si>
  <si>
    <t>Fits 2 oz plastic portion cup , see Line 23</t>
  </si>
  <si>
    <t>Lids, 4 oz</t>
  </si>
  <si>
    <t>Dixie PL4C</t>
  </si>
  <si>
    <t>Fits 4 oz. plastic portion cup, see line 24</t>
  </si>
  <si>
    <t>Dart 400 PCL</t>
  </si>
  <si>
    <t>Solo PL4</t>
  </si>
  <si>
    <t>Lids, 5 oz</t>
  </si>
  <si>
    <t>Fits 5.5 oz. plastic portion cup see line 25</t>
  </si>
  <si>
    <t>Lids, 5 oz bowl with flared lip</t>
  </si>
  <si>
    <t>see line 7</t>
  </si>
  <si>
    <t>Lids, 12 oz bowl with flared lip</t>
  </si>
  <si>
    <t>OPS dome fits all 12 oz bows, clear, with .88 lid height</t>
  </si>
  <si>
    <t>Lid, Container, 8-32 oz Non Vented Plastic</t>
  </si>
  <si>
    <t>Dart 20JLNV</t>
  </si>
  <si>
    <t>Fits 8SJ20, 12SJ20, 5B20, 8B20 see line 26, 27</t>
  </si>
  <si>
    <t>Lid, Container, 6-14 oz Vented Plastic, White</t>
  </si>
  <si>
    <t>Dart 12JL</t>
  </si>
  <si>
    <t>see line 27</t>
  </si>
  <si>
    <t>Lid, Container, 8-20 oz Vented Plastic, Translucent</t>
  </si>
  <si>
    <t xml:space="preserve">Dart 20JL </t>
  </si>
  <si>
    <t>see line 8,9,14,15</t>
  </si>
  <si>
    <t>Lid, Plate, 10.25", fits all plates.  10.25" x 1.38", clear,</t>
  </si>
  <si>
    <t>vented see ln 50</t>
  </si>
  <si>
    <t>Liners, Pan</t>
  </si>
  <si>
    <t>Dixie LO10</t>
  </si>
  <si>
    <t>Silicon sheets 16.5" x 24.5" standard</t>
  </si>
  <si>
    <t>Liners, Pan, Unbleached Natural</t>
  </si>
  <si>
    <t>EcoCraft 030025</t>
  </si>
  <si>
    <t>Eco-friendly</t>
  </si>
  <si>
    <t>16 3/8" x 24 3/8 "</t>
  </si>
  <si>
    <t>Liners, Trash Cans</t>
  </si>
  <si>
    <t xml:space="preserve">60 gallon trash liners.Linear Low Density Resin 38" </t>
  </si>
  <si>
    <t xml:space="preserve">x 58" 9 mil, New poly weigfht 13.2 pounds (minus 0).  </t>
  </si>
  <si>
    <t xml:space="preserve">Minimum tear. 240 grams/md/td.   </t>
  </si>
  <si>
    <t>Minimum dart drop 150 gms.  No reprocessed resins</t>
  </si>
  <si>
    <t>Napkins, White, 8" x 13.5"</t>
  </si>
  <si>
    <t>Georgia Pacific 332-01</t>
  </si>
  <si>
    <t>Double fold, tail dispenser</t>
  </si>
  <si>
    <t>Papercraft, Inc</t>
  </si>
  <si>
    <t>Napkins, White, 12" x 13"</t>
  </si>
  <si>
    <t>Georgia Pacific 370-00</t>
  </si>
  <si>
    <t>1 ply.  Dispenser ID 51302</t>
  </si>
  <si>
    <t>SCA D780</t>
  </si>
  <si>
    <t>Napkins, White, 13" x 8.5", Dispenser</t>
  </si>
  <si>
    <t>Tork Expressnap DX900</t>
  </si>
  <si>
    <t>Panhandlers/Pan Holder (hot)</t>
  </si>
  <si>
    <t>Panhandler PG-1</t>
  </si>
  <si>
    <t>Insulated 11.5" x 8.5"</t>
  </si>
  <si>
    <t>Plate</t>
  </si>
  <si>
    <t>Pactiv TK1-0044</t>
  </si>
  <si>
    <t>Divided, foam laminated 10.25"</t>
  </si>
  <si>
    <t>Dart 10CPWQ</t>
  </si>
  <si>
    <t>Plate, FM, 6 inch (snack size)</t>
  </si>
  <si>
    <t>GenPak 80600</t>
  </si>
  <si>
    <t>Sponges, Metal</t>
  </si>
  <si>
    <t>Stainless steel, commercial 300 series. Type 1.5 oz</t>
  </si>
  <si>
    <t>Spoons, Plastic</t>
  </si>
  <si>
    <t>Dixie PTM 22</t>
  </si>
  <si>
    <t>Dart S6BW</t>
  </si>
  <si>
    <t>Spoons, MW, Black Plastic, Dispenser</t>
  </si>
  <si>
    <t>Smart Stack SSS51</t>
  </si>
  <si>
    <t>Spoons, Soup, MW, Plastic</t>
  </si>
  <si>
    <t>Sporks</t>
  </si>
  <si>
    <t>Combination of spoon and fork. medium weight</t>
  </si>
  <si>
    <t>Straws</t>
  </si>
  <si>
    <t>Monogram 718462</t>
  </si>
  <si>
    <t>10/500</t>
  </si>
  <si>
    <t>Individually wrapped.  Plastic.  7.75" to 8"</t>
  </si>
  <si>
    <t>Sweetheart 822TH</t>
  </si>
  <si>
    <t>12/500</t>
  </si>
  <si>
    <t>Towel, Paper 11 x 8.8, Roll, Perforated, White</t>
  </si>
  <si>
    <t>Towels, Terry Cloth</t>
  </si>
  <si>
    <t xml:space="preserve">Intedge 313SP-22306 </t>
  </si>
  <si>
    <t>20" x 17" per cloth.  White.  Bar Mop</t>
  </si>
  <si>
    <t>Benhar 003945</t>
  </si>
  <si>
    <t>Trays, Food, #25</t>
  </si>
  <si>
    <t>Dixie RP 25</t>
  </si>
  <si>
    <t>Southern Champion 0401</t>
  </si>
  <si>
    <t>Trays, Food, 6 oz /#40</t>
  </si>
  <si>
    <t>Dixie RP 40</t>
  </si>
  <si>
    <t>Southern Champion 0405</t>
  </si>
  <si>
    <t>Trays, Food, 1/2lb /#50</t>
  </si>
  <si>
    <t>Dixie RP 50</t>
  </si>
  <si>
    <t>Southern Champion 0409</t>
  </si>
  <si>
    <t>Trays, Food, 1/2 lb/#50</t>
  </si>
  <si>
    <t>EcoCraft 300695</t>
  </si>
  <si>
    <t>Southern Champion 0509</t>
  </si>
  <si>
    <t>Unbleached paper</t>
  </si>
  <si>
    <t>Tray, Food, 3lb, Red Pld</t>
  </si>
  <si>
    <t>Dixie RP 3008</t>
  </si>
  <si>
    <t>2/250</t>
  </si>
  <si>
    <t>Trays, Plastic, Clear</t>
  </si>
  <si>
    <t>Ivex 4296</t>
  </si>
  <si>
    <t>Plastic square 3.5" x 3.5"</t>
  </si>
  <si>
    <t>Tray, Plastic, Black, Square Extra Deep</t>
  </si>
  <si>
    <t>ParPak 21935</t>
  </si>
  <si>
    <t>Plastic square 3.5" x 3.5" x 1.5"</t>
  </si>
  <si>
    <t>Trays, School Styrofoam</t>
  </si>
  <si>
    <t>Pactiv TH1-0500</t>
  </si>
  <si>
    <t>8 1/2" x 10 3/4".  Laminated, white, 5 compartment</t>
  </si>
  <si>
    <t>Gen Pak 10500</t>
  </si>
  <si>
    <t>Wax Paper</t>
  </si>
  <si>
    <t>110 Ponyroll</t>
  </si>
  <si>
    <t>12/750</t>
  </si>
  <si>
    <t xml:space="preserve">Marcel 5093 </t>
  </si>
  <si>
    <t>12/250</t>
  </si>
  <si>
    <t>Wipes, Foodservice, 13 x 21</t>
  </si>
  <si>
    <t>Brawny Max 29416</t>
  </si>
  <si>
    <t>Wrap, Clear, Plastic, Film, 12x2000</t>
  </si>
  <si>
    <t>1 each</t>
  </si>
  <si>
    <t>Wrap, Clear, Plastic, Film 18x2000</t>
  </si>
  <si>
    <t>Wrap, Clear, Plastic, Film 24x2000</t>
  </si>
  <si>
    <t>Wrap, Deli, Waxed paper, 6 x 10.75</t>
  </si>
  <si>
    <t xml:space="preserve">Wrap, Foil,  Potato, </t>
  </si>
  <si>
    <t>Pactiv W72</t>
  </si>
  <si>
    <t>6/500</t>
  </si>
  <si>
    <t>9" x 10.75", Aluminum Foil</t>
  </si>
  <si>
    <t>Briar Street Market 19331CN</t>
  </si>
  <si>
    <t>Item Discontinued by Conagra 07/01/16</t>
  </si>
  <si>
    <t>62399 Tostitos Crispy  Rounds</t>
  </si>
  <si>
    <t>62399 Baked Cheetos  1.25OEG</t>
  </si>
  <si>
    <t>Smuckers 5150001696</t>
  </si>
  <si>
    <t>Smuckers 5150000764</t>
  </si>
  <si>
    <t>US Grade A Choice, frozen diced peaches cups Each portion cup=1/2 cup serving</t>
  </si>
  <si>
    <t>1402-13 Cherry</t>
  </si>
  <si>
    <t xml:space="preserve">12204 Orange </t>
  </si>
  <si>
    <t xml:space="preserve">      7031  Dreamy Orange</t>
  </si>
  <si>
    <t xml:space="preserve">  7055 Blueberry</t>
  </si>
  <si>
    <t xml:space="preserve">  7056 Banana</t>
  </si>
  <si>
    <t xml:space="preserve">  7057 Apple Cinnamon </t>
  </si>
  <si>
    <r>
      <t xml:space="preserve">Jimmy Dean 19010  WG  </t>
    </r>
    <r>
      <rPr>
        <sz val="8"/>
        <color indexed="48"/>
        <rFont val="Arial Narrow"/>
        <family val="2"/>
      </rPr>
      <t/>
    </r>
  </si>
  <si>
    <t>60/2.51z</t>
  </si>
  <si>
    <t>120/2.oz</t>
  </si>
  <si>
    <t xml:space="preserve">      7030 Very Berry</t>
  </si>
  <si>
    <t>Category: Special Diet Foods</t>
  </si>
  <si>
    <t xml:space="preserve">Beef Puree Roast Sliced Frozen </t>
  </si>
  <si>
    <t>Thick and Easy</t>
  </si>
  <si>
    <t>Hormel Labs #10837</t>
  </si>
  <si>
    <t>24/3.0z</t>
  </si>
  <si>
    <t xml:space="preserve">Berry Mix, Puree Frozen </t>
  </si>
  <si>
    <t>Hormel Labs #13883</t>
  </si>
  <si>
    <t>24/2.50z</t>
  </si>
  <si>
    <t>Broccoli Puree Frozen</t>
  </si>
  <si>
    <t>Hormel Labs #26522</t>
  </si>
  <si>
    <t>Carrot, Puree Frozen</t>
  </si>
  <si>
    <t>Hormel Labs #39312</t>
  </si>
  <si>
    <t>Hormel Labs #37954</t>
  </si>
  <si>
    <t xml:space="preserve">Chicken Puree, White </t>
  </si>
  <si>
    <t>Corn, Puree Frozen</t>
  </si>
  <si>
    <t>Hormel Labs #27074</t>
  </si>
  <si>
    <t>Egg, Puree, Omlet Frozen Breakfast</t>
  </si>
  <si>
    <t>Hormel Labs #72475</t>
  </si>
  <si>
    <t>Supplement, Boost Breeze Assorted</t>
  </si>
  <si>
    <t>Boost Breeze Assorted</t>
  </si>
  <si>
    <t>#043900186006270</t>
  </si>
  <si>
    <t>27/237 ML</t>
  </si>
  <si>
    <t>Supplement, Ensure and Vinyl Liquid RTU</t>
  </si>
  <si>
    <t>Ensure Plus</t>
  </si>
  <si>
    <t>#50464</t>
  </si>
  <si>
    <t>24/8.0z</t>
  </si>
  <si>
    <t>Supplement, Pediasure Vinyl Carton</t>
  </si>
  <si>
    <t>Pediasure</t>
  </si>
  <si>
    <t>#51804</t>
  </si>
  <si>
    <t>Lot A SP Diet</t>
  </si>
  <si>
    <t>5/3 Lb</t>
  </si>
  <si>
    <t>Bread Stick</t>
  </si>
  <si>
    <t>Dough filled with 100% mozzarella, WG</t>
  </si>
  <si>
    <t>Frozen, WGR One stick must provide 1 M/MA and 1 EOG</t>
  </si>
  <si>
    <t>144/2.14z</t>
  </si>
  <si>
    <t>Tyson 702011</t>
  </si>
  <si>
    <t>Bread Stick, w/Serving Bags</t>
  </si>
  <si>
    <t>Possible Allergens:  Wheat, Milk</t>
  </si>
  <si>
    <t>Schwann's 78378</t>
  </si>
  <si>
    <t>48/3.10z</t>
  </si>
  <si>
    <t>72/5.48z</t>
  </si>
  <si>
    <t>Rich Products 65225</t>
  </si>
  <si>
    <t>Frozen, Whole Grain 100% mozzarella One serving must provide 2 M/MA, 2 EOG, &amp; 1/8 cup Red/Orange</t>
  </si>
  <si>
    <t>Schwann's 78697</t>
  </si>
  <si>
    <t>Conagra 12584</t>
  </si>
  <si>
    <t>Nardones 961SWCM2</t>
  </si>
  <si>
    <t>Nardones 961SWCMP2</t>
  </si>
  <si>
    <t>96/4.50z</t>
  </si>
  <si>
    <t>96/4.65z</t>
  </si>
  <si>
    <t>Nardones 96SWWEDP2</t>
  </si>
  <si>
    <t>Nardones 961SWTP2</t>
  </si>
  <si>
    <t>One portion must provide 2 M/MA. 2 EOG, and 1/8 cup Red/Orange Vegetable</t>
  </si>
  <si>
    <t>96/5.32z</t>
  </si>
  <si>
    <t>UNO HTWGCN16</t>
  </si>
  <si>
    <t>Alpha Foods SP167RW</t>
  </si>
  <si>
    <t>Giorgio 9196</t>
  </si>
  <si>
    <t>Nardones 96WWMEX2</t>
  </si>
  <si>
    <t>Schwan's 68523</t>
  </si>
  <si>
    <t>96/4.88z</t>
  </si>
  <si>
    <t>72/7.23z</t>
  </si>
  <si>
    <t>96/5.20z</t>
  </si>
  <si>
    <t>72/5.44z</t>
  </si>
  <si>
    <t>Pizza, French Bread Multi Cheese Garlic</t>
  </si>
  <si>
    <t>Nardone's 60WGUMA2</t>
  </si>
  <si>
    <t>60/4.50z</t>
  </si>
  <si>
    <t>Pizza, Cheese, 5-6" Round</t>
  </si>
  <si>
    <t xml:space="preserve">Frozen, Whole Grain 100% mozzarella </t>
  </si>
  <si>
    <t>Schwan's 78368</t>
  </si>
  <si>
    <t>S.A Piazza 80550</t>
  </si>
  <si>
    <t>60/4.98z</t>
  </si>
  <si>
    <t>80/5.49z</t>
  </si>
  <si>
    <t>72/5.00z</t>
  </si>
  <si>
    <t>60/5.40z</t>
  </si>
  <si>
    <t>Pizza, Cheese, Turkey Pepperoni, 5-6" Round</t>
  </si>
  <si>
    <t>Schwan's 78369</t>
  </si>
  <si>
    <t>Nardone's 625WRMTP3</t>
  </si>
  <si>
    <t>Conagra 12445</t>
  </si>
  <si>
    <t>60/5.05z</t>
  </si>
  <si>
    <t>Pizza, Cheese, Pepperoni, 5-6" Round</t>
  </si>
  <si>
    <t>Alpha Foods AS64W</t>
  </si>
  <si>
    <t>60/5.36z</t>
  </si>
  <si>
    <t>Pizza, Cheese, Supreme, 5-6" Round</t>
  </si>
  <si>
    <t>Nardone's 625WSUP2</t>
  </si>
  <si>
    <t>60/6.35z</t>
  </si>
  <si>
    <t>UNO MVPPCN16</t>
  </si>
  <si>
    <t>Alpha Foods SP164RW</t>
  </si>
  <si>
    <t>96/5.50z</t>
  </si>
  <si>
    <t>72/6.75z</t>
  </si>
  <si>
    <t>64/6.9z</t>
  </si>
  <si>
    <t>Frozen, "Pizza Pie Shape" cut into slices or cutter provided, 100% mozzarella, Whole grain</t>
  </si>
  <si>
    <t>UNO SLMVPPCN16</t>
  </si>
  <si>
    <t>Nardone's 16WRSRMTP2</t>
  </si>
  <si>
    <t>64/6.90z</t>
  </si>
  <si>
    <t>Pizza, Whole, 15-16", Self Rising, Pepperoni</t>
  </si>
  <si>
    <t>Pizza, Whole, 15-16", Self Rising, Turkey/Beef Pepperoni</t>
  </si>
  <si>
    <t>Pizza, Whole, 15-16", Self Rising, Buffalo Chicken</t>
  </si>
  <si>
    <t>Frozen, "Pizza Pie Shape" Chicken Buffalo cut into slices or cutter provided, 100% mozzarella, Whole grain</t>
  </si>
  <si>
    <t>Pizza, Whole, 15-16", Self Rising, Supreme</t>
  </si>
  <si>
    <t>Alpha Foods SP1668RW</t>
  </si>
  <si>
    <t>Nardone's 16WSRSUP</t>
  </si>
  <si>
    <t>72/7.19z</t>
  </si>
  <si>
    <t>64/7.43z</t>
  </si>
  <si>
    <t>Pizza, Presliced, 15-16", Parbaked, Turkey or Beef Pepperoni</t>
  </si>
  <si>
    <t>64/5.0z</t>
  </si>
  <si>
    <t>Pizza, Whole, 15-16" Self Rising, Four Cheese</t>
  </si>
  <si>
    <t>Frozen, "Pizza Pie Shaped" cut into slices or cutter provided 100% mozzarella, Whole Grain</t>
  </si>
  <si>
    <t>Frozen, "Pizza Pie Shaped cut into slices, 100% mozzarella</t>
  </si>
  <si>
    <t>Nardone's 64WPSTP3</t>
  </si>
  <si>
    <t>Alpha Foods SP1622RW</t>
  </si>
  <si>
    <t>72/6.56z</t>
  </si>
  <si>
    <t>64/5.13z</t>
  </si>
  <si>
    <t>Pizza, Presliced, 15-16", Parbaked, Buffalo Chicken</t>
  </si>
  <si>
    <t>Nardone's 64WPSBC</t>
  </si>
  <si>
    <t>64/4.60z</t>
  </si>
  <si>
    <t>Pizza, Presliced, 15-16", Parbaked, Supreme</t>
  </si>
  <si>
    <t>Nardone's 64WSUP2</t>
  </si>
  <si>
    <t>64/5.75z</t>
  </si>
  <si>
    <t>Frozen, 3" x 5" with pizza sauce</t>
  </si>
  <si>
    <t>Nardone's 80WTSA100</t>
  </si>
  <si>
    <t>80/2.85z</t>
  </si>
  <si>
    <t>One serving must provide 1 M/MA and 1 EOG Whole grain</t>
  </si>
  <si>
    <t>Nardone's 80WS100</t>
  </si>
  <si>
    <t>80/3.30z</t>
  </si>
  <si>
    <t>Breakfast Bagel, Turkey Sausage</t>
  </si>
  <si>
    <t>Frozen, Cream style gravy topping</t>
  </si>
  <si>
    <t>Tasty Brands 55202</t>
  </si>
  <si>
    <t>Nardone's M96WBTSG</t>
  </si>
  <si>
    <t>120/2.72z</t>
  </si>
  <si>
    <t>96/2.65z</t>
  </si>
  <si>
    <t>Commodity LM PT Skim UNIFZ 110244</t>
  </si>
  <si>
    <t>Turkey</t>
  </si>
  <si>
    <t>64/3.0z</t>
  </si>
  <si>
    <t>122/3.93z</t>
  </si>
  <si>
    <t>Turkey Ham, Sliced, (1/2 oz. slices)</t>
  </si>
  <si>
    <t xml:space="preserve">Turkey Breast, Deli Sliced, Frozen (1/2 oz. slices) </t>
  </si>
  <si>
    <t xml:space="preserve">Frozen, fully cooked, Oven roasted, Round Shape 50-150 calories with not more </t>
  </si>
  <si>
    <t xml:space="preserve">than 2 g saturated fat and  400 mg sodium per serving, CN labeled portion to </t>
  </si>
  <si>
    <t xml:space="preserve">provide 2 M/MA </t>
  </si>
  <si>
    <t xml:space="preserve">Frozen, fully cooked, No more than 10% water added 95% fat-free by weight </t>
  </si>
  <si>
    <t>50-150 calories with no more than  2 g sat fat and 550 mg sodium per 2 oz. serving</t>
  </si>
  <si>
    <t>Possible Allergens:  None Listed Gluten Free</t>
  </si>
  <si>
    <t>Possible Allegens:  None Listed Gluten Free</t>
  </si>
  <si>
    <t>60% White/40% Dark, boned and netted seasoned  breast &amp; thigh roast. Ready to</t>
  </si>
  <si>
    <t>cook, Frozen, NO MSG, 2 oz. raw provides 1.25 oz M/MA Catch weight</t>
  </si>
  <si>
    <t>97/3.13z</t>
  </si>
  <si>
    <t xml:space="preserve">Catch Weight per Pound </t>
  </si>
  <si>
    <t xml:space="preserve">Frozen, Fully cooked. Made of breast and thigh meat, seasoned, </t>
  </si>
  <si>
    <t>106/1.50z</t>
  </si>
  <si>
    <t xml:space="preserve">Possible Allergens:  None Listed </t>
  </si>
  <si>
    <t xml:space="preserve">Frozen, Fully cooked, No VPP, 50-100 cals per svg no more than 3 g sat fat  </t>
  </si>
  <si>
    <t>and 320 mg sodium CN labeld to provide 1 M/MA</t>
  </si>
  <si>
    <t>Turkey Breast Beef Steak</t>
  </si>
  <si>
    <t>Frozen, fully cooked, 50-150 calories with no more than 2 g sat fat and 400 mg</t>
  </si>
  <si>
    <t>sodium per 2 oz. serving</t>
  </si>
  <si>
    <t>140/2.82z</t>
  </si>
  <si>
    <t xml:space="preserve">Chicken, Large 100103 </t>
  </si>
  <si>
    <t>132/3.75z</t>
  </si>
  <si>
    <t>10 lb</t>
  </si>
  <si>
    <t>121/3.95z</t>
  </si>
  <si>
    <t>73/2.20z</t>
  </si>
  <si>
    <t>Chicken, Breaded, Popcorn (Dark Meat)</t>
  </si>
  <si>
    <t>Whole Grain, fully cooked, frozen, must provide 2.0 oz. M/MA Consists of</t>
  </si>
  <si>
    <t>mixed white and datrk meat 5 gr of sat fat or less &amp; 600 mg of sodium or less</t>
  </si>
  <si>
    <t>Possible Allergens:  Wheat, Soy, Egg , Milk</t>
  </si>
  <si>
    <t>108/4.30z</t>
  </si>
  <si>
    <t>80/5.20z</t>
  </si>
  <si>
    <t>Chicken Sandwich, Mini Twin Teriyaki Chicken</t>
  </si>
  <si>
    <t>Whole grain, Two mini sandwiches in one package</t>
  </si>
  <si>
    <t>Provides 2.0 oz. M/MA and 2.0 EOG</t>
  </si>
  <si>
    <t xml:space="preserve">Dark Meat, Chicken sausage patty Fully cooked lightly seasined </t>
  </si>
  <si>
    <t>1.30 oz. provides 1 M/MA No trans fats, No more than 300 mg sodium</t>
  </si>
  <si>
    <t>Possible Allergens:  None Listed</t>
  </si>
  <si>
    <t>350/1.37z</t>
  </si>
  <si>
    <t>60/3.0z</t>
  </si>
  <si>
    <t>Chicken, Small 100100</t>
  </si>
  <si>
    <t>Chicken Fajita Strips, Unbreaded Dark Meat</t>
  </si>
  <si>
    <t>Fully cooked, One serving must provide 2.0 oz M/MA</t>
  </si>
  <si>
    <t>Possible Allergens:  Wheat, Soy, Egg</t>
  </si>
  <si>
    <t>195/2.46z</t>
  </si>
  <si>
    <t>Chicken, Roasted 4 cut, WG</t>
  </si>
  <si>
    <t>Frozen, Fully cooked, chicken parts, 4 pc cut, marinated, Must be sealed in plastic</t>
  </si>
  <si>
    <t>bags, 150-250 calories with no more than 4 gr sat fat and 200 mg sodium per svg</t>
  </si>
  <si>
    <t>1 breast,  1 thigh,  or  drumstick/wing to provide 2 oz. M/MA</t>
  </si>
  <si>
    <t>Possible Allergen:  Soy, Milk</t>
  </si>
  <si>
    <t>30 lbs</t>
  </si>
  <si>
    <t>Chicken, Roasted 8 cut, WG</t>
  </si>
  <si>
    <t>Frozen, IQF, Fully cooked, oven prep, WGR, 200-300 calories with no more than</t>
  </si>
  <si>
    <t>4 gr sat fat and 600 mg sodium per 3.0 oz. edible portion</t>
  </si>
  <si>
    <t>1 breast,  1 thigh,  or  drumstick/wing to provide 2 oz. M/MA and 1 OEG</t>
  </si>
  <si>
    <t>Possible Allergen:  Wheat, Egg</t>
  </si>
  <si>
    <t xml:space="preserve">Chicken, Roasted 8 cut, </t>
  </si>
  <si>
    <t>Frozen, Fully cooked, chicken parts, 8 pc cut, marinated, Must be sealed in plastic</t>
  </si>
  <si>
    <t xml:space="preserve">o provide </t>
  </si>
  <si>
    <t>1 breast, 1 thigh, or 1 drumstick/wing to provide 2 oz. M/MA</t>
  </si>
  <si>
    <t>Possible Allergens:  Soy, Milk</t>
  </si>
  <si>
    <t>Juice, Grape Muscadine</t>
  </si>
  <si>
    <t>100% juice  One 10 oz. bottle equals 2 servings fruit</t>
  </si>
  <si>
    <t>(17-18) Nature's Pearl</t>
  </si>
  <si>
    <t>24/10 oz.</t>
  </si>
  <si>
    <t xml:space="preserve">One serving equals 2 EOG </t>
  </si>
  <si>
    <t>J&amp;J Snacks 4521</t>
  </si>
  <si>
    <t>48/1 each</t>
  </si>
  <si>
    <t>Fruit Pearls</t>
  </si>
  <si>
    <t>882193005112 Strawberry</t>
  </si>
  <si>
    <t>882193005129 Tropical</t>
  </si>
  <si>
    <t>882193005136 Wildberry</t>
  </si>
  <si>
    <t>48/1/2 cup</t>
  </si>
  <si>
    <t xml:space="preserve">Hummus Cups </t>
  </si>
  <si>
    <t>One serving equals 1 M/MA and 1/4 cup vegetable</t>
  </si>
  <si>
    <t>120/3.0z</t>
  </si>
  <si>
    <t>Pepper, Lemon and Cracked Pepper</t>
  </si>
  <si>
    <t>Magic Seasoning LCRP2066PK</t>
  </si>
  <si>
    <t>19.2z</t>
  </si>
  <si>
    <t xml:space="preserve">0 Trans fat. One serving provides 2 equivalent grains </t>
  </si>
  <si>
    <t>Tasty Brands 22020IW</t>
  </si>
  <si>
    <t>Biscuit, Peach Cobbler</t>
  </si>
  <si>
    <t>One 1.9 oz. serving equals one EOG</t>
  </si>
  <si>
    <t>Dunkin Stick, WGR</t>
  </si>
  <si>
    <t>Super Bakery 7010</t>
  </si>
  <si>
    <t>100/1.9z</t>
  </si>
  <si>
    <t>Beef Patties, No TVP</t>
  </si>
  <si>
    <t>Frozen, IQF, Fully cooked ground beef, Not more than 20% fat Sodium cannot</t>
  </si>
  <si>
    <t xml:space="preserve">exceed 275 mg sodiium per serving Must provide 2.0 oz. M/MA </t>
  </si>
  <si>
    <t>Possible Allergens:  None</t>
  </si>
  <si>
    <t>COM #: C32300B-30NF</t>
  </si>
  <si>
    <t>COM #: 69035</t>
  </si>
  <si>
    <t>Beef Steak Patties, Breaded</t>
  </si>
  <si>
    <t>Fully cooked ground beef (no more than 20% fat) Contains no APP, pre-cooked</t>
  </si>
  <si>
    <t>CN Labeled, One serving provides 2 oz. M/MA and 1 oz. OEG</t>
  </si>
  <si>
    <t>Beef, Frozen Ground</t>
  </si>
  <si>
    <t>USDA inspected bulk, raw fine ground, (no more than 20% fat)</t>
  </si>
  <si>
    <t>MPS #136 Label statement required, "Domestic Beef Only"</t>
  </si>
  <si>
    <t>Com #:  9302</t>
  </si>
  <si>
    <t>Made from ground beef (no more than 30% fat) Fully cooked, may contain VPP</t>
  </si>
  <si>
    <t>Possible Allergens:  Soy</t>
  </si>
  <si>
    <t>Beef, Meatball</t>
  </si>
  <si>
    <t>Possible Allergens: Soy</t>
  </si>
  <si>
    <t>192/2.50z</t>
  </si>
  <si>
    <t>143/2.80z 143</t>
  </si>
  <si>
    <t>Beef Course Ground Frozen CTN 60 Lb 100154</t>
  </si>
  <si>
    <t xml:space="preserve">Possible Allergens: </t>
  </si>
  <si>
    <t>Beef and Bean Burger</t>
  </si>
  <si>
    <t>Beef patty with beans, Frozen, fully cooked, 3.5 oz. patty provides 2.0 oz. M/MA</t>
  </si>
  <si>
    <t>and not to exceed 200 calories and 190 mg of sodium per serving</t>
  </si>
  <si>
    <t xml:space="preserve">      Beef Bean RedChili</t>
  </si>
  <si>
    <t>Beef, Taco Filling Meat, Reduced Fat and Sodium</t>
  </si>
  <si>
    <t xml:space="preserve">Frozen, fully cooked ground beef, no more than 20% fat, Boilable bags, 100-200 </t>
  </si>
  <si>
    <t xml:space="preserve">calories with no more than 2 g sat fat and 300 mg sodium per svg. </t>
  </si>
  <si>
    <t>6/5 lb</t>
  </si>
  <si>
    <t>Com #: CP5250</t>
  </si>
  <si>
    <t>Cheeseburger Meatloaf</t>
  </si>
  <si>
    <t>Fully cooked, All beef with cheese One serving to meet 2.0 oz. M/MA</t>
  </si>
  <si>
    <t>Com#: 69190</t>
  </si>
  <si>
    <t>100/2.90z</t>
  </si>
  <si>
    <t>Pork 1000193</t>
  </si>
  <si>
    <t>Brookwood 13017</t>
  </si>
  <si>
    <t>4/5 lbs</t>
  </si>
  <si>
    <t>Pork Barbecue, Lower Sodium Texas Western Sauce</t>
  </si>
  <si>
    <t>sodium per serving.  Must provide 2 oz. M/MA 0 trans fat</t>
  </si>
  <si>
    <t>Pork, Barbecue, Vinegar Marinate/Semi Dry</t>
  </si>
  <si>
    <t>Ham, Buffet</t>
  </si>
  <si>
    <t>Fully cooked, water added, boneless, smoked</t>
  </si>
  <si>
    <t>John Morrell 70100-04268</t>
  </si>
  <si>
    <t>John Morrell 70100-04799</t>
  </si>
  <si>
    <t>2/10-12 lb</t>
  </si>
  <si>
    <t>2/9-10 lb</t>
  </si>
  <si>
    <t>2/10 lb</t>
  </si>
  <si>
    <t>Water added, .5 oz. slices, 2.0 oz. serving provides .75 oz. M/MA f</t>
  </si>
  <si>
    <t xml:space="preserve">Fully cooked, 1.16 ounce to yield 1 M/MA </t>
  </si>
  <si>
    <t>Sausage Link with APP</t>
  </si>
  <si>
    <t>Sausage Patty, No APP</t>
  </si>
  <si>
    <t>Ember Farms 25468111007</t>
  </si>
  <si>
    <t>361/1.33z</t>
  </si>
  <si>
    <t>Sausage Patty with APP</t>
  </si>
  <si>
    <t>250/1.20z</t>
  </si>
  <si>
    <t>Fish 110601</t>
  </si>
  <si>
    <t>Possible Allergens:  Fish, Wheat</t>
  </si>
  <si>
    <t>44/3.60z</t>
  </si>
  <si>
    <t>44/3.64z</t>
  </si>
  <si>
    <t>80/3.60z</t>
  </si>
  <si>
    <t>Soy Milk, Vanilla</t>
  </si>
  <si>
    <t>Soy Milk, Chocolate</t>
  </si>
  <si>
    <t>Taco Tubs, WGR Gluten Free</t>
  </si>
  <si>
    <t xml:space="preserve">No sodium, 0 trans fats, </t>
  </si>
  <si>
    <t xml:space="preserve">One tub meets 1 0z. OEG </t>
  </si>
  <si>
    <t>200/1 ea.</t>
  </si>
  <si>
    <t>Cooking Pan Spray (Buttery Flavor)</t>
  </si>
  <si>
    <t>Contains no soy, dairy, trans fats and is Gluten Free</t>
  </si>
  <si>
    <t>6/17 oz.</t>
  </si>
  <si>
    <t>Category: Bread Products, Frozen</t>
  </si>
  <si>
    <t>10/24 oz.</t>
  </si>
  <si>
    <t xml:space="preserve">Bread, Whole Wheat </t>
  </si>
  <si>
    <t>State Fair  SL28322</t>
  </si>
  <si>
    <t>Don Lee Farms CN84072WG</t>
  </si>
  <si>
    <t>State Fair SL09988</t>
  </si>
  <si>
    <t>Apples 110149 Apples for Further Processing</t>
  </si>
  <si>
    <t>Applesauce, Cups, Sweetened</t>
  </si>
  <si>
    <t>Shelf Stable, Individual portion cup, color foil or mylar top</t>
  </si>
  <si>
    <r>
      <t xml:space="preserve">One portion provides 1/2 c FV for CN programs </t>
    </r>
    <r>
      <rPr>
        <b/>
        <sz val="8"/>
        <rFont val="Arial Narrow"/>
        <family val="2"/>
      </rPr>
      <t>No Imports</t>
    </r>
  </si>
  <si>
    <t>Applesauce, Cups, Unsweetened</t>
  </si>
  <si>
    <t>Applesauce, Blue Raspberry, Shelf Stable Cups</t>
  </si>
  <si>
    <t>Applesauce, Cinnamon, Shelf Stable Cup</t>
  </si>
  <si>
    <t>Applesauce, Strawberry Banana Flavor, Shelf Stable Cup</t>
  </si>
  <si>
    <t>96/4.,5z</t>
  </si>
  <si>
    <t>Potatoes, Dehydrated 100506/110227</t>
  </si>
  <si>
    <t>Shelf Stable, Add water only, mix, rest and serve prep., 1/2 cup prepared No Imports</t>
  </si>
  <si>
    <t>Possible Allergens:  Milk, Soy, Sulfites</t>
  </si>
  <si>
    <t>Commodity #: 700003132</t>
  </si>
  <si>
    <t>Potatoes, Mashed, Complete</t>
  </si>
  <si>
    <t>Tomato Paste for Bulk Processing 100332</t>
  </si>
  <si>
    <t>Salsa, Mild, Thick and Chunky, Nutritionally Enhanced</t>
  </si>
  <si>
    <t>Canned, Grade A 3 oz. = 1/2 c Red/Orange Vegetable</t>
  </si>
  <si>
    <t>Red Gold 72940-11005</t>
  </si>
  <si>
    <t>Commodity #: REDSC99</t>
  </si>
  <si>
    <t>Canned, Grade A Fancy, 33% Solids</t>
  </si>
  <si>
    <t>Red Gold 72940-11002 Comm#: REDY599</t>
  </si>
  <si>
    <t>Hunt's 27000-38251</t>
  </si>
  <si>
    <t>6/114z</t>
  </si>
  <si>
    <t>Heinz 130005129000</t>
  </si>
  <si>
    <t>2 oz. = 1/2 cup Red/Orange Vegetable</t>
  </si>
  <si>
    <t>Red Gold 72940-81400 Comm#:RPKDX99</t>
  </si>
  <si>
    <t>1 oz. = 1/2 c Red/Orange Vegetable</t>
  </si>
  <si>
    <t>6/111z</t>
  </si>
  <si>
    <t>Red Gold 72940-82300 Comm#: RPKUA99</t>
  </si>
  <si>
    <t>Heinz 130005731000</t>
  </si>
  <si>
    <t>Heinz 130005724000</t>
  </si>
  <si>
    <t>US Grade A.  Canned, 3 oz. = 1/2 c Red/Orange Vegetable</t>
  </si>
  <si>
    <t>Red Gold 72940-81800 Comm#: RPKHA99</t>
  </si>
  <si>
    <t>Catsup, Tomato, Portion Control</t>
  </si>
  <si>
    <t>33% solids, Grade A 9 gm foil packets</t>
  </si>
  <si>
    <t>Red Gold 72940-11581 Comm#: REDY59G</t>
  </si>
  <si>
    <t>Hunts 27000-38287</t>
  </si>
  <si>
    <t>Heinz 130009848000</t>
  </si>
  <si>
    <t>1000/9gm</t>
  </si>
  <si>
    <t>Sauce, Marinara, Portion Control</t>
  </si>
  <si>
    <t>Shelf Stable, US Grade A, Ready to serve</t>
  </si>
  <si>
    <t>Red Gold 72940-82207-9 Comm#: REDNA2ZC84</t>
  </si>
  <si>
    <t>84/2.5z</t>
  </si>
  <si>
    <t>Sauce, Pizza Canned</t>
  </si>
  <si>
    <t>Canned First Quality 2 oz. = 1/2 cup Red/Orange Vegetable</t>
  </si>
  <si>
    <t>Red Gold 72940-81907 Comm#: RPKIL99</t>
  </si>
  <si>
    <t>Heinz 130005733000</t>
  </si>
  <si>
    <t>Catsup, 100% Natural made w/sugar, low sodium, PC</t>
  </si>
  <si>
    <t>US Grade A, 9 gm foil packets</t>
  </si>
  <si>
    <t>Sauce, Spaghetti, Nutritionally Balanced</t>
  </si>
  <si>
    <t>Canned, US Grade A, 3 oz. = 1/2 c Red/Orange Vegetable</t>
  </si>
  <si>
    <t>Red Gold 72940-82107 Comm#: RPKMA9E</t>
  </si>
  <si>
    <t>Heinz 130005880000</t>
  </si>
  <si>
    <t>Refrigerated, Low moisture part skim 45-50% moisture 1/2 oz. serving</t>
  </si>
  <si>
    <t>Land O Lakes 41698</t>
  </si>
  <si>
    <t>Bongard's 75507</t>
  </si>
  <si>
    <t>Cheese, Mild Cheddar, Red, Fat Cube Portions</t>
  </si>
  <si>
    <t>Refrigerated, Natural mild cheddar, 1 0z. Portions</t>
  </si>
  <si>
    <t>Land O Lakes 44113</t>
  </si>
  <si>
    <t>Cheese, Mozzarella, String Cheese, IW</t>
  </si>
  <si>
    <t>Refrigerated, Part skim mozzarella, 1 oz. portions</t>
  </si>
  <si>
    <t>Land O Lakes 59701</t>
  </si>
  <si>
    <t>Bongard's 40295</t>
  </si>
  <si>
    <t>Pauley 232901376</t>
  </si>
  <si>
    <t>Schrieber 25616</t>
  </si>
  <si>
    <t xml:space="preserve">Refrig., Part skim mozz., 50% red sodium, No more than 2g sat fat and 220 sodium </t>
  </si>
  <si>
    <t>Land O Lakes 59703</t>
  </si>
  <si>
    <t>Cheese, Mozzarella, String Cheese, Light, IW</t>
  </si>
  <si>
    <t>Cheese, American 50% Red Fat, 50% Red Sodium, Sliced</t>
  </si>
  <si>
    <t>Refrigerated, No more than 2 g sar fat and 125 mg sodium per 1/2 oz. serving</t>
  </si>
  <si>
    <t>Possible Allergens:  Milk, Soy</t>
  </si>
  <si>
    <t>Land O Lakes 46288</t>
  </si>
  <si>
    <t>Bongard's 10054</t>
  </si>
  <si>
    <t>6/5 lbs.</t>
  </si>
  <si>
    <t>4/5 lbs.</t>
  </si>
  <si>
    <t>Sauce, Cheese, Prepared, Pouch, Reduced Sodium</t>
  </si>
  <si>
    <t>Shelf Stable, Aseptically produced, perservative-free, packaged 3oz.=1 M/MA</t>
  </si>
  <si>
    <t>Land O Lakes 39940</t>
  </si>
  <si>
    <t>18/8 oz.</t>
  </si>
  <si>
    <t>Bread,Texas Toast WGR</t>
  </si>
  <si>
    <t xml:space="preserve">Frozen </t>
  </si>
  <si>
    <t xml:space="preserve">Bread, Whole Wheat White </t>
  </si>
  <si>
    <t xml:space="preserve">Frozen, 24 slices per loaf  </t>
  </si>
  <si>
    <t>Bun, Hamburger WGR 4"</t>
  </si>
  <si>
    <t>8/12 pk</t>
  </si>
  <si>
    <t>Bun, Hot Dog WGR 6"</t>
  </si>
  <si>
    <t>Bun, Slider WGR  2.5"</t>
  </si>
  <si>
    <t>Buns, Hamburger, Gluten Free</t>
  </si>
  <si>
    <t>Buns, Hot Dog, Gluten Free</t>
  </si>
  <si>
    <t>Bread, White Gluten Free</t>
  </si>
  <si>
    <t>Roll, Sub Roll WGR</t>
  </si>
  <si>
    <t>Thaw and serve, One roll provides 2 oz. EOG</t>
  </si>
  <si>
    <t>No more than 2 g fat and 280 mg sodium</t>
  </si>
  <si>
    <t>All natural fluid product, Self-serve container, calcium</t>
  </si>
  <si>
    <t>enriched Aseptic Package Preferred</t>
  </si>
  <si>
    <t>Milk, Lactose-Free 1% milk fat, Vitamin A&amp;D fortified,</t>
  </si>
  <si>
    <t>fluid milk product, self serve container</t>
  </si>
  <si>
    <t xml:space="preserve">Asceptic Package  Preferred </t>
  </si>
  <si>
    <t>2/5 lb</t>
  </si>
  <si>
    <t>30/3.5z</t>
  </si>
  <si>
    <t>32/3.0z</t>
  </si>
  <si>
    <t>8 gram foil packages</t>
  </si>
  <si>
    <t>Red Gold 72940-11204 Comm#: HUYYW8G</t>
  </si>
  <si>
    <t>1000/8gm</t>
  </si>
  <si>
    <t>Ketchup, Sriracha, Hot Chili</t>
  </si>
  <si>
    <t>Processing</t>
  </si>
  <si>
    <t>Fee for</t>
  </si>
  <si>
    <t>Service</t>
  </si>
  <si>
    <t>Value  Per</t>
  </si>
  <si>
    <t>Case</t>
  </si>
  <si>
    <t xml:space="preserve">Net </t>
  </si>
  <si>
    <t>Cost Per</t>
  </si>
  <si>
    <t>Fee  for</t>
  </si>
  <si>
    <t xml:space="preserve">Processing </t>
  </si>
  <si>
    <t>Cheese, 110242 NAT AMER FBD BARREL</t>
  </si>
  <si>
    <t xml:space="preserve">Fee for </t>
  </si>
  <si>
    <t>Flabread, WGR</t>
  </si>
  <si>
    <t xml:space="preserve">Frozen, Ready to Thaw, 170-200 cal and </t>
  </si>
  <si>
    <t>no more than 2 g fat and 290 mg sodium 2.0z OEG</t>
  </si>
  <si>
    <t>Father's Table 0188 Ultra Loco</t>
  </si>
  <si>
    <t>192/2.02z</t>
  </si>
  <si>
    <t>12/12 ea</t>
  </si>
  <si>
    <t>Lot A Bread</t>
  </si>
  <si>
    <t>Cheese Sticks, Mozzarella Filled Twisted Topped</t>
  </si>
  <si>
    <t>90/3.10z</t>
  </si>
  <si>
    <t>83/4.20z</t>
  </si>
  <si>
    <t>Lot A Paper &amp; Paper Supplies</t>
  </si>
  <si>
    <t>Chicken</t>
  </si>
  <si>
    <t>Bread Products, Frozen</t>
  </si>
  <si>
    <t>100/1.0z</t>
  </si>
  <si>
    <t>1.5 oz. Does not require refrigeration</t>
  </si>
  <si>
    <t>Dressings, Single Serving Light Ranch</t>
  </si>
  <si>
    <t>Dressings, Single Serving Cup Light Ranch</t>
  </si>
  <si>
    <t xml:space="preserve">Frozen, </t>
  </si>
  <si>
    <t xml:space="preserve">(17-18) Cool Tropics </t>
  </si>
  <si>
    <t>Cherry Lemonade 19507</t>
  </si>
  <si>
    <t>Lemondade RIPS 19505</t>
  </si>
  <si>
    <t>Orange Mango 19503</t>
  </si>
  <si>
    <t>Punch RIPS 19504</t>
  </si>
  <si>
    <t>Blue Raspberry 13001</t>
  </si>
  <si>
    <t>Sour Apple 13006</t>
  </si>
  <si>
    <t>Strawberry Kiwi</t>
  </si>
  <si>
    <t>60/4.0z</t>
  </si>
  <si>
    <t>Fruit Slushee</t>
  </si>
  <si>
    <t>Special Diet Foods</t>
  </si>
  <si>
    <t xml:space="preserve">   38000-14567  Rice Crispie Treat-Chocolate Chip</t>
  </si>
  <si>
    <t>(17-18) 38000-17196 Blueberry WG</t>
  </si>
  <si>
    <t xml:space="preserve">     38000-17196 Blueberry WG</t>
  </si>
  <si>
    <t>Possible Allergens:  Soy, Wheat</t>
  </si>
  <si>
    <t xml:space="preserve">McCormick 932408 </t>
  </si>
  <si>
    <t>McCormick  900223208</t>
  </si>
  <si>
    <t>McCormick    932411</t>
  </si>
  <si>
    <t>McCormick   900223190</t>
  </si>
  <si>
    <t>McCormick    900023555</t>
  </si>
  <si>
    <t>McCormick   900023548</t>
  </si>
  <si>
    <t>McCormick     930619</t>
  </si>
  <si>
    <t>McCormick      900223230</t>
  </si>
  <si>
    <t>McCormick    900223191</t>
  </si>
  <si>
    <t>McCormick     932466</t>
  </si>
  <si>
    <t>McCormick      900210218</t>
  </si>
  <si>
    <t>McCormick    932478</t>
  </si>
  <si>
    <t>McCormick       900223221</t>
  </si>
  <si>
    <t>McCormick       932456</t>
  </si>
  <si>
    <t>McCormick 2150080350</t>
  </si>
  <si>
    <t>McCormick    900223212</t>
  </si>
  <si>
    <t>McCormick       900223224</t>
  </si>
  <si>
    <t>McCormick     932373</t>
  </si>
  <si>
    <t>McCormick       932437</t>
  </si>
  <si>
    <t>McCormick      900210227</t>
  </si>
  <si>
    <t>McCormick      932440</t>
  </si>
  <si>
    <t>McCormick      900018589</t>
  </si>
  <si>
    <t>Lawry (Unilever) 2150080110</t>
  </si>
  <si>
    <t>Lawry's 2150080621</t>
  </si>
  <si>
    <t xml:space="preserve">1097897 Chocolate Crunch </t>
  </si>
  <si>
    <t>1097993 Strawberry Crunch</t>
  </si>
  <si>
    <t>12/12 ct</t>
  </si>
  <si>
    <t>Cereal, Post Consumer Brands, Assorted Flavors</t>
  </si>
  <si>
    <t>Post Consumer Brands</t>
  </si>
  <si>
    <t>27164 Scooter Whole Grain  1 OEG</t>
  </si>
  <si>
    <t>8/14.10z</t>
  </si>
  <si>
    <t>72/5.21z</t>
  </si>
  <si>
    <t xml:space="preserve">5% textured vegetable protein.  USDA inspected pork.  </t>
  </si>
  <si>
    <t>Nardone's 16WRSRMP1</t>
  </si>
  <si>
    <t xml:space="preserve">      7058 Chocolate Chip</t>
  </si>
  <si>
    <t xml:space="preserve">      7059 Lemon Ice</t>
  </si>
  <si>
    <t>2014 Kiwi-Strawberry</t>
  </si>
  <si>
    <t>2009 Blu-Raspberry Lemon</t>
  </si>
  <si>
    <t>2015 Strawberry Mango</t>
  </si>
  <si>
    <t>84/4.4.z</t>
  </si>
  <si>
    <t>Smokewood RR01011</t>
  </si>
  <si>
    <t>Vegalene 17260</t>
  </si>
  <si>
    <t>D&amp;W Finepack Senate P1001</t>
  </si>
  <si>
    <t>D&amp;W Finepack Senate P1005Kit</t>
  </si>
  <si>
    <t>D&amp;W Finepack FTS500-CMP</t>
  </si>
  <si>
    <t>D&amp;W Finepack Senate P1003</t>
  </si>
  <si>
    <t>D&amp;W Finepack Senate P1001MSKIT</t>
  </si>
  <si>
    <t>136/2.0z</t>
  </si>
  <si>
    <t>Frozen Must provide minimum 1.0 OEG</t>
  </si>
  <si>
    <t>Frozen, 24 slices per loaf  Must provide min.1 OEG</t>
  </si>
  <si>
    <t>Must provide minimum 1 OEG</t>
  </si>
  <si>
    <t>Must provide minimum 2 OEG</t>
  </si>
  <si>
    <t>Must  provide minimum 2 OEG</t>
  </si>
  <si>
    <t>18432 Honey Oats Graham</t>
  </si>
  <si>
    <t>19246 Vanilla Grahams</t>
  </si>
  <si>
    <t>15263 Chocolate Grahams</t>
  </si>
  <si>
    <t>Yang's 15556-2</t>
  </si>
  <si>
    <t>Yang's 15552-4</t>
  </si>
  <si>
    <t>Almond Milk, Chocolate</t>
  </si>
  <si>
    <t>Almond Milk, Vanilla</t>
  </si>
  <si>
    <t>135/3.55z</t>
  </si>
  <si>
    <t>CACFP APPROVED</t>
  </si>
  <si>
    <t xml:space="preserve">38000-78789 Rice Krispies, WG-Gluten Free </t>
  </si>
  <si>
    <t>Possible Allergens:  Wheat, Milk and Soy</t>
  </si>
  <si>
    <r>
      <t xml:space="preserve">   38000-11052  Rice Crispie Treat</t>
    </r>
    <r>
      <rPr>
        <b/>
        <sz val="8"/>
        <rFont val="Arial Narrow"/>
        <family val="2"/>
      </rPr>
      <t xml:space="preserve"> Gluten Free</t>
    </r>
  </si>
  <si>
    <r>
      <t xml:space="preserve">1 serving = 1 grain/bread equivalent    </t>
    </r>
    <r>
      <rPr>
        <b/>
        <sz val="8"/>
        <rFont val="Arial Narrow"/>
        <family val="2"/>
      </rPr>
      <t>Smart Snacks Complaint</t>
    </r>
  </si>
  <si>
    <r>
      <t xml:space="preserve">Contains wheat and soy. Contains 18g credible grain </t>
    </r>
    <r>
      <rPr>
        <b/>
        <sz val="8"/>
        <rFont val="Arial Narrow"/>
        <family val="2"/>
      </rPr>
      <t>Smart Snacks Compliant</t>
    </r>
  </si>
  <si>
    <t>(15-16) 38000-12070 Frosted Fudge WG</t>
  </si>
  <si>
    <t>Tasty Brands 64004</t>
  </si>
  <si>
    <t>Chortles and Kelloggs products are Smark Snack Compliant</t>
  </si>
  <si>
    <t>Comm. #: 69103</t>
  </si>
  <si>
    <t>48/4.05z</t>
  </si>
  <si>
    <t>Juice, V Blend, Frozen</t>
  </si>
  <si>
    <t>Eco Carton, 100% juice</t>
  </si>
  <si>
    <t>Dragon Punch 45710</t>
  </si>
  <si>
    <t>Cherry Star 45712</t>
  </si>
  <si>
    <t>Wango Mango 45711</t>
  </si>
  <si>
    <t>Cherry Smooth 2021</t>
  </si>
  <si>
    <t>Sunbelievable 2020</t>
  </si>
  <si>
    <t>Waffle, Dutch  WGR</t>
  </si>
  <si>
    <t>Keebler Cinnamon 30100-50689 Scoobydoo</t>
  </si>
  <si>
    <t>Heinz 1300000658 2000 Crinkle Cut (535/pouch)</t>
  </si>
  <si>
    <t>Heinz (70-78) 130006383000</t>
  </si>
  <si>
    <t>Heinz 130005371000</t>
  </si>
  <si>
    <t>Taste Pleasers 7160370009500</t>
  </si>
  <si>
    <t>Taste Pleasers 7160370007500</t>
  </si>
  <si>
    <t>Taste Pleasers 7160370011500</t>
  </si>
  <si>
    <t>Heinz 130005343500</t>
  </si>
  <si>
    <t>Kraft 210006496000</t>
  </si>
  <si>
    <t>Heinz 130005328000</t>
  </si>
  <si>
    <t>Heinz 130005326000</t>
  </si>
  <si>
    <t>Heinz 130005331000</t>
  </si>
  <si>
    <t>Taste Pleasers 7160370001500</t>
  </si>
  <si>
    <t>Taste Pleasers 7150371998400</t>
  </si>
  <si>
    <t>Taste Pleasers 7160372298400</t>
  </si>
  <si>
    <t>Heinz 130007505000</t>
  </si>
  <si>
    <t>Taste Pleasers 7160372598400</t>
  </si>
  <si>
    <t>Heinz 130007502000</t>
  </si>
  <si>
    <t>PPI 7160376185000</t>
  </si>
  <si>
    <t>PPI 7160374685000</t>
  </si>
  <si>
    <t>Heinz 130005433000</t>
  </si>
  <si>
    <t>Kraft 210006499200</t>
  </si>
  <si>
    <t>Heinz 130005317000</t>
  </si>
  <si>
    <t>Heinz 130005305000</t>
  </si>
  <si>
    <t>PPI 7160370539000</t>
  </si>
  <si>
    <t>PPI 7160372781000</t>
  </si>
  <si>
    <t>PPI 7160374381000</t>
  </si>
  <si>
    <t>Heinz 130005335000</t>
  </si>
  <si>
    <t>One serving provides 1/2 cup additional vegetable and 1/2 cup red/orange</t>
  </si>
  <si>
    <t>One serving provides 1/2 cup additional veg. and 1/2 cup red/orange vegetable</t>
  </si>
  <si>
    <t>64/2.5z</t>
  </si>
  <si>
    <t>27597 Honey Scooter  WG 1 OEG</t>
  </si>
  <si>
    <t>Smuckers 5150006960</t>
  </si>
  <si>
    <t>72/2.60z</t>
  </si>
  <si>
    <t>Must be vaccum packed, dry</t>
  </si>
  <si>
    <t>Fleishman's 2139</t>
  </si>
  <si>
    <t>20/1 lb</t>
  </si>
  <si>
    <t>Smuckers 5150021027</t>
  </si>
  <si>
    <t>72/5.30z</t>
  </si>
  <si>
    <t>Advanced Pierre 92123</t>
  </si>
  <si>
    <t>72/2.80z</t>
  </si>
  <si>
    <t>36/5.60z</t>
  </si>
  <si>
    <t>Advanced Pierre A1004</t>
  </si>
  <si>
    <t>Beef Chili (for Hot Dogs)</t>
  </si>
  <si>
    <t>6/5 lbs</t>
  </si>
  <si>
    <t>Possible Allergens: Soy, Wheat</t>
  </si>
  <si>
    <t>Beef Crumbles, Unseasoned</t>
  </si>
  <si>
    <t>Advance 3-155-525-0 (COM 1-155-525-20)</t>
  </si>
  <si>
    <t>200/2.5z</t>
  </si>
  <si>
    <t>213/2.25z</t>
  </si>
  <si>
    <t>50/3.2z</t>
  </si>
  <si>
    <t xml:space="preserve">One patty to meet 2 oz meat/meat alternate. </t>
  </si>
  <si>
    <t>Maid Rite 75156-03427</t>
  </si>
  <si>
    <t>Beef Patte, Flame or Charbroiled</t>
  </si>
  <si>
    <t>Frozen, IQF, Fully cooked ground beef no more than 20% fat)</t>
  </si>
  <si>
    <t xml:space="preserve">Alternate protein products must meet the requirements in Apendix A of 7 CFR 210. </t>
  </si>
  <si>
    <t>Sodium content is no more than 250 mg per serving. Product to provides 2 oz. M/MA</t>
  </si>
  <si>
    <t>Integrated N3200B-30NF</t>
  </si>
  <si>
    <t xml:space="preserve"> Possible Allergens:  Wheat, Soy, Milk</t>
  </si>
  <si>
    <t xml:space="preserve">Steak Nugget      </t>
  </si>
  <si>
    <t xml:space="preserve">WGR, Fully cooked, chopped and form, frozen, One serving provides 2 oz. M/MA and </t>
  </si>
  <si>
    <t>1 oz. OEG</t>
  </si>
  <si>
    <t>Com #: 69036</t>
  </si>
  <si>
    <t>100/3.85z</t>
  </si>
  <si>
    <t>Frozen, IQF, Fully cooked ground beef (no more than 30% fat)</t>
  </si>
  <si>
    <t>100-200 calories with no more than 6 g saturated fat and 300 mg sodium per serving</t>
  </si>
  <si>
    <t>Possible Allergens: Wheat, Soy and Milk</t>
  </si>
  <si>
    <t>960/.5z</t>
  </si>
  <si>
    <t>Adv. Pierre 3-17-505-0 Com #: 1-17-305-0</t>
  </si>
  <si>
    <t>Maid Rite 75156-04105 Com #: 75156-94105</t>
  </si>
  <si>
    <t>1280/.5z</t>
  </si>
  <si>
    <t>Integrated N22050B Com #: C22050B</t>
  </si>
  <si>
    <t>JTM 5030CE Com #: CP505030</t>
  </si>
  <si>
    <t>171.2.80z</t>
  </si>
  <si>
    <t>Rich Products 55668</t>
  </si>
  <si>
    <t xml:space="preserve">CN labeled for 5 meatballs to provide 2.0 oz. M/MA </t>
  </si>
  <si>
    <t>Don Lee Farms CN28053VS Com #: CNQ28053VS</t>
  </si>
  <si>
    <t>Beef Meatballs, Allergen Free</t>
  </si>
  <si>
    <t>Frozen, IQF, Fully cooked grouind beef (no more than 20% fat) 100-200 calories with</t>
  </si>
  <si>
    <t xml:space="preserve">no more than 5g saturated fat and 350 mg sodium per serving CN labeled for 5 meatballs </t>
  </si>
  <si>
    <t>JTM 5049CE Com #: CP5049</t>
  </si>
  <si>
    <t>Beef Nugget, Teriyaki</t>
  </si>
  <si>
    <t>to provide 2.0 M/MA</t>
  </si>
  <si>
    <t>100-200 calories with no more than 4g saturated fat and 450 mg sodium per serving</t>
  </si>
  <si>
    <t>Don Lee Farms CNTDO753 Com #: CNQTDO753</t>
  </si>
  <si>
    <t xml:space="preserve">AFG 290872 </t>
  </si>
  <si>
    <t>Adv. Pierre 3840 Com#: 3740</t>
  </si>
  <si>
    <t>Possible Allergens:  Wheat, Soy</t>
  </si>
  <si>
    <t>CN labeled with serving size to provide min. 2.0 oz. M/MA and 1/8 c Red/Orange Veg</t>
  </si>
  <si>
    <t xml:space="preserve">JTM 5250CE </t>
  </si>
  <si>
    <t>Advanced Pierre 68190</t>
  </si>
  <si>
    <t>Frozen, fully cooked ground beef, no more than 20% fat, CN labeled with serving</t>
  </si>
  <si>
    <t xml:space="preserve">Must provide 2 oz. M/MA, 100-150 calories and no more than 250 mg sodium and </t>
  </si>
  <si>
    <t>4 g saturated fat</t>
  </si>
  <si>
    <t>Possible Allergens: None Listed</t>
  </si>
  <si>
    <t>JTM 5872CE Com#: CP5872</t>
  </si>
  <si>
    <t>Adv. Pierre 320410-9 Com# 1-3201410-9</t>
  </si>
  <si>
    <t>Integrated N32000B Com# C32000B</t>
  </si>
  <si>
    <t>316/2.02z</t>
  </si>
  <si>
    <t>Don Lee Farms CN1540L Com #: CNQ15401</t>
  </si>
  <si>
    <t>4/10 lb</t>
  </si>
  <si>
    <t>Fernando's 9036</t>
  </si>
  <si>
    <t>Frozen, Provides 2.0 M/Ma 2.0 OEG; Whole Grain Tortila    Bulk pack SMART SNACK</t>
  </si>
  <si>
    <t xml:space="preserve">Frozen, fully cooked, No beans, 40-80 calories with no more than 1 g saturated fat and </t>
  </si>
  <si>
    <t>250 mg sodium per 2.0 oz. serving</t>
  </si>
  <si>
    <t>Chandler 65-464</t>
  </si>
  <si>
    <t>JTM 5320CE Com #: CP5320</t>
  </si>
  <si>
    <t>Beef Pattie, Rib Shaped with BBQ Sauce</t>
  </si>
  <si>
    <t>Frozen, fully cooked ground beef (no more than 20% fat) Alternate protein products must</t>
  </si>
  <si>
    <t>meet the requirements in Appendix 7 CFR 210.  Sodium content is not more than 250 mg</t>
  </si>
  <si>
    <t>per serving,  Product provides 2.0 oz. M/MA per serving</t>
  </si>
  <si>
    <t>Advanced Pierre 3816</t>
  </si>
  <si>
    <t>Com#: 3716</t>
  </si>
  <si>
    <t>100/3.25z</t>
  </si>
  <si>
    <t>Beef Pattie, Salisbury Steak</t>
  </si>
  <si>
    <t xml:space="preserve">Frozen, fully cooked ground beef (no more than 30% fat) 100-200 calories with no more </t>
  </si>
  <si>
    <t>than 6 g sat fat and 450 mg sodium per serving.  CN labeled for one portion to provide</t>
  </si>
  <si>
    <t>min. 2.0 oz. M/MA.  VPP Allowed</t>
  </si>
  <si>
    <t>Advanced Pierre 3-16-530-0 Com #: 1-16-530-0</t>
  </si>
  <si>
    <t>170/3.0z</t>
  </si>
  <si>
    <t>JTM 5632CE Com #: CP5632</t>
  </si>
  <si>
    <t>173/2.78z</t>
  </si>
  <si>
    <t>240/2.25z</t>
  </si>
  <si>
    <t>208/2.30z</t>
  </si>
  <si>
    <t>Beef Spaghetti Sauce</t>
  </si>
  <si>
    <t>Frozen, fully cooked Boilable bags, 150-250 calories with no more than 3 g saturated fat</t>
  </si>
  <si>
    <t>and 300 mg sodium per serving. CN labeled with serving size to provide 2.0 oz. M/MA</t>
  </si>
  <si>
    <t>and 1/2 c Red/Orange Vegetable No VPP</t>
  </si>
  <si>
    <t>Possible Allergens:  None listed</t>
  </si>
  <si>
    <t>JTM 5578CE Com #: CP5578</t>
  </si>
  <si>
    <t>Beef Steak, Breaded for Biscuits, WG</t>
  </si>
  <si>
    <t xml:space="preserve">Frozen, IQF, Fully cooked ground beef (no more than 30% fat) 150-250 calories with no </t>
  </si>
  <si>
    <t>more than 5 g of saturated fat and 400 mg sodium per serving. CN labeled for one portion</t>
  </si>
  <si>
    <t>to provide min. 1.0 oz. M/MA and .75 OEG No VPP</t>
  </si>
  <si>
    <t>Advanced Pierre 68033 Com #: 69033</t>
  </si>
  <si>
    <t>250/1.97z</t>
  </si>
  <si>
    <t>Don Lee Farms CN621603 Com #: CNQ621603</t>
  </si>
  <si>
    <t>300/1.60z</t>
  </si>
  <si>
    <t>Beef Brisket with BBQ Sauce</t>
  </si>
  <si>
    <t xml:space="preserve">Frozen, fully cooked, sodium must not exceed 300 mg and 350 calories per 2.0 oz. </t>
  </si>
  <si>
    <t xml:space="preserve">serving.  Must provide 2 oz. M/MA </t>
  </si>
  <si>
    <t>Brookwood Farms 11125</t>
  </si>
  <si>
    <t>2/5 lbs</t>
  </si>
  <si>
    <t>Gold Kist/Pilgrims 88013</t>
  </si>
  <si>
    <t>Gold Kist/Pilgrims 7812</t>
  </si>
  <si>
    <t>Gold Kist/Pligrims 8820</t>
  </si>
  <si>
    <t>Gold Kist 7516</t>
  </si>
  <si>
    <t>120/4.0z</t>
  </si>
  <si>
    <t>Gold Kist 7517</t>
  </si>
  <si>
    <t>Gold Kist 7518</t>
  </si>
  <si>
    <t>Gold Kist 7505</t>
  </si>
  <si>
    <t>10 lbs</t>
  </si>
  <si>
    <t>Product. Domestic birds only</t>
  </si>
  <si>
    <t xml:space="preserve">Possible Allergens: None Listed </t>
  </si>
  <si>
    <t xml:space="preserve">Gold Kist/Pilgrims 7572 </t>
  </si>
  <si>
    <t>106/4.35z</t>
  </si>
  <si>
    <t>Proview 41-2017</t>
  </si>
  <si>
    <t>64/4.90z</t>
  </si>
  <si>
    <t>Chicken Fillet, Breakfast, Breaded (Savory Flavor with Bags)</t>
  </si>
  <si>
    <t>Fully cooked, chicken breast with rib meat only, APP an Egg Allowed in compliance</t>
  </si>
  <si>
    <t>with Apendix A of 7 CFR 210 CN label to provide 1.0 oz. M/MA and .5 OEG, Breading</t>
  </si>
  <si>
    <t xml:space="preserve">product. Sodium must not exceed 300 mg per serving. </t>
  </si>
  <si>
    <t>Proview 60416WG</t>
  </si>
  <si>
    <t>20 lbs</t>
  </si>
  <si>
    <t>Proview 63230WG</t>
  </si>
  <si>
    <t>Gold Kist   633100</t>
  </si>
  <si>
    <t>King's Delight  66206</t>
  </si>
  <si>
    <t>Tyson  70312-928</t>
  </si>
  <si>
    <t>King's Delight 66214</t>
  </si>
  <si>
    <t>Advance Pierre 9989</t>
  </si>
  <si>
    <t xml:space="preserve"> Proview  55000</t>
  </si>
  <si>
    <t>Chicken Chunks, Breaded Buffalo Style</t>
  </si>
  <si>
    <t xml:space="preserve">Fully Cooked, chicken breast with rib meat, APP and egg allowed, in compliance with </t>
  </si>
  <si>
    <t>Apendix A of 7 CFR Part 210 CN label to provide 2 oz. M/MA and 1.25 OEG, Breading</t>
  </si>
  <si>
    <t>of the weight of the product.  Sodium not to exceed 750mg.</t>
  </si>
  <si>
    <t>Proview 64230WG</t>
  </si>
  <si>
    <t>Gold Kist  613100</t>
  </si>
  <si>
    <t>Proview 40015-WG</t>
  </si>
  <si>
    <t>Rich Chicks 54410</t>
  </si>
  <si>
    <t xml:space="preserve">CN label to provide 2 oz M/MA and not more than 1.0 OEG. Breading must meet whole </t>
  </si>
  <si>
    <t>grain rich requirements.  Batter or breading not to exceed 30% of the weight of the product</t>
  </si>
  <si>
    <t>Sodium not to exceed 480 mg.  The label must specify number of portions per case</t>
  </si>
  <si>
    <t>Gold Kist  499180</t>
  </si>
  <si>
    <t>King's Delight 66205</t>
  </si>
  <si>
    <r>
      <rPr>
        <b/>
        <sz val="8"/>
        <rFont val="Arial Narrow"/>
        <family val="2"/>
      </rPr>
      <t>Chicken Tenders, Breaded</t>
    </r>
    <r>
      <rPr>
        <sz val="8"/>
        <rFont val="Arial Narrow"/>
        <family val="2"/>
      </rPr>
      <t xml:space="preserve">                 </t>
    </r>
  </si>
  <si>
    <t xml:space="preserve">Fully cooked, chicken breast with rib meat only, chopped and formed, APP and egg </t>
  </si>
  <si>
    <t xml:space="preserve">allowed, in compliance with Apendix A of 7 CFR Part 210 CN label to provide 1 oz. </t>
  </si>
  <si>
    <t>M/MA and 1 OEG, Batter or breading not to exceed 30% of the weight of the product</t>
  </si>
  <si>
    <t>Sodium not ot exceed 480 mg.</t>
  </si>
  <si>
    <t>King's Delight 66203</t>
  </si>
  <si>
    <t>Proview 46015WG</t>
  </si>
  <si>
    <t>Proview 43015-WG</t>
  </si>
  <si>
    <t>Gold Kist 698100</t>
  </si>
  <si>
    <t>Kings Delight 66209</t>
  </si>
  <si>
    <t>Chicken Leg, 100113 Chicken, Dark Meat, Asian Entrée</t>
  </si>
  <si>
    <t>Minh's 69018</t>
  </si>
  <si>
    <t>240/2.80z</t>
  </si>
  <si>
    <t xml:space="preserve">Frozen. Unbreaded dark meat chicken strips in spicy sauce. </t>
  </si>
  <si>
    <t>Possible Allergens:  Soy, Wheat, and Citrus</t>
  </si>
  <si>
    <t>Possible Allergens:  Egg, Soy, Wheat, and Citrus</t>
  </si>
  <si>
    <t>240/2.40z</t>
  </si>
  <si>
    <t>192/3.60z</t>
  </si>
  <si>
    <t>Cherry Blossom/Sweet and Sour Chicken, WG</t>
  </si>
  <si>
    <t xml:space="preserve">citrus flavored sauce. No MSG. No Trans Fat. 150-250 </t>
  </si>
  <si>
    <t xml:space="preserve">sweet and sour sauce. No MSG. No Trans Fat. 140-250 calories with no more than 2g </t>
  </si>
  <si>
    <t>saturated fat and 400 mg sodium per serving.  One serving to provide min. 2.0 oz M/MA</t>
  </si>
  <si>
    <t>Asian Solutions 72005</t>
  </si>
  <si>
    <t>42.9 lbs</t>
  </si>
  <si>
    <t>42 lbs</t>
  </si>
  <si>
    <t>Possible Allergens:  Egg, Soy, Wheat, Fish/Anchovy, &amp; Citrus</t>
  </si>
  <si>
    <t>General Tso's Chicken, Breaded, WG</t>
  </si>
  <si>
    <t xml:space="preserve">Frozen, Breaded chicken chunks in spicy sauce, NO MSG, 100-200 calories with no </t>
  </si>
  <si>
    <t>more than 2 g saturated fat and 450 mg of sodium per serving.  One portion to provide</t>
  </si>
  <si>
    <t>2.0 oz. M/MA</t>
  </si>
  <si>
    <t>Yang's 15563-0</t>
  </si>
  <si>
    <t>43.5 lbs</t>
  </si>
  <si>
    <t>Thai Sweet Chili Chicken, Unbreaded</t>
  </si>
  <si>
    <t xml:space="preserve">Frozen, breaded chicken chunks in sweet and spicy chili sauce, NO MSG, No Trans Fat </t>
  </si>
  <si>
    <t>100-200 calories with no more than 2 g saturated fat and 350 mg sodium per serving</t>
  </si>
  <si>
    <t xml:space="preserve">One 2.85 oz. portion to provide 2.0 oz. M/MA </t>
  </si>
  <si>
    <t>Asian Solutions 73004</t>
  </si>
  <si>
    <t>Chicken, BBQ Teriyaki</t>
  </si>
  <si>
    <t>Frozen, chicken in sweet teriyaki sauce. No MSG No Trans fat 100-200 calories with no</t>
  </si>
  <si>
    <t>more than 2 g saturated fat and 500 mg of sodium per serving.  One portion to provide</t>
  </si>
  <si>
    <t xml:space="preserve">min. 2.0 oz. M/MA </t>
  </si>
  <si>
    <t>Yang's 15554-8</t>
  </si>
  <si>
    <t>Other Poultry Products</t>
  </si>
  <si>
    <t>King's Delight 66196</t>
  </si>
  <si>
    <t>Tyson 004621-0928</t>
  </si>
  <si>
    <t>Gold Kist/Pilgrims 1250</t>
  </si>
  <si>
    <t>100-200 calories with no more than 3 g saturated fat and 400 mg sodium per serving</t>
  </si>
  <si>
    <t>One portion to provide 2.0 oz. M/MA per serving</t>
  </si>
  <si>
    <t>Perdue 51273</t>
  </si>
  <si>
    <t>Chicken Drumsticks, Sous Vous</t>
  </si>
  <si>
    <t>Chicken, Drumsticks, Raw</t>
  </si>
  <si>
    <t>Tyson 990CN</t>
  </si>
  <si>
    <t>53/4.50 oz.</t>
  </si>
  <si>
    <t>Must yield 1.5 oz. cooked meat, USDA inspected, Grade A, IQF</t>
  </si>
  <si>
    <t>Tyson 3783CN</t>
  </si>
  <si>
    <t>Tyson 3882</t>
  </si>
  <si>
    <t>Chicken Wings, Buffalo Style</t>
  </si>
  <si>
    <t xml:space="preserve">Frozen, Fully cooked, First and second wing joint, Marinated and seasoned 275-600 </t>
  </si>
  <si>
    <t xml:space="preserve">calories with no more than 9 g saturated fat and 1450 mg sodium per serving </t>
  </si>
  <si>
    <t>meat, IQF</t>
  </si>
  <si>
    <t>King's Delight 85501</t>
  </si>
  <si>
    <t>Tyson 5210-0928</t>
  </si>
  <si>
    <t xml:space="preserve">Chicken breast with rib meat and dark meat, fully cooked, No more than 160 calories </t>
  </si>
  <si>
    <t>per serving &amp; no more than 3 g sodium per 3.0 oz. serving,  Must provide 2.0 oz. M/MA</t>
  </si>
  <si>
    <t>Tyson 25560-928</t>
  </si>
  <si>
    <t>Gold Kist/Pilgrims 110458</t>
  </si>
  <si>
    <t>Tyson 24450-928</t>
  </si>
  <si>
    <t>Smart Picks 68086</t>
  </si>
  <si>
    <t xml:space="preserve"> Gold Kist 6390</t>
  </si>
  <si>
    <t>Egg Roll, Chicken, WG</t>
  </si>
  <si>
    <t>Frozen, chicken with vegetables in WG egg roll wrapper.  150-250 calories with no more</t>
  </si>
  <si>
    <t xml:space="preserve">than 2 g saturated fat and 450 mg sodium per serving.  CN labeled for one portion to </t>
  </si>
  <si>
    <t>provide min 1 M/MA and 2 OEG</t>
  </si>
  <si>
    <t>Possible Allergens:  Milk, Wheat, Soy and Egg</t>
  </si>
  <si>
    <t>Minh 69461</t>
  </si>
  <si>
    <t>Frozen, fully cooked, oven roasted, white chicken meat, free of bones and skin, thaw and</t>
  </si>
  <si>
    <t>Chicken, Diced, 1/2" Natual Proportion White Meat</t>
  </si>
  <si>
    <t>Chicken, Diced, 1/2" Natual Proportion with Dark Meat</t>
  </si>
  <si>
    <t xml:space="preserve">Frozen, fully cooked, oven roasted, natural proportion with dark chicken meat, free of </t>
  </si>
  <si>
    <t xml:space="preserve">bones and skin, thaw and serve, No VPP, 50-150 calories with no more than 2 g </t>
  </si>
  <si>
    <t>saturated fat and 200 mg of sodium per 2 M/MA serving No CN Label</t>
  </si>
  <si>
    <t>Dutch Quality 3024</t>
  </si>
  <si>
    <t>Gold Kist/Pilgrims 1230</t>
  </si>
  <si>
    <t>Chicken Tenders, Breaded, Chicken Breast Meat Only</t>
  </si>
  <si>
    <t>Harvest Provisions 700168</t>
  </si>
  <si>
    <t>12/1 lb</t>
  </si>
  <si>
    <t>Turkey, Combo Frozen</t>
  </si>
  <si>
    <t xml:space="preserve">Frozen, fully cooked, All turkey equal parts bologna, ham, and salami.  Each flavor </t>
  </si>
  <si>
    <t>packed separately, 1/2 oz. slices.  May contain sodium nitrite</t>
  </si>
  <si>
    <t>4/3/1 lbs</t>
  </si>
  <si>
    <t>Turkey, Roast Light and Dark Meat Frozen</t>
  </si>
  <si>
    <t xml:space="preserve">Frozen, fully cooked, Whole muscle breast and thigh roast, Packed in ovenable Mylar </t>
  </si>
  <si>
    <t>bags, natural skin on, 50-150 calories with no more than 2 g sat fat and 480 mg sodium</t>
  </si>
  <si>
    <t>per 2 M/MA serving.  CN Labeled</t>
  </si>
  <si>
    <t>4/9 lbs</t>
  </si>
  <si>
    <t>Harvest Provisions 8700131</t>
  </si>
  <si>
    <t>Harvest Provisions 700267</t>
  </si>
  <si>
    <t>Jimmy Dean 14106 CN</t>
  </si>
  <si>
    <t xml:space="preserve">Turkey Sausage Patty </t>
  </si>
  <si>
    <t>Turkey Pot Roast, Light and Dark Meat</t>
  </si>
  <si>
    <t>Turkey Sausage Patty Lower Sodium</t>
  </si>
  <si>
    <t xml:space="preserve">Frozen, fully cooked, No VPP, 50-100 cals per svg no more than 2 g sat fat and 150 mg </t>
  </si>
  <si>
    <t>sodium per 1 M/MA serving Certified to provide 1 M/MA</t>
  </si>
  <si>
    <t>160/1.03z</t>
  </si>
  <si>
    <t>Turkey, Shredded with Gravy</t>
  </si>
  <si>
    <t>Frozen, fully cooked, white and dark meat, packed in boil-in-bag, 100-200 calories with</t>
  </si>
  <si>
    <t>no more than 3 g saturated fat and 480 mg sodium per 2 M/MA serving.  CN Labeled</t>
  </si>
  <si>
    <t xml:space="preserve">Possible Allergens:  Soy, Gluten Free </t>
  </si>
  <si>
    <t>4/7 lbs</t>
  </si>
  <si>
    <t>Turkey Taco Filling</t>
  </si>
  <si>
    <t xml:space="preserve">Frozen, fully cooked, dark/white meat, pre-seasoned, 100-200 calories with no more than </t>
  </si>
  <si>
    <t>400 mg sodium per 2 M/MA serving, boil or steam in bag, CN Labeled</t>
  </si>
  <si>
    <t>Jennie O 6132</t>
  </si>
  <si>
    <t>Jennie O 2847-28</t>
  </si>
  <si>
    <t>Jennie O 3170-04</t>
  </si>
  <si>
    <t>Jennie O 2095</t>
  </si>
  <si>
    <t>Jennie O 2099</t>
  </si>
  <si>
    <t>Jennie O 2565</t>
  </si>
  <si>
    <t>Jennie O 2856-28</t>
  </si>
  <si>
    <t>Jennie O 2303-24</t>
  </si>
  <si>
    <t>Turkey Bacon</t>
  </si>
  <si>
    <t>Frozen, pre-cooked and pre-crisped, One slice contains .179 of cooked M/MA Contains</t>
  </si>
  <si>
    <t>both light and dark meat</t>
  </si>
  <si>
    <t>Turkey Sliced All Natural Turkey Breast</t>
  </si>
  <si>
    <t xml:space="preserve">Frozen, fully cooked, oven roasted, round shaped, 50-150 calories with no more than </t>
  </si>
  <si>
    <t>1 g sat fat and 450 mg sodium per serving, CN Labeled</t>
  </si>
  <si>
    <t xml:space="preserve">Possible Allergens:  None Listed, Gluten Free </t>
  </si>
  <si>
    <t>Jennie O 2711-06</t>
  </si>
  <si>
    <t>120/1.0z</t>
  </si>
  <si>
    <t>Jennie O 2318-18</t>
  </si>
  <si>
    <t>Turkey 100124</t>
  </si>
  <si>
    <t xml:space="preserve">Category: Turkey </t>
  </si>
  <si>
    <t xml:space="preserve">Category: Beef  </t>
  </si>
  <si>
    <t xml:space="preserve">Chandler 16-550 CN </t>
  </si>
  <si>
    <t>Castleberry 7046CN</t>
  </si>
  <si>
    <t xml:space="preserve">Frozen, fully cooked 200-300  calories with no more than 7g sat fat and 275 mg </t>
  </si>
  <si>
    <t>Carolina Pride 2328</t>
  </si>
  <si>
    <t>Ham, Pre-Sliced</t>
  </si>
  <si>
    <t>137/1.16z</t>
  </si>
  <si>
    <t>Frozen, fully cooked, No alternate protein product must provide 1 oz. M/MA</t>
  </si>
  <si>
    <t xml:space="preserve">Swaggerty 60010 CN </t>
  </si>
  <si>
    <t xml:space="preserve"> JTM 5649CE Com#: CP5649</t>
  </si>
  <si>
    <t>Frozen, fully cooked, 50-150 calories with no more than 4 g saturated fat and 275 mg</t>
  </si>
  <si>
    <t xml:space="preserve">sodium per serving.  </t>
  </si>
  <si>
    <t>Advanced Pierre 3850 Com #: 3750</t>
  </si>
  <si>
    <t>Briar Street Market 29667CN</t>
  </si>
  <si>
    <t>Maid Rite 75156-07112 Com #: 75156-97112</t>
  </si>
  <si>
    <t>Don Lee Farms CN791203L Com #: CNQ791203P</t>
  </si>
  <si>
    <t>Tennesee Pride 342CN</t>
  </si>
  <si>
    <t>153/1.25z</t>
  </si>
  <si>
    <t>400/1.20z</t>
  </si>
  <si>
    <t>128/1.50z</t>
  </si>
  <si>
    <t xml:space="preserve">Swaggerty 60125    </t>
  </si>
  <si>
    <t>256/1.25z</t>
  </si>
  <si>
    <t xml:space="preserve">Bryan 23258 </t>
  </si>
  <si>
    <t>Swaggerty 21057</t>
  </si>
  <si>
    <t>Pork Chop Pattie, Breaded, WG</t>
  </si>
  <si>
    <t>Frozen, fully cooked, 250-350 calories with no more than 6 g saturated fat and 500 mg</t>
  </si>
  <si>
    <t>Possible Allergens:  Egg, Milk, Soy and Wheat</t>
  </si>
  <si>
    <t>Advanced Pierre 68019 Com #: 69019</t>
  </si>
  <si>
    <t>100/3.10 z</t>
  </si>
  <si>
    <t>JTM 5694CE Com #: CP5694</t>
  </si>
  <si>
    <t>138/3.35z</t>
  </si>
  <si>
    <t>Pork Rib Pattie, Barbecue Flavored</t>
  </si>
  <si>
    <t>Frozen, fully cooked, 100-200 calories with no more  than 4 g saturated fat and 400 mg</t>
  </si>
  <si>
    <t>sodium per serving, CN labeled for one portion to provide min. 2 M/MA and .5 OEG</t>
  </si>
  <si>
    <t xml:space="preserve">sodium per serving.  CN labeled for one portion to provide 2 M/MA </t>
  </si>
  <si>
    <t>Advanced Pierre 44-531-0 Com #: 3787</t>
  </si>
  <si>
    <t>100/2.50z</t>
  </si>
  <si>
    <t>Maid Rite 75156-05324 Com #: 75156-95324</t>
  </si>
  <si>
    <t>208/2.40z</t>
  </si>
  <si>
    <t>Don Lee Farms CN582253 Com #: CNQ582253P</t>
  </si>
  <si>
    <t>216/2.25z</t>
  </si>
  <si>
    <t xml:space="preserve">Frozen, Min. 71% Alaskan Pollock, whole grain rich breading, pre-cooked, Grade A </t>
  </si>
  <si>
    <t xml:space="preserve">PUFI approved, 150-250 calories with no more than 2 g saturated fat and 400 mg sodium </t>
  </si>
  <si>
    <t>per serving, CN labeled to provide min. 2 M/MA and 1 OEG</t>
  </si>
  <si>
    <t>Trident Seafood 418302CN</t>
  </si>
  <si>
    <t>High Liner Foods 1089869</t>
  </si>
  <si>
    <t xml:space="preserve">Fish Portion, Pollock, WG             </t>
  </si>
  <si>
    <t>Fish Portion, Pollock, Wedge, Potato Breading WG</t>
  </si>
  <si>
    <t xml:space="preserve">PUFI approved, 150-250 calories with no more than 2 g saturated fat and 300 mg sodium </t>
  </si>
  <si>
    <t>per serving, CN labeled to provide min. 2 M/MA and .5 OEG</t>
  </si>
  <si>
    <t>Possible Allergens:  Fish, Wheat, Egg, Soy and Milk</t>
  </si>
  <si>
    <t>High Liner - Viking 06533C</t>
  </si>
  <si>
    <t>46/3.60z</t>
  </si>
  <si>
    <t>Trident Seafood 422072</t>
  </si>
  <si>
    <t>Fish Portion, Pollock, Reduced Fat, WG</t>
  </si>
  <si>
    <t xml:space="preserve">Frozen, Min. 64% Alaskan Pollock, whole grain rich breading, pre-cooked, Grade A </t>
  </si>
  <si>
    <t xml:space="preserve">PUFI approved, 150-250 calories with no more than 1 g saturated fat and 350 mg sodium </t>
  </si>
  <si>
    <t>High Liner/APS 53267</t>
  </si>
  <si>
    <r>
      <rPr>
        <b/>
        <sz val="8"/>
        <rFont val="Arial Narrow"/>
        <family val="2"/>
      </rPr>
      <t xml:space="preserve">Fish Nuggets, Natural Cod       </t>
    </r>
    <r>
      <rPr>
        <sz val="8"/>
        <rFont val="Arial Narrow"/>
        <family val="2"/>
      </rPr>
      <t xml:space="preserve">                             </t>
    </r>
  </si>
  <si>
    <t>High Liner/Viking 51067CN</t>
  </si>
  <si>
    <r>
      <rPr>
        <b/>
        <sz val="8"/>
        <rFont val="Arial Narrow"/>
        <family val="2"/>
      </rPr>
      <t xml:space="preserve">Fish Sticks, Pollock      </t>
    </r>
    <r>
      <rPr>
        <sz val="8"/>
        <rFont val="Arial Narrow"/>
        <family val="2"/>
      </rPr>
      <t xml:space="preserve">       </t>
    </r>
  </si>
  <si>
    <t>High Liner/APS 53167</t>
  </si>
  <si>
    <t>Slade Gordon 25152</t>
  </si>
  <si>
    <t>Trident Seafood 418308</t>
  </si>
  <si>
    <t xml:space="preserve">Possible Allergens:  Fish, Wheat, Egg  </t>
  </si>
  <si>
    <t>Fish Stick, Nacho Breaded, WG</t>
  </si>
  <si>
    <t xml:space="preserve">Frozen, min. 64% Alaskan Pollock, breaded, oven ready, PUFI approved, 200-300 </t>
  </si>
  <si>
    <t>calories with no more than 2 g sat fat and 350 mg sodium per serving, CN labeled for 4</t>
  </si>
  <si>
    <t xml:space="preserve">Frozen, min. 64%  Alaskan Pollock, breaded, oven ready, PUFI approved, 200-300 </t>
  </si>
  <si>
    <t>sticks to provide min. 2 M/MA and 1 OEG</t>
  </si>
  <si>
    <t>Possible Allergens: Fish, Wheat, Soy</t>
  </si>
  <si>
    <t>Possible Allergens:  Fish, Wheat, Soy</t>
  </si>
  <si>
    <t>High Liner Foods 38118</t>
  </si>
  <si>
    <t>320/1.0z</t>
  </si>
  <si>
    <t>Fish Sticks, Pollock, Potato Coated, WG</t>
  </si>
  <si>
    <t>sticks to provide min. 2 M/MA and .75 OEG</t>
  </si>
  <si>
    <t>Trident Seafood 422071</t>
  </si>
  <si>
    <t>Shrimp, Popcorn Style, WG</t>
  </si>
  <si>
    <t>Frozen, made from minced shrimp, whole grain rich breading, 150-250 calories with no</t>
  </si>
  <si>
    <t>more than 2 g saturated fat and 500 mg sodium per serving, CN labeled to provide min.</t>
  </si>
  <si>
    <t>1 M/MA and 1.25 OEG per 3 ounce serving</t>
  </si>
  <si>
    <t>Possible Allergens:  Shrimp, Wheat, Milk, Soy</t>
  </si>
  <si>
    <t>Sea Pak 47039</t>
  </si>
  <si>
    <t>Tampa Maid 100220</t>
  </si>
  <si>
    <t>5/2 lbs</t>
  </si>
  <si>
    <t>12/2 lbs</t>
  </si>
  <si>
    <t>Tuna, Chunk Light, Low Sodium</t>
  </si>
  <si>
    <t xml:space="preserve">Pouch, water packed, No soy, Made in America </t>
  </si>
  <si>
    <t>Star-Kist 514540</t>
  </si>
  <si>
    <t>Hot Dog, Beef/Pork</t>
  </si>
  <si>
    <r>
      <t xml:space="preserve"> </t>
    </r>
    <r>
      <rPr>
        <b/>
        <sz val="8"/>
        <rFont val="Arial Narrow"/>
        <family val="2"/>
      </rPr>
      <t>Possible Allergens:  None Liste</t>
    </r>
    <r>
      <rPr>
        <sz val="8"/>
        <rFont val="Arial Narrow"/>
        <family val="2"/>
      </rPr>
      <t>d</t>
    </r>
  </si>
  <si>
    <t xml:space="preserve">Kent 429 CN  </t>
  </si>
  <si>
    <t xml:space="preserve"> Possible Allergens:  None Listed</t>
  </si>
  <si>
    <t xml:space="preserve">Hot Dog, All Meat     </t>
  </si>
  <si>
    <t xml:space="preserve">Frozen, fully cooked, made from skeletal cuts, IMPS #800, No artificial color, 8 per lbs, </t>
  </si>
  <si>
    <t>provides 2 M/MA.  May contain sodium nitrite</t>
  </si>
  <si>
    <t xml:space="preserve">Ball Park 16720CN  </t>
  </si>
  <si>
    <t>Bryan 16668CN</t>
  </si>
  <si>
    <t>Carolina Pride 3140CN</t>
  </si>
  <si>
    <t>Farmland/Smithfield 811527CN</t>
  </si>
  <si>
    <t>Hot Dog, Beef</t>
  </si>
  <si>
    <t>Frozen, fully cooked, all beef, Formula B, natural color, made from skeletal cuts, IMPS #800</t>
  </si>
  <si>
    <t>150-250 calories with no more than 8 g sat fat and 700 mg sodium per serving, One portion</t>
  </si>
  <si>
    <t>150-250 calories with no more than 7 g sat fat and 800 mg sodium per serving, One portion</t>
  </si>
  <si>
    <t>Bryan 16787CN</t>
  </si>
  <si>
    <t>Carolina Pride 3143</t>
  </si>
  <si>
    <t>Harvestland/Perdue 56655</t>
  </si>
  <si>
    <t>Farmland/Smithfield 810967</t>
  </si>
  <si>
    <t>Kent 437</t>
  </si>
  <si>
    <t>Hot Dog, Turkey</t>
  </si>
  <si>
    <t>Frozen, made form mechanically separated turkey meat blended with natural flavor/coloring</t>
  </si>
  <si>
    <t>and spices, 8 per lbs, 100-150 calories with no more than 5 g sat fat and 750 mg sodium per</t>
  </si>
  <si>
    <t xml:space="preserve">serving, One portion to provide 2 M/MA May contain sodium nitrites </t>
  </si>
  <si>
    <t>Briar Street SL16751</t>
  </si>
  <si>
    <t>Butterball 2265-61886</t>
  </si>
  <si>
    <t>Perdue 65669</t>
  </si>
  <si>
    <t>Corn Dog, Chicken, WG</t>
  </si>
  <si>
    <t>Frozen, fully cooked, sweet batter dipped frankfurter, whole wheat flour and cornmeal</t>
  </si>
  <si>
    <t xml:space="preserve">200-300 calories with no more than 3 g sat fat and 400 mg sodium per serving, one </t>
  </si>
  <si>
    <t>portion to provide 2 M/MA and 2 OEG May contain sodium nitrite</t>
  </si>
  <si>
    <t>Possible Allergens: Wheat, Soy ,Eggs, Gluten</t>
  </si>
  <si>
    <t>Corn Dog, Turkey, WG</t>
  </si>
  <si>
    <t>Frozen, oven ready, sweet batter dipped frankfurter, whole wheat flour and cornmeal w/stick</t>
  </si>
  <si>
    <t xml:space="preserve">200-300 calories with no more than 4 g sat fat and 850 mg sodium per serving, one </t>
  </si>
  <si>
    <t>Possible Allergens: Wheat, Soy, Eggs, Milk</t>
  </si>
  <si>
    <t>Corn Dog, Turkey, WG Reduced Fat</t>
  </si>
  <si>
    <t xml:space="preserve">200-300 calories with no more than 1.5 g sat fat and 850 mg sodium per serving, one </t>
  </si>
  <si>
    <t>Frozen, Oven Ready, sweet batter dipped frankfurter of mechanically separated chicken meat</t>
  </si>
  <si>
    <t xml:space="preserve">and 450 mg sodium per serving, CN labeled for 6 to provide 2 M/MA and 2 OEG </t>
  </si>
  <si>
    <t>May contain sodium nitrite</t>
  </si>
  <si>
    <t xml:space="preserve">Possible Allergens:  Wheat, Soy, Eggs, and Milk </t>
  </si>
  <si>
    <r>
      <rPr>
        <b/>
        <sz val="8"/>
        <rFont val="Arial Narrow"/>
        <family val="2"/>
      </rPr>
      <t xml:space="preserve">Corndog Nuggets, Chicken       </t>
    </r>
    <r>
      <rPr>
        <sz val="8"/>
        <rFont val="Arial Narrow"/>
        <family val="2"/>
      </rPr>
      <t xml:space="preserve">                      </t>
    </r>
  </si>
  <si>
    <t xml:space="preserve"> House of Raeford 20452  </t>
  </si>
  <si>
    <t>Foster Farms 96086</t>
  </si>
  <si>
    <t>Frozen, Oven Ready, sweet batter dipped frankfurter of mechanically separated turkey meat</t>
  </si>
  <si>
    <t>with whole grain flour and cornmeal, 200-300 calories with no more than 4 g sat fat</t>
  </si>
  <si>
    <t>with whole grain flour and cornmeal, 150-250 calories with no more than 2 g sat fat</t>
  </si>
  <si>
    <t>House of Raeford 20420</t>
  </si>
  <si>
    <t>240/.667z</t>
  </si>
  <si>
    <t>Commodity 100506</t>
  </si>
  <si>
    <t>Cavendish 56210-05311-2</t>
  </si>
  <si>
    <t>Lamb Weston S34</t>
  </si>
  <si>
    <t>Simplot 79026709</t>
  </si>
  <si>
    <t>No tropical oils, 0 trans fat, 100-150 calories, no more than 1g sat fat and no more than 30 mg sodium per 1/2c svg</t>
  </si>
  <si>
    <t>McCain OIF00055A</t>
  </si>
  <si>
    <t>Lamb Weston R45</t>
  </si>
  <si>
    <t>No tropical oils, 0 trans fat, 100-150 calories, no more than 1g sat fat and no more than 50 mg sodium per 1/2c svg</t>
  </si>
  <si>
    <t>Simplot 71179221227</t>
  </si>
  <si>
    <t>Lamb Weston S57</t>
  </si>
  <si>
    <t>McCain MCF03788</t>
  </si>
  <si>
    <t>No tropical oils, 0 trans fat, 50-150 calories, no more than 1g sat fat and no more than 400 mg sodium per 1/2c svg</t>
  </si>
  <si>
    <t>McCain MCX04717</t>
  </si>
  <si>
    <t>Potato Baby Bakers</t>
  </si>
  <si>
    <t>Simplot 79000488</t>
  </si>
  <si>
    <t>6/2.5 lbs</t>
  </si>
  <si>
    <t>Frozen, whole miniature potatoes seasoned with garlic and black pepper, bake and serve, 80-150 calories with no</t>
  </si>
  <si>
    <t>more than 1 g sat fat and 200 mg sodium per 1/2 cup vegetable serving</t>
  </si>
  <si>
    <t>Potato Roasters</t>
  </si>
  <si>
    <t>McCain MCF03927</t>
  </si>
  <si>
    <t>Frozen, diced, roasted potatoes seasoned with garlic, rosemary and herbs, bake and serve, 100-200 calories with</t>
  </si>
  <si>
    <t>no more than 1 g sat fat and 200 mg of sodium per 1/2 c vegetable serving</t>
  </si>
  <si>
    <t>Potato, Red Skin, Chopped, Roasted</t>
  </si>
  <si>
    <t>McCain Ore/Ida MCF04851</t>
  </si>
  <si>
    <t>4/4 lbs</t>
  </si>
  <si>
    <t xml:space="preserve">Frozen, chopped, roasted potatoes seasoned with garlic, rosemary and herbs, bake and serve, 100-200 calories </t>
  </si>
  <si>
    <t>with no more than 1 g sat fat and 200 mg of sodium per 1/2 c vegetable serving</t>
  </si>
  <si>
    <t>Lamb Weston H30</t>
  </si>
  <si>
    <t xml:space="preserve">Frozen, Grade A, Crisp golden brown exterior, 100-200 calories with no more than 2 g sat fat and 350 mg sodium </t>
  </si>
  <si>
    <t>McCain/Ore-Ida OIF00215A</t>
  </si>
  <si>
    <t>per 1/2 c vegetable serving</t>
  </si>
  <si>
    <t>Simplot 79004189</t>
  </si>
  <si>
    <t>Potato Rounds/Tots, Low Sodium</t>
  </si>
  <si>
    <t>McCain/Ore-Ida 1000002789</t>
  </si>
  <si>
    <t xml:space="preserve">Frozen, Grade A, Crisp golden brown exterior, 90-200 calories with no more than 2 g sat fat and 170 mg sodium </t>
  </si>
  <si>
    <t xml:space="preserve">Potato, Shaped </t>
  </si>
  <si>
    <t xml:space="preserve">McCain/Ore-Ida OIF03456 </t>
  </si>
  <si>
    <t>6/4 lb</t>
  </si>
  <si>
    <t xml:space="preserve">Frozen, mashed and formed, 100-200 calories with no more than 1 g sat fat and 200 mg sodium per 1/2 c </t>
  </si>
  <si>
    <t>Lamb Weston S0026</t>
  </si>
  <si>
    <t>vegetable serving</t>
  </si>
  <si>
    <t>French Fries, Spirals, Battered Red Sodium</t>
  </si>
  <si>
    <t>McCain/Ore-Ida 1000004108</t>
  </si>
  <si>
    <t>6/4 lbs</t>
  </si>
  <si>
    <t xml:space="preserve">Frozen, USDA Grade A, 100-200 calories with no more thatn 1 g saturated fat and 200 mg sodium per 1/2 c  </t>
  </si>
  <si>
    <t>Potato Sticks, Seasoned, Reduced Sodium</t>
  </si>
  <si>
    <t xml:space="preserve">Frozen, USDA Grade A, 100-200 calories with no more than 1 g saturated fat and 150 mg sodium per 1/2c </t>
  </si>
  <si>
    <t>Potato Wedge, 8-10 Cut, (Bake or Fry)</t>
  </si>
  <si>
    <t>McCain/Ore-Ida OIF0024A</t>
  </si>
  <si>
    <t xml:space="preserve">Frozen, USDA Grade A, 50-150 calories with no more than 1 g saturated fat and 50 mg sodium per 1/2c </t>
  </si>
  <si>
    <t>Simplot 79238010</t>
  </si>
  <si>
    <t>Potato Waffle Cut</t>
  </si>
  <si>
    <t>McCain/Ore-Ida MCL03623</t>
  </si>
  <si>
    <t xml:space="preserve">Frozen, USDA Grade A, 100-200 calories with no more than 2 g saturated fat and 600 mg sodium per 1/2c </t>
  </si>
  <si>
    <t xml:space="preserve">Hash Brown Rounds </t>
  </si>
  <si>
    <t>McCain 1000006188</t>
  </si>
  <si>
    <t xml:space="preserve">Frozen, USDA Grade A, 50-150 calories with no more than 1 g saturated fat and 250 mg sodium per 1/2c </t>
  </si>
  <si>
    <t>Category:  Sweet Potatoes</t>
  </si>
  <si>
    <t>Lamb Weston L8000</t>
  </si>
  <si>
    <t>80-200 Calories, no more than 1g Sat Fat; no more than 250mg Sodium per 1/2c serving, R/O Veg.</t>
  </si>
  <si>
    <t>Lamb Weston L0090</t>
  </si>
  <si>
    <t>McCain MCF05074</t>
  </si>
  <si>
    <t>50-200 Calories, no more than 1g Sat Fat; no more than 250mg Sodium per 1/2c serving, R/O Veg.</t>
  </si>
  <si>
    <t>Lamb Weston L0084</t>
  </si>
  <si>
    <t>Simplot 79020356</t>
  </si>
  <si>
    <t>Sweet Potato Mini Puffs</t>
  </si>
  <si>
    <t>Lamb Weston L0094</t>
  </si>
  <si>
    <t>Frozen. Grade A , 100-200 calories with no more than 1 g saturated fat and 250 mg sodium per 1/2 cu R/O</t>
  </si>
  <si>
    <t>Sweet Potato Wedge, 10 cut</t>
  </si>
  <si>
    <t>McCain MCF04712</t>
  </si>
  <si>
    <t>Tyson 70362-928</t>
  </si>
  <si>
    <t>Tyson 70302-928</t>
  </si>
  <si>
    <t>National Food Group A87210 Comm # A1500-282A</t>
  </si>
  <si>
    <t>White House/Ntl Fruit 718-1884</t>
  </si>
  <si>
    <t>National Food Group A87120 Comm #: A3500-282A</t>
  </si>
  <si>
    <t>Motts 100065615</t>
  </si>
  <si>
    <t>Knouse (Musselman) FASU1350</t>
  </si>
  <si>
    <t>White House/Ntl Fruit 717-1884</t>
  </si>
  <si>
    <t>National Food Group A88350 Comm #: A3530-282A</t>
  </si>
  <si>
    <t>National Food Group A87190 Comm #: A1510-282A</t>
  </si>
  <si>
    <t>National Food Group A87170 Comm #: A1590-235A</t>
  </si>
  <si>
    <t>Motts 10065614</t>
  </si>
  <si>
    <t>Knouse (Musselman) FASU1403</t>
  </si>
  <si>
    <t>National Food Group A87220 Comm#: A3790-235A</t>
  </si>
  <si>
    <t>Applesauce, Strawberry Flavor, Shelf Stable Cup</t>
  </si>
  <si>
    <t>Peaches 100220 Cling Diced Extra Light Can</t>
  </si>
  <si>
    <t>Peaches</t>
  </si>
  <si>
    <t>Peaches, Diced, Shelf Stable Cups</t>
  </si>
  <si>
    <t xml:space="preserve">Pears </t>
  </si>
  <si>
    <t>Pears, 100225 Diced Extra Light Can</t>
  </si>
  <si>
    <t>Pears, Diced, Shelf Stable Cups</t>
  </si>
  <si>
    <t>National Food Group A87260 Comm#: A1740-235A</t>
  </si>
  <si>
    <t>National Food Group A87250 Comm#: A1780-235A</t>
  </si>
  <si>
    <t>Shelf Stable, 100% juice, must have wrap straw, 1 serving = 1/2 cup fruit</t>
  </si>
  <si>
    <t xml:space="preserve">Country of Origin:  </t>
  </si>
  <si>
    <t>Juicy Juice/Harvest Hill 00055</t>
  </si>
  <si>
    <t>Motts 10002383</t>
  </si>
  <si>
    <t>Apple &amp; Eve  86000</t>
  </si>
  <si>
    <t xml:space="preserve"> Suncup 400305</t>
  </si>
  <si>
    <t>Ardmore Farms 62001</t>
  </si>
  <si>
    <t>Capri Sun 8768400921</t>
  </si>
  <si>
    <t>Tropicana 20209</t>
  </si>
  <si>
    <t>Juicy Juice/Harvest Hill 00059</t>
  </si>
  <si>
    <t xml:space="preserve"> Motts 10002384</t>
  </si>
  <si>
    <t xml:space="preserve"> Apple and Eve 86001</t>
  </si>
  <si>
    <t xml:space="preserve"> Suncup 400805</t>
  </si>
  <si>
    <t>Capri Sun 8768400923</t>
  </si>
  <si>
    <t xml:space="preserve"> Ardmore Farms 62008</t>
  </si>
  <si>
    <t>Juicy Juice/Harvest Hill 00057</t>
  </si>
  <si>
    <t>Apple and Eve 86004</t>
  </si>
  <si>
    <t>Suncup 400505</t>
  </si>
  <si>
    <t xml:space="preserve"> Ardmore Farms 62002</t>
  </si>
  <si>
    <t xml:space="preserve">Ardmore Farms 42298     </t>
  </si>
  <si>
    <t>1 serving = 1/2 cup fruit</t>
  </si>
  <si>
    <t xml:space="preserve">Net NOI </t>
  </si>
  <si>
    <t>Net</t>
  </si>
  <si>
    <t>Total Cost</t>
  </si>
  <si>
    <t>Processing Fee</t>
  </si>
  <si>
    <t>for Service</t>
  </si>
  <si>
    <t xml:space="preserve">Burrito, WG, Beef and Bean                  </t>
  </si>
  <si>
    <t>Don Lee Farms 202503CN (COM CNQ212503)</t>
  </si>
  <si>
    <t>Net NOI</t>
  </si>
  <si>
    <t>Price Fee</t>
  </si>
  <si>
    <t>For Service</t>
  </si>
  <si>
    <t>Yang's 155551-7</t>
  </si>
  <si>
    <t>Schwann's 69016</t>
  </si>
  <si>
    <t>Chef's Corner  CMDTYWG0116</t>
  </si>
  <si>
    <t>200/2.50z</t>
  </si>
  <si>
    <t>Don Lee Farms Com#:  CNQ752503</t>
  </si>
  <si>
    <t xml:space="preserve">Don Lee Farms CN752253 </t>
  </si>
  <si>
    <t>Brookwood Comm # 12307</t>
  </si>
  <si>
    <t xml:space="preserve">Brookwood 12013 </t>
  </si>
  <si>
    <t>8/5 lbs</t>
  </si>
  <si>
    <t xml:space="preserve">Brookwood 12105 </t>
  </si>
  <si>
    <t>Brookwood Comm # 12302</t>
  </si>
  <si>
    <t xml:space="preserve">Processing Fee </t>
  </si>
  <si>
    <t>Per Serving</t>
  </si>
  <si>
    <t>NOI</t>
  </si>
  <si>
    <t xml:space="preserve">Cost Per </t>
  </si>
  <si>
    <t>For Serving</t>
  </si>
  <si>
    <t>Fee For</t>
  </si>
  <si>
    <t>French Fries, Shoestring 1/4-5/16", Coated</t>
  </si>
  <si>
    <t xml:space="preserve">Frozen, USDA LF or XLF, Grade A, Low moisture, 100-150 than 1 g saturated fat  and 300 mg sodium </t>
  </si>
  <si>
    <t>per 1/2 cup veg serving</t>
  </si>
  <si>
    <t>Simplot 79036357</t>
  </si>
  <si>
    <t>6/4.5 lb</t>
  </si>
  <si>
    <t>Pizzasticks, Filled with 100% Mozzarella and Pizza Sauce Wg</t>
  </si>
  <si>
    <t>Frozen, Low moisture part skim mozzarella cheese stick with whole grain rich breading. Pizza sauce inside.</t>
  </si>
  <si>
    <t>200-400 calories with no more than  20 g saturated fat  and 850 mg of sodium per serving.  CN Labeled for 4 stick</t>
  </si>
  <si>
    <t>to provide min. 2 M/MA and 2 OEG</t>
  </si>
  <si>
    <t>Pizza, 100% Mozzarella, 4x6, WG</t>
  </si>
  <si>
    <t xml:space="preserve">Frozen, Whole grain rich 250-350 calories with no more than 7 g saturated fat and 750 mg sodium per </t>
  </si>
  <si>
    <t>svg, CN Labeled for one portion to provide 2 M/MA, 2 OEG, and 1/8 c Red/Orange Veg</t>
  </si>
  <si>
    <t>Citripak</t>
  </si>
  <si>
    <t>Frozen, One portion to provide 1/2 cup fruit for CN program</t>
  </si>
  <si>
    <t xml:space="preserve"> Ardmore Farms 42212  </t>
  </si>
  <si>
    <t xml:space="preserve"> Suncup 03200</t>
  </si>
  <si>
    <t>Ardmore Farms 42292</t>
  </si>
  <si>
    <t xml:space="preserve">Ardmore Farms 42304  </t>
  </si>
  <si>
    <t xml:space="preserve">Ardmore Farms 42301   </t>
  </si>
  <si>
    <t xml:space="preserve">Ardmore Farms 42297  </t>
  </si>
  <si>
    <t xml:space="preserve">Ardmore Farms 42300  </t>
  </si>
  <si>
    <t>Sun Cup 030805</t>
  </si>
  <si>
    <t>Mr. J 2342</t>
  </si>
  <si>
    <r>
      <t xml:space="preserve"> </t>
    </r>
    <r>
      <rPr>
        <sz val="8"/>
        <rFont val="Arial Narrow"/>
        <family val="2"/>
      </rPr>
      <t xml:space="preserve">Ardmore Farms 42291  </t>
    </r>
  </si>
  <si>
    <t>Sun Cup 030305</t>
  </si>
  <si>
    <t xml:space="preserve">Ardmore Farms 42289  </t>
  </si>
  <si>
    <t xml:space="preserve"> Ardmore Farms 42290     </t>
  </si>
  <si>
    <t>Sun Cup 030505</t>
  </si>
  <si>
    <t>Mr. J 2642</t>
  </si>
  <si>
    <r>
      <t xml:space="preserve"> </t>
    </r>
    <r>
      <rPr>
        <sz val="8"/>
        <rFont val="Arial Narrow"/>
        <family val="2"/>
      </rPr>
      <t xml:space="preserve">Ardmore Farms 42294     </t>
    </r>
  </si>
  <si>
    <t>Mr. J 2162</t>
  </si>
  <si>
    <t>Sun Cup 030105</t>
  </si>
  <si>
    <t xml:space="preserve"> Sun Cup 50301</t>
  </si>
  <si>
    <t xml:space="preserve"> Mr. J  2850</t>
  </si>
  <si>
    <t xml:space="preserve"> Ardmore Farms 42215  </t>
  </si>
  <si>
    <t>Sun Cup 50800</t>
  </si>
  <si>
    <t>Mr. J 2350</t>
  </si>
  <si>
    <t xml:space="preserve"> Ardmore Farms 42213 </t>
  </si>
  <si>
    <t xml:space="preserve"> Sun Cup 50501</t>
  </si>
  <si>
    <t>Mr. J 2650</t>
  </si>
  <si>
    <t xml:space="preserve"> Ardmore Farms 42210 </t>
  </si>
  <si>
    <t>Sun Cup 50100</t>
  </si>
  <si>
    <t>Mr. J. 2080</t>
  </si>
  <si>
    <t>Ardmore Farms 41403</t>
  </si>
  <si>
    <t>Sun Cup 40301</t>
  </si>
  <si>
    <t>Mr. J 2855</t>
  </si>
  <si>
    <t xml:space="preserve"> Ardmore Farms 41413</t>
  </si>
  <si>
    <t xml:space="preserve"> Sun Cup 040800</t>
  </si>
  <si>
    <t xml:space="preserve"> Mr. J  2355</t>
  </si>
  <si>
    <t>Ardmore Farms 41406</t>
  </si>
  <si>
    <t>Sun Cup 40501</t>
  </si>
  <si>
    <t>Mr. J 2655</t>
  </si>
  <si>
    <t>Juice, Orange, Cup Pack, 6 oz</t>
  </si>
  <si>
    <t>Ardmore Farms 41400</t>
  </si>
  <si>
    <t>Sun Cup 040100</t>
  </si>
  <si>
    <t xml:space="preserve">Mr. J. </t>
  </si>
  <si>
    <t>Juice, Orange-Pineapple, Cup, 6 oz</t>
  </si>
  <si>
    <t>Suncup 041200</t>
  </si>
  <si>
    <t>Mr. J</t>
  </si>
  <si>
    <t>Fruit Freeze Cup without Spoons, All Flavors</t>
  </si>
  <si>
    <t>Frozen, 100% fruit juice Provides min. 20% vitamin C No added sugar, Provides 1/2 cup</t>
  </si>
  <si>
    <t>fruit juice for CN program</t>
  </si>
  <si>
    <t>J&amp;J Snape-Ups and Luigis</t>
  </si>
  <si>
    <t>Kiwi/Strawberry Swirl 48445</t>
  </si>
  <si>
    <t>Cherry /Blue Raspberry 48446, Orange 48441</t>
  </si>
  <si>
    <t>Grape 48442, Blue Raspberry 48443</t>
  </si>
  <si>
    <t>Lime 48440  and seasonal brands</t>
  </si>
  <si>
    <t>96/4.4z</t>
  </si>
  <si>
    <t>Cheese, American, Reduced Fat, Shredded</t>
  </si>
  <si>
    <t>Refregerated, 1/2 oz. serving</t>
  </si>
  <si>
    <t>Land O Lakes 41728</t>
  </si>
  <si>
    <t>Cheese, Cheddar Mild, Shredded</t>
  </si>
  <si>
    <t>Refrigerated, 1/2 oz. serving</t>
  </si>
  <si>
    <t>Land O Lakes 41749</t>
  </si>
  <si>
    <t>Cheese, Mild Cheddar, Indv. Portions, Reduced Fat</t>
  </si>
  <si>
    <t>Land O Lakes 44881</t>
  </si>
  <si>
    <t>168/1 oz.</t>
  </si>
  <si>
    <t>Refrigerated Natural mild cheddar 1 0z. Portions</t>
  </si>
  <si>
    <t>Bongard's 40299-1</t>
  </si>
  <si>
    <t>Cheese, American, Red Fat, Red Sod., Sliced</t>
  </si>
  <si>
    <t>Refrigerated, Red fat &amp; sodium, no more than 2 g sat  fat and 140 mg sodium per 1/2 cup</t>
  </si>
  <si>
    <t>serving.  One slice provides 1/2 M/MA</t>
  </si>
  <si>
    <t>Possible Allergens:  Milk and Soy</t>
  </si>
  <si>
    <t>Bongards 10054-1</t>
  </si>
  <si>
    <t>Cheese, Sauce, Ultimate White Blend</t>
  </si>
  <si>
    <t>Shefl Stable, Aseptically produced, preservative-free, packaged in pouch</t>
  </si>
  <si>
    <t xml:space="preserve">3 oz = 1 M/MA </t>
  </si>
  <si>
    <t>Land O Lakes 39944</t>
  </si>
  <si>
    <t>6/106 oz</t>
  </si>
  <si>
    <t>Cheese, Cheddar Cups</t>
  </si>
  <si>
    <t>Shelf Stable, Portion Pack, 3 oz. cup = 1 M/MA</t>
  </si>
  <si>
    <t xml:space="preserve">Possbile Allergens:  Milk </t>
  </si>
  <si>
    <t>Land O Lakes 39911</t>
  </si>
  <si>
    <t>140/3.0z</t>
  </si>
  <si>
    <t>Land O Lakes 39912</t>
  </si>
  <si>
    <t>Cheese, Cheddar Cups, Jalepeno</t>
  </si>
  <si>
    <t>2731Strawberry Dianimals, 2732 Strawb Banana</t>
  </si>
  <si>
    <t>2733 Vanilla</t>
  </si>
  <si>
    <t>Creamy 1956 &amp;1957</t>
  </si>
  <si>
    <t>48/4.0z.</t>
  </si>
  <si>
    <t xml:space="preserve">Refrigerated, Lowfat, flavored, pasteurized, Grade A contains live and active yogurt </t>
  </si>
  <si>
    <t xml:space="preserve">cultures, No aspartame, Expiration date on container, coded, and labeled in </t>
  </si>
  <si>
    <t>accordance with State and Federal Regulations</t>
  </si>
  <si>
    <t>No more than 2 g of fat per serving. 0 trans fat</t>
  </si>
  <si>
    <t xml:space="preserve">Possible Allergens:  Milk  </t>
  </si>
  <si>
    <t>Yogurt, Fat Free, 4 oz. Extended Shelf Life</t>
  </si>
  <si>
    <t>Upstate</t>
  </si>
  <si>
    <t>Strawberry 9815</t>
  </si>
  <si>
    <t>Peach 9818</t>
  </si>
  <si>
    <t>Cherry Vanilla 9819</t>
  </si>
  <si>
    <t>Strawberry Banana 9820</t>
  </si>
  <si>
    <t>Yogurt, Fat Free, 8 oz. Extended Shelf Life</t>
  </si>
  <si>
    <t>Strawberry 9834</t>
  </si>
  <si>
    <t>Peach 9835</t>
  </si>
  <si>
    <t>Strawberry Banana 9836</t>
  </si>
  <si>
    <t>12/8.0z</t>
  </si>
  <si>
    <t>Possible Allergens:  Milk, Gluten Free</t>
  </si>
  <si>
    <t>Dannon Pro 1932</t>
  </si>
  <si>
    <t>4/6 lbs</t>
  </si>
  <si>
    <t>Yogurt, Parfait Pro, Strawberry Pouch, Low fat</t>
  </si>
  <si>
    <t>Yogurt, Parfait Pro, Vanilla Pouch, Low fat</t>
  </si>
  <si>
    <t>Yoplait/General Mills 16631</t>
  </si>
  <si>
    <t>4 oz. serving equals 1 oz. protein</t>
  </si>
  <si>
    <t>Yogurt, Tube, All Flavors</t>
  </si>
  <si>
    <t xml:space="preserve">Refrigerated, pasteurized, Grade A, contains live and active yogurt cultures, </t>
  </si>
  <si>
    <t>No aspartame, 50-100 calories with o sat fat and no more than 50 mg sodium</t>
  </si>
  <si>
    <t>Provides 1 M/MA for CN programs</t>
  </si>
  <si>
    <t>Possbile Allergens: Milk, Gluten Free</t>
  </si>
  <si>
    <t>Frozen, IQF, Fully cooked, 50-150 calories with no more than 4 g saturated fat and 350</t>
  </si>
  <si>
    <t xml:space="preserve">mg sodium per serving.  CN Labeled for one portion to provide a min. 2 M/MA </t>
  </si>
  <si>
    <t>Possible Allergens:  Egg, Milk, Soy</t>
  </si>
  <si>
    <t>Michael Foods 85018</t>
  </si>
  <si>
    <t>15 lbs</t>
  </si>
  <si>
    <t>Egg Patty, Round</t>
  </si>
  <si>
    <t>Frozen, IQF, Fully cooked, USDA inspected pasteurized whole eggs, Approx. 3" pattie</t>
  </si>
  <si>
    <t>40-100 calories with no more than 2g sat fat and 125 mg sodium per portion.</t>
  </si>
  <si>
    <t>One portion to provide min 1 M/MA</t>
  </si>
  <si>
    <t>Michael Foods 85017</t>
  </si>
  <si>
    <t>Sunny Fresh/Cargill 40710</t>
  </si>
  <si>
    <t>300/1.25z</t>
  </si>
  <si>
    <t>369/1.25z</t>
  </si>
  <si>
    <t>Eggs, Scrambled, Pre-Cooked Refrigerated</t>
  </si>
  <si>
    <t>Frozen, IQF, Fully cooked, USDA inspected pasteurized whole eggs, 45-50 calories with</t>
  </si>
  <si>
    <t>no more than 2g sat fat and 150 mg sodium per 1 oz. portion, provides min. 1 M/MA</t>
  </si>
  <si>
    <t>Michael Foods 85877</t>
  </si>
  <si>
    <t>12/1.85z</t>
  </si>
  <si>
    <t>Eggs, Scrambled, Pre-Cooked, Frozen</t>
  </si>
  <si>
    <t xml:space="preserve">Frozen, IQF, Fully cooked, USDA Inspected pasteurized whole eggs, 45-50 calories </t>
  </si>
  <si>
    <t xml:space="preserve">with no more than 2g saturated fat and 150 mg sodium per 1 oz. portions.  A 1 oz. </t>
  </si>
  <si>
    <t>portion provides a min. 1 M/MA</t>
  </si>
  <si>
    <t>Michael Foods 85019</t>
  </si>
  <si>
    <t>Sunny Fresh/Cargill 40927</t>
  </si>
  <si>
    <t>Egg Omelet Cheddar Cheese</t>
  </si>
  <si>
    <t xml:space="preserve">Frozen, IQF, Fully cooked, USDA inspected pasteurized whole eggs with cheddar </t>
  </si>
  <si>
    <t xml:space="preserve">cheese filling. Oven baked, 100-200 calories with no more than 4g saturated fat and </t>
  </si>
  <si>
    <t xml:space="preserve">300 mg sodium per serving. CN Labeled for one portion to provide min. 2 M/MA </t>
  </si>
  <si>
    <t>Possible Allergens: Egg, Milk, Soy</t>
  </si>
  <si>
    <t>144/2.0z.</t>
  </si>
  <si>
    <t>Skillet Frittata w/Egg, Cheese, Veg and Ham, IW</t>
  </si>
  <si>
    <t>mg sodium per serving.  One portion provides min. 2 M/MA and 1 OEG</t>
  </si>
  <si>
    <t>Sunny Fresh/Cargill 40263</t>
  </si>
  <si>
    <t>96/3.35z</t>
  </si>
  <si>
    <t>Frozen, IQF, Fully cooked, 50-200 calories with no more than 5g saturated fat and 550</t>
  </si>
  <si>
    <t>Frozen, IQF, Fully cooked, 50-150 calories with no more than 4g saturated fat and 350</t>
  </si>
  <si>
    <t xml:space="preserve">mg sodium per serving.  One portion provides min. 2 M/MA </t>
  </si>
  <si>
    <t>Skillet Frittata w/Egg, Cheese, and Turkey Sausage Bulk</t>
  </si>
  <si>
    <t>Sunny Fresh/Cargill 40184</t>
  </si>
  <si>
    <t>225/2.20z</t>
  </si>
  <si>
    <t xml:space="preserve"> Kozy Shack</t>
  </si>
  <si>
    <t>Salsa, Mild, Dipping Cup</t>
  </si>
  <si>
    <t>Canned Grade A 3 oz. serving = 1/2 c Red/Orange Vegetable</t>
  </si>
  <si>
    <t>Red Gold 72940-11139-5 Comm#: REDSC2ZC84</t>
  </si>
  <si>
    <t>Red Gold 72940-11139-7 Comm#: REDSC2Z168</t>
  </si>
  <si>
    <t>84/3.0z</t>
  </si>
  <si>
    <t>168/3.0z</t>
  </si>
  <si>
    <t>Hunt's 27000-38835</t>
  </si>
  <si>
    <t>Red Gold 72940-11584 Comm#: REDYL9G</t>
  </si>
  <si>
    <t>Sauce, Marinara</t>
  </si>
  <si>
    <t>Canned, Grade ! Fancy,  2.8 oz = 1/2 c Red/Orange Vegetable</t>
  </si>
  <si>
    <t>Red Gold 72940-82200 Comm#: RPKNA99</t>
  </si>
  <si>
    <t>Red Gold 72940-82207-3 Comm#: REDNA2ZC168</t>
  </si>
  <si>
    <t>168/2,5z</t>
  </si>
  <si>
    <t>Sauce, Spaghetti Smooth</t>
  </si>
  <si>
    <t>Canned, US Grade A, Crediting statement with amount to provide 1/2c Red/Orange</t>
  </si>
  <si>
    <t>Vegetable</t>
  </si>
  <si>
    <t>Red Gold 72940-82100 Comm#: RPKMA9C</t>
  </si>
  <si>
    <t>Garbanzo Beans 100360</t>
  </si>
  <si>
    <t>National Food Group 600355</t>
  </si>
  <si>
    <t>Sauce, Barbecue, 12 gram</t>
  </si>
  <si>
    <t>Shelf Stable, 12 grams per packet</t>
  </si>
  <si>
    <t>Allergens:  Wheat, Soy</t>
  </si>
  <si>
    <t>Heinz/Kraft 130005338000</t>
  </si>
  <si>
    <t>Sauer's</t>
  </si>
  <si>
    <t>Sauce, Taco</t>
  </si>
  <si>
    <t>Shelf Stable, 9 grams per packet</t>
  </si>
  <si>
    <t>\</t>
  </si>
  <si>
    <t>Heinz/Kraft 130005324000</t>
  </si>
  <si>
    <t>Rosarita</t>
  </si>
  <si>
    <t>Basic American 76468</t>
  </si>
  <si>
    <t>12/28 oz</t>
  </si>
  <si>
    <t>Pizza, 100% Mozz, Stuffed Crust, Wedge Shaped, WG</t>
  </si>
  <si>
    <t xml:space="preserve">Frozen, Whole grain rich 300-400 calories with no more than 8 g saturated fat and 600 mg sodium per </t>
  </si>
  <si>
    <t>Schwann's 78649</t>
  </si>
  <si>
    <t>96/5.34z</t>
  </si>
  <si>
    <t>Pizza, 100% Mozzarella, Pork Pepperoni , 4 x 6, WG</t>
  </si>
  <si>
    <t xml:space="preserve">Frozen, Whole grain rich 250-350 calories with no more than 8 g saturated fat and 810 mg sodium per </t>
  </si>
  <si>
    <t>Conagra Max 12585</t>
  </si>
  <si>
    <t>Schwanns 78698</t>
  </si>
  <si>
    <t>96/4.48z</t>
  </si>
  <si>
    <t>Pizza, 100% Mozzarella, Pork Pepperoni, Rtg. Ang. Wedge, WG</t>
  </si>
  <si>
    <t xml:space="preserve">Frozen, Whole grain rich 250-350 calories with no more than 6 g saturated fat and 810 mg sodium per </t>
  </si>
  <si>
    <t>Conagra Max 12686</t>
  </si>
  <si>
    <t xml:space="preserve">Frozen, Whole grain rich 300-400 calories with no more than 9 g saturated fat and 820 mg sodium per </t>
  </si>
  <si>
    <t>Nardone 72WWSCMP2</t>
  </si>
  <si>
    <t>Conagra Max 12615</t>
  </si>
  <si>
    <t>Schwanns 78650</t>
  </si>
  <si>
    <t>Pizza, Quesadilla, Chicken, 50/50 Blend Cheese, WG</t>
  </si>
  <si>
    <t>Frozen, Whole grain rich, wedge shaped quesadilla dough with Mozz/Mozz Sub, seasoned chicken and southwest</t>
  </si>
  <si>
    <t>flavored tomato sauce 250-350 calories with no more than 3g sat fat and 800 mg sodium per serving CN labeled</t>
  </si>
  <si>
    <t>for one portion to provide min. 2 M/MA, 2 OEG and 1/8 cup Red/Orange Vegetable</t>
  </si>
  <si>
    <t>Conagra Max 12700</t>
  </si>
  <si>
    <t>Pizza, Beef Fiestada, WG</t>
  </si>
  <si>
    <t xml:space="preserve">Frozen Whole grain rich Blend of cheddar, mozz/mozz sub 300-400 calories with no more than 7 g sat fat and </t>
  </si>
  <si>
    <t>900 mg sodium per serving.  CN Labeled for one portion to provide min. 2 M/MA, 2 OEG, and 1/8 c Red/Orange</t>
  </si>
  <si>
    <t xml:space="preserve">Vegetable </t>
  </si>
  <si>
    <t xml:space="preserve">Frozen, 6" whole grain rich french bread, blend of provolone, mozz/sub mozz 250-400 calories with no more than </t>
  </si>
  <si>
    <t>Schwann's 78359</t>
  </si>
  <si>
    <t>60/4.29z</t>
  </si>
  <si>
    <t>Frozen, 6" whole grain rich, 100% mozzarella, 250-400 calories with no more than 7 g sat fat and 700 mg sodium</t>
  </si>
  <si>
    <t>per serving.  CN Labeled for one portion to provide min. 2 M/MA, 2 OEG and 1/8 Red/Orange Veg</t>
  </si>
  <si>
    <t>Nardones 625WRM2</t>
  </si>
  <si>
    <t>Frozen, Whole Grain 100% mozzarella 250-400 calories with no more than 7 g sat fat and 700 mg sodium per svg</t>
  </si>
  <si>
    <t>Pizza, 100% Mozz. Turkey Meateaters 6" Round, WG</t>
  </si>
  <si>
    <t>Frozen, 6" whole grain rich, 100% mozzarella, 300-400 calories with no more than 6 g sat fat and 600 mg sodium</t>
  </si>
  <si>
    <t>Nardone's 625WTME2</t>
  </si>
  <si>
    <t>60/5.57z</t>
  </si>
  <si>
    <t>Schwann's 78639</t>
  </si>
  <si>
    <t>Nardone's 16WSRFC</t>
  </si>
  <si>
    <t>Schwann's 78637</t>
  </si>
  <si>
    <t>72/5.18z</t>
  </si>
  <si>
    <t xml:space="preserve">Frozen, whole grain rich. Topped with beef, ham, sausage and pepperoni 300-400 calories with no more than </t>
  </si>
  <si>
    <t>8 g saturated fat and 660 mg sodium per serving.  CN labeled for one 1/8 pizza to provide min. 2 M/MA, 2 OEG,</t>
  </si>
  <si>
    <t>and 1/8 cup red/orange vegetable</t>
  </si>
  <si>
    <t>Schwann's 78640</t>
  </si>
  <si>
    <t>Schwann's 78638</t>
  </si>
  <si>
    <t>Pizza, Whole, 15-16", 100% Mozz. Turkey Pepperoni, Four Cheese, WG</t>
  </si>
  <si>
    <t>Pizza, Whole, 15-16", 100% Mozz, Four Cheese, Parbaked WG</t>
  </si>
  <si>
    <t xml:space="preserve">Frozen, whole grain rich. Made with mozzarella, provolone, self rising cheddar and parmesian 300-400 calories with </t>
  </si>
  <si>
    <t xml:space="preserve">no more then 8 g sat fat and 500 mg sodium per serving.  CN labeled for one 1/8 pizza to provide min. 2 M/MA, </t>
  </si>
  <si>
    <t>2 OEG , and 1/8 cup red/orange vegetable</t>
  </si>
  <si>
    <t>Schwann's 68591</t>
  </si>
  <si>
    <t>72/5.13z</t>
  </si>
  <si>
    <t>Breakfast Bagel, 100% Mozz. Turkey Sausage, WG, IW</t>
  </si>
  <si>
    <t>Frozen, whole grain rich, pizza sauce topping, 150-250 calories with no more than 3 g sat fat and 400 mg sodium</t>
  </si>
  <si>
    <t>per serving.  CN labeled for one serving to provide min. 1 M/MA, 1/8 c red/orange vegetable, 1 OEG,</t>
  </si>
  <si>
    <t>Individual ovenable wrap</t>
  </si>
  <si>
    <t>Nardone's M96WBTS1</t>
  </si>
  <si>
    <t>Breakfast Pizza, 100% Mozz. Pork Sausage, WG</t>
  </si>
  <si>
    <t>Frozen, whole grain rich, 3" x 5" biscuit style crust with pizza sauce.  150-250 calories with no more than</t>
  </si>
  <si>
    <t>4 g sat fat and 350 mg sodium per serving,  CN labeled for one portion to provide min. 1 M/MA, 1.5 OEG</t>
  </si>
  <si>
    <t xml:space="preserve">1/8 cup red/orange vegetable, </t>
  </si>
  <si>
    <t>Breakfast Pizza, Egg and Turkey Sausage, WG, IW</t>
  </si>
  <si>
    <t>Frozen, whole grain rich, turkey sausage, 150-250 calories with no more than 2 g sat fat and 350 mg sodium per</t>
  </si>
  <si>
    <t>serving. CN labeled for one serving to provide 1 M/MA and 1.5 OEG</t>
  </si>
  <si>
    <t>Possible Allergens:  Soy, Milk and Eggs</t>
  </si>
  <si>
    <t>Conagra Max 12468</t>
  </si>
  <si>
    <t>96/3.21z</t>
  </si>
  <si>
    <t>Breakfast Pizza, 100% Mozz. Beef, Red Sauce, WG IW</t>
  </si>
  <si>
    <t>Frozen, whole grain rich, beef topping, 150-250 calories with no more than 4 g sat fat and 300 mg sodium per</t>
  </si>
  <si>
    <t>serving. CN labeled for one serving to provide 1 M/MA and 1 OEG</t>
  </si>
  <si>
    <t>Possible Allergens:  Soy, Milk and Wheat</t>
  </si>
  <si>
    <t>SA Piazza 90502</t>
  </si>
  <si>
    <t>160/2.80z</t>
  </si>
  <si>
    <t>Pizza, 100% Mozz. Pork Pepperoni Stuffed Crust, Wedge WG</t>
  </si>
  <si>
    <t>Pizza, Turkey Pepperoni 4 x 6</t>
  </si>
  <si>
    <t xml:space="preserve">Frozen, whole grain rich. 100% mozz, 300-400 calories with not nore than 10g sat fat and 600 mg sodium per  </t>
  </si>
  <si>
    <t>serving, CN labeled for one portion to provide min. 2 M/MA, 2 OEG, and 1/8 c red/orange vegetables</t>
  </si>
  <si>
    <t>SA Piazza 20210</t>
  </si>
  <si>
    <t>90/5.50z</t>
  </si>
  <si>
    <t>Pizza, Whole, 15-16", 100% Mozz, Four Meat, WG Self Rising</t>
  </si>
  <si>
    <t>Frozen, whole grain rich. 100% mozz, Topped with ham, sausage and pepperoni 300-400 calories with no more</t>
  </si>
  <si>
    <t>than 8 g sat fat and 660 mg sodium per serving. CN labeled for one 1/8 pizza to provide min. 2 M/MA, 2 OEG and</t>
  </si>
  <si>
    <t>Breakfast Pizza, Egg and Turkey Sausage (BULK)</t>
  </si>
  <si>
    <t>7 g saturated fat and 710 mg sodium per serving.  CN Labeled for one portion to provide min. 2 M/M and 2 OEG</t>
  </si>
  <si>
    <t>Applesauce (No imports)</t>
  </si>
  <si>
    <t xml:space="preserve">Cranberry Sauce (No Imports) </t>
  </si>
  <si>
    <t>Fruit , Mixed (If non domestic, state country of  origin)</t>
  </si>
  <si>
    <t xml:space="preserve">Peach Slices,  Minimum score 90 or above.   (No Imports). </t>
  </si>
  <si>
    <t>Pear Halves, (No Imports)</t>
  </si>
  <si>
    <t>Pear Slices, Barlett Choice (No Imports)</t>
  </si>
  <si>
    <t>Pineapple Tidbits (If non domestic, insert country of origin in text box)</t>
  </si>
  <si>
    <t>Beans, Green, IQF (No Imports)</t>
  </si>
  <si>
    <t>Okra, Breaded   Pre-cooked Oven Ready,   (No Imports)            WGR</t>
  </si>
  <si>
    <t>Vegetables, Mixed (No Imports)</t>
  </si>
  <si>
    <t>Vegetables, Oriental (No Imports)</t>
  </si>
  <si>
    <t>Vegetable Soup Mix (No Imports)</t>
  </si>
  <si>
    <t>Spinach, Chopped (No Imports)</t>
  </si>
  <si>
    <t xml:space="preserve">US Grade A , Frozen  Minimum score 90 or above </t>
  </si>
  <si>
    <t>Kale Greens, Chopped (No Imports)</t>
  </si>
  <si>
    <t>Collard Greens, Chopped (No Imports)</t>
  </si>
  <si>
    <t>Turnip Greens, Chopped (No Imports)</t>
  </si>
  <si>
    <t xml:space="preserve">Minimum score 90 or above. , Grade A , Frozen </t>
  </si>
  <si>
    <t>Sweet Potato Pattie (No Imports)</t>
  </si>
  <si>
    <r>
      <t>Domestic sweet potatoes.  No peels or stems.  IQF. Fully cooked.</t>
    </r>
    <r>
      <rPr>
        <b/>
        <sz val="8"/>
        <rFont val="Arial Narrow"/>
        <family val="2"/>
      </rPr>
      <t xml:space="preserve"> </t>
    </r>
  </si>
  <si>
    <t xml:space="preserve">Squash, Yellow, Sliced (No Imports) </t>
  </si>
  <si>
    <r>
      <t>Minimum score 90 or above. , Frozen, IQF</t>
    </r>
    <r>
      <rPr>
        <b/>
        <sz val="8"/>
        <rFont val="Arial Narrow"/>
        <family val="2"/>
      </rPr>
      <t xml:space="preserve"> </t>
    </r>
  </si>
  <si>
    <t>Pepper, Bell Diced (No Imports)</t>
  </si>
  <si>
    <t xml:space="preserve">Minimum score 90 or above. Frozen. </t>
  </si>
  <si>
    <t>Peas and Carrots, Grade A, Minimum score 90 or above. (No Imports)</t>
  </si>
  <si>
    <t>Peas, Green (No Imports)</t>
  </si>
  <si>
    <t xml:space="preserve">Minimum score 90 or above. , Frozen, IQF </t>
  </si>
  <si>
    <t>Beans. Lima (No Imports)</t>
  </si>
  <si>
    <t xml:space="preserve">Frozen. 20Lb IQF unit. Miinimum score 90 or above </t>
  </si>
  <si>
    <t>Broccoli Florets (No Imports)</t>
  </si>
  <si>
    <r>
      <t>Grade A fancy.  Frozen.  Minimum score 90 or above.</t>
    </r>
    <r>
      <rPr>
        <b/>
        <sz val="8"/>
        <rFont val="Arial Narrow"/>
        <family val="2"/>
      </rPr>
      <t xml:space="preserve"> </t>
    </r>
  </si>
  <si>
    <t xml:space="preserve">Broccoli Medley,  Broccoli, Cauliflower and Carrots (No Imports) </t>
  </si>
  <si>
    <t xml:space="preserve">Grade A Fancy.  Minimum score 90 or above. </t>
  </si>
  <si>
    <t>Carrots, Sliced (No Imports)</t>
  </si>
  <si>
    <r>
      <t xml:space="preserve">US Grade A Fancy.  Frozen.  Minimum score 90 or above. </t>
    </r>
    <r>
      <rPr>
        <b/>
        <sz val="8"/>
        <rFont val="Arial Narrow"/>
        <family val="2"/>
      </rPr>
      <t xml:space="preserve"> </t>
    </r>
  </si>
  <si>
    <t>Corn, Cut (No Imports)</t>
  </si>
  <si>
    <t>Broccoli Spears (No Imports)</t>
  </si>
  <si>
    <t xml:space="preserve">  Spears 5" average length.    18-26 Spears per 2# bag.</t>
  </si>
  <si>
    <t>Corn on the Cob (No Imports)</t>
  </si>
  <si>
    <t xml:space="preserve">kernel. Approximately 3 inches long, no ends. </t>
  </si>
  <si>
    <t>Okra, Cut (No Imports)</t>
  </si>
  <si>
    <t xml:space="preserve">Minimum score 90 or above.  IQF, Cut in 1/2" slices </t>
  </si>
  <si>
    <t>Onions, Diced (No Imports)</t>
  </si>
  <si>
    <t xml:space="preserve">3/8"x3/8" dice </t>
  </si>
  <si>
    <t>Peas, Black-eyed (No Imports)</t>
  </si>
  <si>
    <t>Beans, Green (No Imports)</t>
  </si>
  <si>
    <t xml:space="preserve">Drained weight 63 oz.  Grade A Fancy </t>
  </si>
  <si>
    <t>Beans, Lima, Green (No Imports)</t>
  </si>
  <si>
    <t xml:space="preserve">Grade A, minimum drained weight 71 oz </t>
  </si>
  <si>
    <t>Beans, Pintos (No Imports)</t>
  </si>
  <si>
    <t>Beans, Black, Fancy  (No Imports)</t>
  </si>
  <si>
    <t xml:space="preserve">USDA Grade A </t>
  </si>
  <si>
    <t>Beans with Pork (No Imports)</t>
  </si>
  <si>
    <t>Vegetarian Beans, Small White beans, in tomato sauce pack. (No Imports)</t>
  </si>
  <si>
    <t>Drained weight 85 oz.  Minimum score 90 or above; Grade A</t>
  </si>
  <si>
    <t>Bean, Kidney, Light (No Imports)</t>
  </si>
  <si>
    <t xml:space="preserve">Medium Fancy, 3/15-5/16 inch cut </t>
  </si>
  <si>
    <t>Corn, Whole Kernel (No Imports)</t>
  </si>
  <si>
    <t>Onions, Chopped, Dehydrated (No Imports)</t>
  </si>
  <si>
    <t xml:space="preserve">White.  Yield 1# dehydrated equals 5# fresh.  US Grade A   </t>
  </si>
  <si>
    <t>Potatoes, White Diced (No Imports)</t>
  </si>
  <si>
    <t>Potatoes, White, Whole (No Imports)</t>
  </si>
  <si>
    <t>Squash, Sliced (No Imports)</t>
  </si>
  <si>
    <t xml:space="preserve">Grade A, Minimum drained weight 61 oz </t>
  </si>
  <si>
    <t>Bread Sticks, Frozen Dough.                                      WGR   1.0 OEG</t>
  </si>
  <si>
    <t>Cookie Dough, Frozen, Red. Fat               WGR  Not More Than 1.0 OEG</t>
  </si>
  <si>
    <t>Cookies, Mini, Whole Grain, Indv.                               WGR   1.0 OEG</t>
  </si>
  <si>
    <t>Crackers, Animal                                                         WGR  1.0 OEG</t>
  </si>
  <si>
    <t>Crackers, Animal, Baked                                             WGR   1.0 OEG</t>
  </si>
  <si>
    <t>Crackers, Graham                                                             WGR  1.0 OEG</t>
  </si>
  <si>
    <t>Crackers, Graham, Bug Shaped,                                            WGR</t>
  </si>
  <si>
    <t>Crackers, Graham, Elf Shaped                                               WGR</t>
  </si>
  <si>
    <t>Crackers, Saltines, Whole Grain, I/ W                                      WGR  0.5 OEG</t>
  </si>
  <si>
    <t>Flour, Whole Wheat</t>
  </si>
  <si>
    <t xml:space="preserve">Food Release, Butter Flavor </t>
  </si>
  <si>
    <t>Otis Spunkmeyer</t>
  </si>
  <si>
    <t>Kelloggs Gripz, Cookie, Mini</t>
  </si>
  <si>
    <t>Hellmans 83023501</t>
  </si>
  <si>
    <t>CF Sauer Dukes 06148</t>
  </si>
  <si>
    <t>Southern Classic 17107410</t>
  </si>
  <si>
    <t>Kraft 210007052400</t>
  </si>
  <si>
    <t>Southern Classics 13007310</t>
  </si>
  <si>
    <t>CFSauer Dukes 06156</t>
  </si>
  <si>
    <t>Kraft 210006438900</t>
  </si>
  <si>
    <t>Southern Classics 21107410</t>
  </si>
  <si>
    <t>CF Sauer Dukes 06198</t>
  </si>
  <si>
    <t>Kraft 210006439900</t>
  </si>
  <si>
    <t>Southern Classic 34107410</t>
  </si>
  <si>
    <t>CF Sauer Dukes 06188</t>
  </si>
  <si>
    <t>Kraft 210006430200</t>
  </si>
  <si>
    <t>Benton Lane 63081</t>
  </si>
  <si>
    <t>Pan Coating Cargill 100087293</t>
  </si>
  <si>
    <t>Legout 75001</t>
  </si>
  <si>
    <t>Chef's Companion 57232</t>
  </si>
  <si>
    <t>Trio 38273</t>
  </si>
  <si>
    <t>Custom Culinary 17649</t>
  </si>
  <si>
    <t>Legout 75004</t>
  </si>
  <si>
    <t>Custom Culinary17839</t>
  </si>
  <si>
    <t>Macaroni, Elbow                                                                                      WGR</t>
  </si>
  <si>
    <t>Macaroni , Elbow, Whole Grain                                                          WGR</t>
  </si>
  <si>
    <t>Dukes 06073</t>
  </si>
  <si>
    <t>Southern Classic 89007410</t>
  </si>
  <si>
    <t>Kraft 210006430100</t>
  </si>
  <si>
    <t>Southern Classic  91107410</t>
  </si>
  <si>
    <t>CF Sauer Dukes 06003</t>
  </si>
  <si>
    <t>Kraft 210006421900</t>
  </si>
  <si>
    <t>Noodles, Egg                                                        Must meet WGR</t>
  </si>
  <si>
    <t>Noodles, Lasagna                                               Must meet  WGR</t>
  </si>
  <si>
    <t>Vlasic 40800</t>
  </si>
  <si>
    <t>Bay Valley (74-100) 0981495</t>
  </si>
  <si>
    <t>Southern Classic 78207310</t>
  </si>
  <si>
    <t>CF Sauer Dukes 06498</t>
  </si>
  <si>
    <t xml:space="preserve"> Uncle Ben's 12111</t>
  </si>
  <si>
    <t>Taco Shells, Large Yellow                                                          WGR</t>
  </si>
  <si>
    <t>Tortilla, Flour 8"                                                                               WGR</t>
  </si>
  <si>
    <t>Mission Foods 33824</t>
  </si>
  <si>
    <t xml:space="preserve">Gatorade,G-2, 12 oz, </t>
  </si>
  <si>
    <t>Welchs</t>
  </si>
  <si>
    <t>Juice, 100%, 11.5 oz cans</t>
  </si>
  <si>
    <t xml:space="preserve"> V Blend</t>
  </si>
  <si>
    <t>Bakecrafters 4062</t>
  </si>
  <si>
    <t>Flowers B45 99809400</t>
  </si>
  <si>
    <t>J&amp; J Snacks Maple Brown Sugar 40452</t>
  </si>
  <si>
    <t>NutriGrain Bar</t>
  </si>
  <si>
    <t>Bar, Whole Grain Oat Bar, Fruit filled              WGR    1.0 OEG</t>
  </si>
  <si>
    <t>Biscuit, Chicken, IW.                                        WGR</t>
  </si>
  <si>
    <t>Biscuits, Pre-formed Dough,   Frozen                                               WGR</t>
  </si>
  <si>
    <t>Grand Strand Sandwich Co.  4009</t>
  </si>
  <si>
    <t>Snak Time STF9645NL/72</t>
  </si>
  <si>
    <t>Pillsbury 132267</t>
  </si>
  <si>
    <t xml:space="preserve"> Pillsbury  132268</t>
  </si>
  <si>
    <t>Pillsbury 132269</t>
  </si>
  <si>
    <t>Biscuits,Mini Pre-formed Dough,  Frozen                                           WGR</t>
  </si>
  <si>
    <t>Breakfast Bites,WG Pancake and Pork                                WGR</t>
  </si>
  <si>
    <t>Bread, Slice Whole Wheat                                                          WGR</t>
  </si>
  <si>
    <t>Breakfast Item, Individually Wrapped                                WGR 2.0 OEG</t>
  </si>
  <si>
    <t>ES Breaks</t>
  </si>
  <si>
    <t xml:space="preserve">Cereal, General Mills, Assorted Flavors,                                     WGR               </t>
  </si>
  <si>
    <t>Cereal, General Mills, Reduced Sugar, Assorted Flavors             WGR</t>
  </si>
  <si>
    <t>Cereal, Kelloggs, Assorted Flavors, Whole Grain Rich               WGR  1.0 OEG</t>
  </si>
  <si>
    <t>Cereal, Kelloggs, Reduced Sugar, Whole Grain Rich              WGR  1.0 OEG</t>
  </si>
  <si>
    <t>Cereal, Single Serve Pouch,                                           Meets 1.0 OEG</t>
  </si>
  <si>
    <t xml:space="preserve">Kellogg's </t>
  </si>
  <si>
    <t>Cereal Bar, Whole Grain                                                   WGR  1.0 OEG</t>
  </si>
  <si>
    <t>Cinnamon Rolls, Individually Wrapped                   WGR  2.0 OEG</t>
  </si>
  <si>
    <t>Cinnamon Rolls,  Whole Wheat                            WGR</t>
  </si>
  <si>
    <t>Doughnut, Yeast Raised Donut, WG</t>
  </si>
  <si>
    <t xml:space="preserve">Frozen, thaw, heat and serve 200-300 calories with no more than 7 g saturated fat and </t>
  </si>
  <si>
    <t>350 mg of sodium per serving. One portion provides min. 2 OEG</t>
  </si>
  <si>
    <t>Possible Allergens: Wheat, Soy, Milk, and Eggs</t>
  </si>
  <si>
    <t>84/2.45z</t>
  </si>
  <si>
    <t>Doughnut Holes,  Ind.wrapped.                                   WGR   1.0 OEG</t>
  </si>
  <si>
    <t>French Toast Sticks, Pre-Cooked, IQF,                          WGR   2.0 OEG</t>
  </si>
  <si>
    <t>French Toast, Mini, 100% Whole Grain, Ovenable Bag         WGR  2.0 OEG</t>
  </si>
  <si>
    <t>Strudel Stick, Fruit Filled,                                               WGR   2.0 OEG</t>
  </si>
  <si>
    <t>Honey Bun, Individually wrapped.  Thaw and Serve.                      WGR</t>
  </si>
  <si>
    <t>Loaf, Mini, IW,                                                                        WGR   1.0 OEG</t>
  </si>
  <si>
    <t>Muffins, Individually Wrapped                                           WGR   1.0 OEG</t>
  </si>
  <si>
    <t>Muffins, Reduced Fat,                                                      WGR  1.0 OEG</t>
  </si>
  <si>
    <t>Muffins, Reduced Fat,                                                    WGR  1.0 OEG</t>
  </si>
  <si>
    <t xml:space="preserve"> COOL MUFFINS </t>
  </si>
  <si>
    <t>Super Bakery</t>
  </si>
  <si>
    <t>Smart Choice</t>
  </si>
  <si>
    <t>Chef Pierre WG</t>
  </si>
  <si>
    <t>Pancake and Sausage on a Stick,                     WGR   1.0 M  1.5 OEG</t>
  </si>
  <si>
    <t>Foster Farms 95127</t>
  </si>
  <si>
    <t>Pancakes, Frozen,                                                                      WGR</t>
  </si>
  <si>
    <t>Right Start (1)  RS 7245</t>
  </si>
  <si>
    <t>Pancakes, Frozen, Flavored, I W                                                  WGR</t>
  </si>
  <si>
    <t>ES Foods</t>
  </si>
  <si>
    <t>Global Foods Solutions</t>
  </si>
  <si>
    <t xml:space="preserve">      16151 Maple Cinnamon Glaze Sandwich</t>
  </si>
  <si>
    <t xml:space="preserve">        GS 7052WR</t>
  </si>
  <si>
    <t>Pillsbury</t>
  </si>
  <si>
    <t>Kelloggs</t>
  </si>
  <si>
    <t>DeWafflebakkers</t>
  </si>
  <si>
    <t xml:space="preserve">Right Start </t>
  </si>
  <si>
    <t>Pancakes, Mini, Flavored    IW                                WGR   2.0 OEG</t>
  </si>
  <si>
    <t>Pancakes, Buttermilk, Frozen,                                                 WGR</t>
  </si>
  <si>
    <t>Krusteaz S80349 (2)</t>
  </si>
  <si>
    <t>Sausage Roll,  I / W                                                                   WGR</t>
  </si>
  <si>
    <t>Waffles, Bulk.  Frozen                                                    WGR      1.0 OEG</t>
  </si>
  <si>
    <r>
      <t xml:space="preserve">Waffles, IW,                                                                     WGR  </t>
    </r>
    <r>
      <rPr>
        <b/>
        <sz val="8"/>
        <color indexed="40"/>
        <rFont val="Arial Narrow"/>
        <family val="2"/>
      </rPr>
      <t xml:space="preserve">   </t>
    </r>
    <r>
      <rPr>
        <sz val="8"/>
        <color indexed="30"/>
        <rFont val="Times New Roman"/>
        <family val="1"/>
      </rPr>
      <t/>
    </r>
  </si>
  <si>
    <t>Right Start</t>
  </si>
  <si>
    <t xml:space="preserve">Pillsbury </t>
  </si>
  <si>
    <t>Pancake and Turkey Sausage on a Stick, Maple flavored   WGR 1M 1.0 OEG</t>
  </si>
  <si>
    <t>Frozen, Heat and serve, 130-250 calories with no more than 3 g sat fat and 550 mg sodium</t>
  </si>
  <si>
    <t>per serving. CN labeled to provide 1 M/MA and 1 OEG</t>
  </si>
  <si>
    <t>Possible Allergens:  Wheat, Soy, Milk and Eggs</t>
  </si>
  <si>
    <t>Pillsbury Mini Cinnis  133686000</t>
  </si>
  <si>
    <t>Hadley Farms  375IW</t>
  </si>
  <si>
    <t>Bridgford 6718 (1.75)</t>
  </si>
  <si>
    <t>Frozen, Heat and serve, 140--250 calories with no more than 2 g sat fat and 600 mg sodium</t>
  </si>
  <si>
    <t xml:space="preserve">per serving.  Three pancakes provide min 2 OEG.  </t>
  </si>
  <si>
    <t>Possible Allergens:  Wheat, Soy, Eggs, Milk</t>
  </si>
  <si>
    <t>24/1 lb</t>
  </si>
  <si>
    <t>First ingredient, meat, 1 lb reconstituted yields 5 gallons broth.   No MSG</t>
  </si>
  <si>
    <t>First ingredient, meat,1 lb reconstituted yields 5 gallons broth.   No MSG</t>
  </si>
  <si>
    <t>8/5#</t>
  </si>
  <si>
    <t>Fruit Pocket, with Whole Grain Rich crust                         WGR 2.0 OEG</t>
  </si>
  <si>
    <t>Grits, Whole Grain Enriched</t>
  </si>
  <si>
    <t>Shelf Stable. Quick cooking</t>
  </si>
  <si>
    <t>Breadsticks, Frozen, Fully Baked,                                     WGR</t>
  </si>
  <si>
    <t>GenPak 80500</t>
  </si>
  <si>
    <t>Dart 5B20</t>
  </si>
  <si>
    <t>Dart 8B20</t>
  </si>
  <si>
    <r>
      <t xml:space="preserve">Bowl, 5 oz, </t>
    </r>
    <r>
      <rPr>
        <b/>
        <u/>
        <sz val="8"/>
        <rFont val="Arial Narrow"/>
        <family val="2"/>
      </rPr>
      <t>without</t>
    </r>
    <r>
      <rPr>
        <b/>
        <sz val="8"/>
        <rFont val="Arial Narrow"/>
        <family val="2"/>
      </rPr>
      <t xml:space="preserve"> flared lip</t>
    </r>
  </si>
  <si>
    <r>
      <t xml:space="preserve">Bowl, Styrofoam, 8 oz, </t>
    </r>
    <r>
      <rPr>
        <b/>
        <u/>
        <sz val="8"/>
        <rFont val="Arial Narrow"/>
        <family val="2"/>
      </rPr>
      <t>without</t>
    </r>
    <r>
      <rPr>
        <b/>
        <sz val="8"/>
        <rFont val="Arial Narrow"/>
        <family val="2"/>
      </rPr>
      <t xml:space="preserve"> flared lip</t>
    </r>
  </si>
  <si>
    <t>GenPak82100</t>
  </si>
  <si>
    <r>
      <t xml:space="preserve">Bowl, Styrofoam, 12 oz, </t>
    </r>
    <r>
      <rPr>
        <b/>
        <u/>
        <sz val="8"/>
        <rFont val="Arial Narrow"/>
        <family val="2"/>
      </rPr>
      <t>without</t>
    </r>
    <r>
      <rPr>
        <b/>
        <sz val="8"/>
        <rFont val="Arial Narrow"/>
        <family val="2"/>
      </rPr>
      <t xml:space="preserve"> flared lip</t>
    </r>
  </si>
  <si>
    <t>Dart 12B32</t>
  </si>
  <si>
    <t>Dart 8SJ20</t>
  </si>
  <si>
    <t>Par-Pak 21959</t>
  </si>
  <si>
    <t>Par-Pak 21961</t>
  </si>
  <si>
    <t>Smart Stack SSF51</t>
  </si>
  <si>
    <t>Republic Plastics-98015</t>
  </si>
  <si>
    <t>8 1/2" x 10 3/4".  Laminated, Black, 5 compartment</t>
  </si>
  <si>
    <t>Pactiv YTHBO500SGBX</t>
  </si>
  <si>
    <t>500</t>
  </si>
  <si>
    <t>Frozen Entrees</t>
  </si>
  <si>
    <t>Calzone, 100% Mozz. w/Pizza Sauce and Pepperoni, WG</t>
  </si>
  <si>
    <t>Frozen, 250-350 calories with no more than 6 g sat fat and 500 mg sodium per serving.  One portion to provide</t>
  </si>
  <si>
    <t>min. 2 M/MA and 2 OEG</t>
  </si>
  <si>
    <t>Albie's 813</t>
  </si>
  <si>
    <t>48/4.50z</t>
  </si>
  <si>
    <t>Frozen, 200-300 calories with no more than 3 g sat fat and 500 mg sodium per serving.  One portion to provide</t>
  </si>
  <si>
    <t>min. 2 M/MA and 2 OEG 1/8 cup red/orange vegetable</t>
  </si>
  <si>
    <t>Gilardi 20120</t>
  </si>
  <si>
    <t>60/4.69z</t>
  </si>
  <si>
    <t>Calzone, 3 Cheese w/Pizza Sauce, WG</t>
  </si>
  <si>
    <t>Cheese Sticks, Breaded Mozzarella, Red Sodium, WG</t>
  </si>
  <si>
    <t>Frozen, low moisture part skim mozzarella cheese stick with whole grain rich breading, may be prepared in oven</t>
  </si>
  <si>
    <t xml:space="preserve">or fryer, 300-400 cal with no more than 8 g sat fat and 400 mg sodium per serving.  CN labeled for 5 stick portion </t>
  </si>
  <si>
    <t>to provide 2 M/MA and 1.5 OEG</t>
  </si>
  <si>
    <t>Possible Allergens: Wheat, Milk</t>
  </si>
  <si>
    <t>High Liner Foods G1041DF</t>
  </si>
  <si>
    <t>83/4.2z</t>
  </si>
  <si>
    <t>Cheese Sticks, Breaded Mozzarella, Italian Style WG</t>
  </si>
  <si>
    <t xml:space="preserve">or fryer, 200-300 cal with no more than 8 g sat fat and 400 mg sodium per serving.  CN labeled for 5 stick portion </t>
  </si>
  <si>
    <t xml:space="preserve">Frozen, low moisture, 200-300 calories with no more  than 8 g sat fat and 400 mg of sodium per serving, </t>
  </si>
  <si>
    <t>0 trans fats, One serving to provide 1 M/MA and 2 OEG</t>
  </si>
  <si>
    <t>Possible Allergens: Wheat, Milk, Soy</t>
  </si>
  <si>
    <t>Tasty Brands 62002</t>
  </si>
  <si>
    <t>High Liner Foods G1042DF</t>
  </si>
  <si>
    <t>Frozen, chicken with vegetables in WG egg roll wrapper, 150-250 calories with no more than 2 g sat fat and 450 mg</t>
  </si>
  <si>
    <t>sodium per serving, CN labeled for one portion to provide min. 1 M/MA, 1 OEG and 1/4 cup vegetable</t>
  </si>
  <si>
    <t>Possible Allergens: Milk, Wheat, Soy and Egg</t>
  </si>
  <si>
    <t>60/3.oz</t>
  </si>
  <si>
    <t>Enchilada, Beef, WG</t>
  </si>
  <si>
    <t xml:space="preserve">Frozen, 100-200 calories with no more than  3 g sat fat and 300 mg sodium per serving, CN labeled for one </t>
  </si>
  <si>
    <t>portion to provide 1 M/MA and 1 OEG</t>
  </si>
  <si>
    <t>Fernandos/Foster Farm 5279</t>
  </si>
  <si>
    <t>112/2.5z</t>
  </si>
  <si>
    <t>Lasagna Rollup, Cheese, WG</t>
  </si>
  <si>
    <t xml:space="preserve">Frozen, whole grain pasta,  filled with mozzarella and ricotta cheese, 150-250 calories with no more than 4 g sat   </t>
  </si>
  <si>
    <t>fat and 400 mg sodium per serving, One portion provides 2 M/MA and 1 OEG</t>
  </si>
  <si>
    <t xml:space="preserve">Possible Allergens: Wheat, Milk </t>
  </si>
  <si>
    <t>Tasty Brands 00801WG</t>
  </si>
  <si>
    <t>110/4.3oz</t>
  </si>
  <si>
    <t>Macaroni and Cheese, Reduced Fat, WG</t>
  </si>
  <si>
    <t xml:space="preserve">Frozen, processed American cheese in boil or steam pouch, 250-350 calories with no more than 6 g sat fat and </t>
  </si>
  <si>
    <t>1000 mg sodium per serving. One portion to provide 2 M/MA and 1 OEG</t>
  </si>
  <si>
    <t>Possible Allergens: Milk, Wheat, Egg</t>
  </si>
  <si>
    <t>Land O Lakes 43277</t>
  </si>
  <si>
    <t>Ravioli, Mini Cheese, WG</t>
  </si>
  <si>
    <t xml:space="preserve">Frozen, whole grain pasta,  filled with mozzarella and ricotta cheese, 100-200 calories with no more than 2 g sat   </t>
  </si>
  <si>
    <t>fat and 300 mg sodium per serving, One portion provides 1 M/MA and .5 OEG</t>
  </si>
  <si>
    <t>Possible Allergens: Wheat, Milk, Egg</t>
  </si>
  <si>
    <t>Tasty Brands 00834WG</t>
  </si>
  <si>
    <t>221/2.17z</t>
  </si>
  <si>
    <t>Sandwich, Turkey, Ham and Cheese on Hawaiian Bun, WG</t>
  </si>
  <si>
    <t xml:space="preserve">Frozen, 150-250 calories with no more than 2 g sat fat and 650 mg sodium per serving. One portion to provide </t>
  </si>
  <si>
    <t>min. 1 M/MA and 2 OEG</t>
  </si>
  <si>
    <t>Integrated 130018</t>
  </si>
  <si>
    <t>100/3.10z</t>
  </si>
  <si>
    <t>Tornados, Steak and Cheese, WG</t>
  </si>
  <si>
    <t>Frozen, thaw and serve, 100-200 calories with no more than 2 g sat fat and 400 mg sodium per serving.</t>
  </si>
  <si>
    <t>One portion to provide min. .5 M/MA and 1.25 OEG</t>
  </si>
  <si>
    <t xml:space="preserve">Possible Allergens:  Wheat, Soy, Milk </t>
  </si>
  <si>
    <t>Ruiz Foods 86249</t>
  </si>
  <si>
    <t>24/2.79z</t>
  </si>
  <si>
    <t>Wraps, Cheese, Turkey Sausage and Egg Tortilla including Wrap</t>
  </si>
  <si>
    <t xml:space="preserve">Frozen, thaw and serve, 150-250 calories with no more than 5 g saturated fat and 375 mg sodium per serving </t>
  </si>
  <si>
    <t>Each wrap provides 1 oz. M/MA and 1 OEG</t>
  </si>
  <si>
    <t>Possible Allergens:  Wheat, Milk, Egg and Soy</t>
  </si>
  <si>
    <t xml:space="preserve">Fernandos 5264 </t>
  </si>
  <si>
    <t>Ruiz Foods 41525</t>
  </si>
  <si>
    <t>108/2.81z</t>
  </si>
  <si>
    <t>50/2.50z</t>
  </si>
  <si>
    <t>Bakecrafters 4708</t>
  </si>
  <si>
    <t>48/3.40z</t>
  </si>
  <si>
    <t>Frozen, thaw and serve, 200-350 calories, no more than 4 g sat fat and 750 mg sodium per serving. One portion</t>
  </si>
  <si>
    <t>provides 1 M/MA and 2 OEG</t>
  </si>
  <si>
    <t>Possible Allergens:  Wheat, Soy, Milk and Egg</t>
  </si>
  <si>
    <t>Commodity Peanuts, Raw Shelled 110700</t>
  </si>
  <si>
    <t>Peanut Butter &amp; Grape Jelly, No HFCS, Crustless, WG, IW</t>
  </si>
  <si>
    <t xml:space="preserve">Frozen, smooth peanut butter and grape jelly, crustless, whole grain bread, crimped edges, 250-350 calories with </t>
  </si>
  <si>
    <t>no more than 4 g sat fat and 350 mg sodium per serving. One portion to provide min. 1 M/MA and 1 OEG</t>
  </si>
  <si>
    <t>Possible Allergens:  Wheat, Peanuts</t>
  </si>
  <si>
    <t xml:space="preserve">Frozen, smooth peanut butter and grape jelly, crustless, whole grain bread, crimped edges, 550-650 calories with </t>
  </si>
  <si>
    <t>no more than 7 g sat fat and 650 mg sodium per serving. One portion to provide min. 2 M/MA and 2 OEG</t>
  </si>
  <si>
    <t>Peanut Butter &amp; Strawberry Jelly, No HFCS, Crustless, WG, IW</t>
  </si>
  <si>
    <t>Smuckers 5150006961</t>
  </si>
  <si>
    <t>Peanut Butter Cups, Creamy, IW</t>
  </si>
  <si>
    <t>Shelf stable, smooth peanut butter, 100-200 calories with no more than 3 g sat fat and 150 mg sodium per serving</t>
  </si>
  <si>
    <t>One portion to  provide min. 1 M/MA</t>
  </si>
  <si>
    <t>Possible Allergens:  Peanuts</t>
  </si>
  <si>
    <t>Smucker-JIF 5150092100</t>
  </si>
  <si>
    <t xml:space="preserve">Frozen, smooth peanut butter and strawberry jelly, crustless, whole grain bread, crimped edges, 250-350 calories </t>
  </si>
  <si>
    <t>with no more than 3 g sat fat and 350 mg sodium per serving. One portion to provide min. 1 M/MA and 1 OEG</t>
  </si>
  <si>
    <t>Category:  Peanut Butter Drum 100397</t>
  </si>
  <si>
    <t>no more than 3 g sat fat and 300 mg sodium per serving. One portion to provide min. 1 M/MA and 1 OEG</t>
  </si>
  <si>
    <t>Possible Allergens:  Wheat, Peanuts, Soy</t>
  </si>
  <si>
    <t>Peanut Butter &amp; Banana, No HFCS, Crustless, WG, IW</t>
  </si>
  <si>
    <t xml:space="preserve">Frozen, smooth peanut butter with  banana spread, crustless, whole wheat bread, crimped edges, 250-350 calories  </t>
  </si>
  <si>
    <t>with no more than 3 g sat fat and 300 mg sodium per serving. One portion to provide min. 1 M/MA and 1 OEG</t>
  </si>
  <si>
    <t>Advanced Pierre A1312</t>
  </si>
  <si>
    <t>Peanut Butter &amp; Strawberry Jelly, No HFCS, Crustless, WG, Twin Pack</t>
  </si>
  <si>
    <t xml:space="preserve">Frozen, smooth peanut butter and grape jelly, crustless, whole grain bread, crimped edges, 550-650 calories </t>
  </si>
  <si>
    <t>with no more than 5 g sat fat and 650 mg sodium per serving. One portion to provide min. 2 M/MA and 2 OEG</t>
  </si>
  <si>
    <t>Bakecrafters 1453</t>
  </si>
  <si>
    <t>144/1.30z</t>
  </si>
  <si>
    <t>Beef Patties, Raw, 100% Beef IQF,  USDA inspected beef.</t>
  </si>
  <si>
    <t>Chips/Snacks, Single Serve, IW,                                     WGR. 1.25 OEG</t>
  </si>
  <si>
    <t>Chips/Snacks , Single Serve, IW                                    WGR. 1.25 OEG</t>
  </si>
  <si>
    <t>Chips/Snacks, Single Serve, IW, Heartzels,                      WGR  1 OEG</t>
  </si>
  <si>
    <t>Chips/Snacks, Single Serve, IW, Reduced Fat               WGR   1.5 OEG</t>
  </si>
  <si>
    <t xml:space="preserve">Chips/Snacks, Large Single Serve, Baked, IW  </t>
  </si>
  <si>
    <t>Cookie, Whole Grain, IW                                                    Meets 1.0 OEG</t>
  </si>
  <si>
    <t>Cookie, IW , Frozen, Whole Grain                                      Meets 1.0 OEG</t>
  </si>
  <si>
    <t>Crackers, WG  Cheese Cracker                              WGR  1.0 OEG</t>
  </si>
  <si>
    <t>Crackers, Graham,Shaped                                                  WGR</t>
  </si>
  <si>
    <t>Possible Allergens:  Wheat</t>
  </si>
  <si>
    <t>Possible  Allergens:  Wheat, Eggs, Milk, Soy</t>
  </si>
  <si>
    <t>Roll, Sweet Roll, Whole Grain, IW                       Meets 1.0 OEG</t>
  </si>
  <si>
    <t>Roll, Sweet Roll, Whole Grain, IW                   Meets 1.0 OEG</t>
  </si>
  <si>
    <t>Loaf, Mini, 100% Whole Wheat                           Meets 1.0 OEG</t>
  </si>
  <si>
    <t>Possible Allergens:  Wheat, Eggs, Milk</t>
  </si>
  <si>
    <t xml:space="preserve">Peanut free   </t>
  </si>
  <si>
    <t>Marshmallow Rice Treat, IW                        Meets .5 OEG</t>
  </si>
  <si>
    <t>Marshmallow Rice Treat , IW                       Meets 1.0 OEG</t>
  </si>
  <si>
    <t>Muffin, Whole Grain, 2oz                                Meets 1.0 OEG</t>
  </si>
  <si>
    <t>Muffin, Whole Grain, 2oz  , IW                       Meets 1.0 OEG</t>
  </si>
  <si>
    <t>Snack, Breakfast Snack, Whole Grain Rich                        Meets 1.0  OEG</t>
  </si>
  <si>
    <t>Rich Chicks 54411</t>
  </si>
  <si>
    <t>Rich Chicks Commodity#54411</t>
  </si>
  <si>
    <t xml:space="preserve">Commodity #54410 </t>
  </si>
  <si>
    <t>Ken's KE0708A5</t>
  </si>
  <si>
    <t xml:space="preserve"> Kens KE0600 B3</t>
  </si>
  <si>
    <t>Dressings, Salad, Fat Free, Italian, 1.5 oz</t>
  </si>
  <si>
    <t>Dressings, Salad, Fat Free, Ranch, 1.5 oz</t>
  </si>
  <si>
    <t xml:space="preserve">Naturally Fresh, 30004470  </t>
  </si>
  <si>
    <t>Dressings, Salad, Fat Free, Thousand Island, 1.5 oz</t>
  </si>
  <si>
    <t>Dressings, Salad, Light, Ranch, 1.5 oz</t>
  </si>
  <si>
    <t>Kraft 1154</t>
  </si>
  <si>
    <t>Dressing, Salad, French, FF, 12 Gram</t>
  </si>
  <si>
    <t>Dressing, Salad, Italian FF, 12 gram</t>
  </si>
  <si>
    <t xml:space="preserve"> Kraft 210006496400</t>
  </si>
  <si>
    <t>Dressing, Salad, Ranch, FF, 12 gram</t>
  </si>
  <si>
    <t xml:space="preserve"> Sauers 06504</t>
  </si>
  <si>
    <t xml:space="preserve"> Kraft 210006496200</t>
  </si>
  <si>
    <t>CF Sauers 06387</t>
  </si>
  <si>
    <t>Dressings, Salad, Reg, French, 12 gm</t>
  </si>
  <si>
    <t>Dressings, Salad, Reg, Italian, 12 gm</t>
  </si>
  <si>
    <t>Dressings, Salad, Reg, Ranch, 12 gm</t>
  </si>
  <si>
    <t>CF Sauers 06392</t>
  </si>
  <si>
    <t>Kraft 2100064900</t>
  </si>
  <si>
    <t>CF Sauers 06863</t>
  </si>
  <si>
    <t>Dressings, Salad, Regular, French, 1.5 oz</t>
  </si>
  <si>
    <t>Dressings, Salad, Regular, Italian, 1.5 oz</t>
  </si>
  <si>
    <t xml:space="preserve">Marzetti 81998 </t>
  </si>
  <si>
    <t>Kraft 210000115200</t>
  </si>
  <si>
    <t>Hellmans 4800126319</t>
  </si>
  <si>
    <t>Heinz 130005342900</t>
  </si>
  <si>
    <t xml:space="preserve">Dressings, Salad, Regular, Honey Mustard, 1.5 oz, Individual </t>
  </si>
  <si>
    <t>Dressings, Salad, Regular, Ranch. 1.5 oz, Individual</t>
  </si>
  <si>
    <t>Marzetti 81992</t>
  </si>
  <si>
    <t xml:space="preserve">Salad Bistro (Ventura) 15170 </t>
  </si>
  <si>
    <t>CF Sauers 06870</t>
  </si>
  <si>
    <t>Diamond Crystal  75100</t>
  </si>
  <si>
    <t>Dressings, Salad, Regular, Thousand Island, 1.5 oz, Individual</t>
  </si>
  <si>
    <t xml:space="preserve">Marzetti 81987 </t>
  </si>
  <si>
    <t>Mayonnaise, Fat Free, 12 gm, Individual</t>
  </si>
  <si>
    <t>Kraft 210006648500</t>
  </si>
  <si>
    <t>CF Sauers 06399</t>
  </si>
  <si>
    <t xml:space="preserve"> Duke's 06346</t>
  </si>
  <si>
    <t xml:space="preserve"> Kraft 210006653300</t>
  </si>
  <si>
    <t>CF Sauers 06501</t>
  </si>
  <si>
    <t>Heinz 130005312000</t>
  </si>
  <si>
    <t>CF Sauers 06858</t>
  </si>
  <si>
    <t>Heinz 130007138000</t>
  </si>
  <si>
    <t>CF Sauers 06385</t>
  </si>
  <si>
    <t>Heinz 130005324000</t>
  </si>
  <si>
    <t>CF Sauers 06508</t>
  </si>
  <si>
    <t>CF Sauers 06509</t>
  </si>
  <si>
    <t>Diamond Crystal 75901</t>
  </si>
  <si>
    <t>CF Sauers 06383</t>
  </si>
  <si>
    <t>CF Sauer 09094</t>
  </si>
  <si>
    <t>Tasty Brand  33500</t>
  </si>
  <si>
    <t>6/2#</t>
  </si>
  <si>
    <t>Commodity #'s 110244 and 110242</t>
  </si>
  <si>
    <t xml:space="preserve">Grits, Regular </t>
  </si>
  <si>
    <t>Roll, Cibat, WGR</t>
  </si>
  <si>
    <t>One roll provides 2 OEG</t>
  </si>
  <si>
    <t>Pillsbury 94562-3778</t>
  </si>
  <si>
    <t>96/1.8 oz</t>
  </si>
  <si>
    <t xml:space="preserve"> Blue Bunny</t>
  </si>
  <si>
    <t>Blue Bunny 1097801</t>
  </si>
  <si>
    <t>Blue Bunny</t>
  </si>
  <si>
    <t>Darlington Farms</t>
  </si>
  <si>
    <t>MJM Marketing</t>
  </si>
  <si>
    <t xml:space="preserve">           Atomic Cheddar  24100-10238   </t>
  </si>
  <si>
    <t xml:space="preserve"> MJM Marketing </t>
  </si>
  <si>
    <t>Crave-n-Rave Spikers</t>
  </si>
  <si>
    <t>Hadley Farms</t>
  </si>
  <si>
    <t xml:space="preserve"> Hadley Farms</t>
  </si>
  <si>
    <t>Kellogg's</t>
  </si>
  <si>
    <t xml:space="preserve"> Sara Lee</t>
  </si>
  <si>
    <t xml:space="preserve"> Super Bakery</t>
  </si>
  <si>
    <t xml:space="preserve"> Pirates Booty</t>
  </si>
  <si>
    <t xml:space="preserve"> Minh  </t>
  </si>
  <si>
    <t>Jack Links</t>
  </si>
  <si>
    <t>Crackers, Graham, 3 Count,                                         Meets 1.0 OEG</t>
  </si>
  <si>
    <t>Cupcake, IW, 1.5oz                                         Meets .5   OEG</t>
  </si>
  <si>
    <t>Breakfast Kits, Kelloggs &amp; General Mills          WGR  2.0 OEG</t>
  </si>
  <si>
    <t>Dart 400PCl</t>
  </si>
  <si>
    <t>Genpak</t>
  </si>
  <si>
    <t>Genpak 94012</t>
  </si>
  <si>
    <r>
      <t xml:space="preserve">Sodium must not exceed </t>
    </r>
    <r>
      <rPr>
        <b/>
        <sz val="8"/>
        <rFont val="Arial Narrow"/>
        <family val="2"/>
      </rPr>
      <t>400mg</t>
    </r>
    <r>
      <rPr>
        <sz val="8"/>
        <rFont val="Arial Narrow"/>
        <family val="2"/>
      </rPr>
      <t xml:space="preserve"> per serving.  Domestic Birds only (3 tenders=1 serving)</t>
    </r>
  </si>
  <si>
    <t xml:space="preserve"> Keebler-  Zesta Minis 30100 10088</t>
  </si>
  <si>
    <t>Soup, Condensed, Cream of Chicken</t>
  </si>
  <si>
    <t>Campbells 01036</t>
  </si>
  <si>
    <t>The Switch</t>
  </si>
  <si>
    <t>Eggs 100047</t>
  </si>
  <si>
    <t>French Toast Sticks, Maple Glazed, WG</t>
  </si>
  <si>
    <t xml:space="preserve">Frozen, heat and serve, 150-250 calories with no more than 2 g saturated fat and 350 mg </t>
  </si>
  <si>
    <t>Possible Allergens:  Egg, Milk ,Soy, and Wheat</t>
  </si>
  <si>
    <t xml:space="preserve">Michael Foods 75010 </t>
  </si>
  <si>
    <t>Sunny Fresh 40097</t>
  </si>
  <si>
    <t>85/2.90z</t>
  </si>
  <si>
    <t>French Toast Sticks, WG Cinnamon, IW</t>
  </si>
  <si>
    <t>Sodium  CIndicate # of sticks to equal 2 oz equivalent grain.</t>
  </si>
  <si>
    <t>sodium per serving, CN labeled for three sticks to provide min. 1 OEG</t>
  </si>
  <si>
    <t>Possible Allergens:  Egg, Soy, and Wheat</t>
  </si>
  <si>
    <t>Possible Allergens:  Egg, Soy, Milk and Wheat</t>
  </si>
  <si>
    <t>Right Start RS8627 (3)</t>
  </si>
  <si>
    <t>Sunny Fresh 40094</t>
  </si>
  <si>
    <t>110/2.90z</t>
  </si>
  <si>
    <t>407001 Strawberry  Dinosaur and 409001 Lemon</t>
  </si>
  <si>
    <t>Dinosaur are  discontinued for 2018-2019 by manuf.</t>
  </si>
  <si>
    <t>Eggs, Whole Liquid Bulk Tank 100047</t>
  </si>
  <si>
    <t>Michael Foods 85037</t>
  </si>
  <si>
    <t>AFG 290854</t>
  </si>
  <si>
    <t>AFG 290852</t>
  </si>
  <si>
    <t>Sandwich, Turkey Bacon, Egg, and Cheese Croissant, WG</t>
  </si>
  <si>
    <t>serve.  No VPP 50-150 calories with no more than 2 g saturated fat and 410 mg sodium</t>
  </si>
  <si>
    <t xml:space="preserve">per 2 M/MA serving.  No CN Label </t>
  </si>
  <si>
    <t xml:space="preserve">Corndog Nuggets, Turkey                                   </t>
  </si>
  <si>
    <t>Diamond/Flavor Fresh 76009</t>
  </si>
  <si>
    <t>Naturally Fresh 85016875061</t>
  </si>
  <si>
    <t>Naturally Fresh 85016645061</t>
  </si>
  <si>
    <t>Bay Valley 78370591170</t>
  </si>
  <si>
    <t>Naturally Fresh 85119775061</t>
  </si>
  <si>
    <t>Naturally Fresh, 85716475061</t>
  </si>
  <si>
    <t>House Blend 75121</t>
  </si>
  <si>
    <t>House Blend 75103</t>
  </si>
  <si>
    <t>Naturally Fresh 857168705061</t>
  </si>
  <si>
    <t>Naturally Fresh 134161DO194</t>
  </si>
  <si>
    <r>
      <t xml:space="preserve">Diamond Crystal 75109 </t>
    </r>
    <r>
      <rPr>
        <sz val="8"/>
        <color rgb="FFFF0000"/>
        <rFont val="Arial Narrow"/>
        <family val="2"/>
      </rPr>
      <t>(Discontinued Per Broker)</t>
    </r>
  </si>
  <si>
    <t>Naturally Fresh 85111605061</t>
  </si>
  <si>
    <t>Naturally Fresh 85219815061</t>
  </si>
  <si>
    <t>Rich's 14010</t>
  </si>
  <si>
    <t>sodium, CN labeled for four sticks to provide min. 2 OEG</t>
  </si>
  <si>
    <t>Pizza, Whole, 15-16", 100% Mozz, Four Cheese, Pork Pepperoni, 10 Cut  Par Baked</t>
  </si>
  <si>
    <t>Ridgefield Sidekicks</t>
  </si>
  <si>
    <t xml:space="preserve">2016 Cherry Lemon </t>
  </si>
  <si>
    <t>Tyson 25839-328 (Discontinued per Manufact. (03/06/18)</t>
  </si>
  <si>
    <t>100/2.85z</t>
  </si>
  <si>
    <t>Frozen, fully cooked, 150-300 calories with no more than 7g sat fat and 275 mg</t>
  </si>
  <si>
    <t>27596 Marshmallow Mateys WG  1 OEG</t>
  </si>
  <si>
    <t>20.5z</t>
  </si>
  <si>
    <t>Lawry's 2150080623</t>
  </si>
  <si>
    <t>Yoplait/General Mills 16632</t>
  </si>
  <si>
    <t>96/4 oz.</t>
  </si>
  <si>
    <t>Yoplait/General Mills 70470-47402</t>
  </si>
  <si>
    <t>96/1.42z</t>
  </si>
  <si>
    <t>Super Bakery    (DO NOT BID)</t>
  </si>
  <si>
    <t>(Item Discontinued by Manufacturer 03/06/18)</t>
  </si>
  <si>
    <r>
      <t xml:space="preserve">     </t>
    </r>
    <r>
      <rPr>
        <sz val="8"/>
        <color rgb="FFFF0000"/>
        <rFont val="Arial Narrow"/>
        <family val="2"/>
      </rPr>
      <t xml:space="preserve"> 7060 Red Hot Cinnamon (Discont. By Manuf. 03/06/18)</t>
    </r>
  </si>
  <si>
    <r>
      <t xml:space="preserve">    </t>
    </r>
    <r>
      <rPr>
        <sz val="8"/>
        <color rgb="FFFF0000"/>
        <rFont val="Arial Narrow"/>
        <family val="2"/>
      </rPr>
      <t xml:space="preserve"> 9200 Glazed (Discontinued by Manuf. 03/06/18)</t>
    </r>
  </si>
  <si>
    <r>
      <t xml:space="preserve">    </t>
    </r>
    <r>
      <rPr>
        <sz val="8"/>
        <color rgb="FFFF0000"/>
        <rFont val="Arial Narrow"/>
        <family val="2"/>
      </rPr>
      <t xml:space="preserve"> 9201 Cinnamon (Discontinued by Manuf. 03/06/18)</t>
    </r>
  </si>
  <si>
    <t>Buttery Delite, 17120</t>
  </si>
  <si>
    <t>Pepperidge Farms -Giant Goldfish</t>
  </si>
  <si>
    <t>15094 Cinnamon Grahams</t>
  </si>
  <si>
    <t>Crackers, Saltines, Whole Grain                                              WGR</t>
  </si>
  <si>
    <t>Pancake Wrap, Maple Flavored (IW) WG</t>
  </si>
  <si>
    <t xml:space="preserve">Frozen, fully cooked turkey lnks wrapped in 100% WG maple flavored, (3) .85 links provide </t>
  </si>
  <si>
    <t>1.0 oz. M/MA and 1 OEG, 150-250 calories with no more than 3 g sat fat and 350 mg</t>
  </si>
  <si>
    <t>of sodium per serving.</t>
  </si>
  <si>
    <t>Possible Allergens:  Wheat, Soy, Eggs and Gluten</t>
  </si>
  <si>
    <t>Foster Farms 97169</t>
  </si>
  <si>
    <t>63/2.55z</t>
  </si>
  <si>
    <t>(18-19) Rich's 14839</t>
  </si>
  <si>
    <t xml:space="preserve">Doughnut Holes, Bulk </t>
  </si>
  <si>
    <t>(18-19) Rich's 2725</t>
  </si>
  <si>
    <t>384/.41z</t>
  </si>
  <si>
    <t xml:space="preserve">Frozen, thaw, heat and serve 100-200 calories with no more than 4 g saturated fat and </t>
  </si>
  <si>
    <t>200 mg of sodium per serving. One portion provides min. 1 OEG</t>
  </si>
  <si>
    <t>Marshmallow Rice Treat, IW                        Meets .25 OEG</t>
  </si>
  <si>
    <t xml:space="preserve">Made from Whole Grain Brown Rice Cereal, </t>
  </si>
  <si>
    <t xml:space="preserve">(18-19) Kellogg's 380001-4540 </t>
  </si>
  <si>
    <t>600/.42z</t>
  </si>
  <si>
    <t>(18-19) Doritos 000-28400-67609-0</t>
  </si>
  <si>
    <t>72/1.oz</t>
  </si>
  <si>
    <t>Contains 100-150 calories and no more than  5 gm of fat and 1 gm sat fat per serving</t>
  </si>
  <si>
    <t>(18-19) Lay's 000-28440-25113-6</t>
  </si>
  <si>
    <t>64/1.375z</t>
  </si>
  <si>
    <t>Contains 2 gm  or less of sat fat and 200 mg sodium per serving</t>
  </si>
  <si>
    <t>Chips/Snacks, Tortilla Chips, Single Serve, IW, White Nacho WGR</t>
  </si>
  <si>
    <t>Chips/Snacks, Single Serve, IW Kettle  RF  Salt and Vinegar</t>
  </si>
  <si>
    <t>Biscuit, Yeast Raised Potato Sausage (twin pack) WGR</t>
  </si>
  <si>
    <t>(18-19) Snak Time STF9420NL/60</t>
  </si>
  <si>
    <t>100/2.60z</t>
  </si>
  <si>
    <t>Fully cooked, each portion provides 1 M/MA and 1.75 OEG</t>
  </si>
  <si>
    <t>GORDON FOOD SERVICE COMPANY</t>
  </si>
  <si>
    <t>WILLIAMSBURG COUNTY SCHOOLS</t>
  </si>
  <si>
    <t xml:space="preserve">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</si>
</sst>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164" formatCode="0;\-0;;@"/>
    <numFmt numFmtId="165" formatCode="&quot;$&quot;#,##0.00"/>
    <numFmt numFmtId="166" formatCode="&quot;$&quot;#,##0.0000"/>
    <numFmt numFmtId="167" formatCode="_(&quot;$&quot;* #,##0.0000_);_(&quot;$&quot;* \(#,##0.0000\);_(&quot;$&quot;* &quot;-&quot;????_);_(@_)"/>
    <numFmt numFmtId="168" formatCode="0.0"/>
  </numFmts>
  <fonts count="7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9"/>
      <name val="Arial Narrow"/>
      <family val="2"/>
    </font>
    <font>
      <b/>
      <sz val="8"/>
      <name val="Arial Narrow"/>
      <family val="2"/>
    </font>
    <font>
      <b/>
      <sz val="8"/>
      <color indexed="10"/>
      <name val="Arial Narrow"/>
      <family val="2"/>
    </font>
    <font>
      <sz val="7"/>
      <name val="Arial Narrow"/>
      <family val="2"/>
    </font>
    <font>
      <sz val="8"/>
      <name val="Arial Narrow"/>
      <family val="2"/>
    </font>
    <font>
      <sz val="8"/>
      <color indexed="10"/>
      <name val="Arial Narrow"/>
      <family val="2"/>
    </font>
    <font>
      <sz val="10"/>
      <name val="Arial Narrow"/>
      <family val="2"/>
    </font>
    <font>
      <sz val="11"/>
      <color indexed="8"/>
      <name val="Calibri"/>
      <family val="2"/>
    </font>
    <font>
      <i/>
      <sz val="8"/>
      <name val="Arial Narrow"/>
      <family val="2"/>
    </font>
    <font>
      <sz val="8"/>
      <name val="Times New Roman"/>
      <family val="1"/>
    </font>
    <font>
      <sz val="8"/>
      <color indexed="30"/>
      <name val="Arial Narrow"/>
      <family val="2"/>
    </font>
    <font>
      <sz val="8"/>
      <name val="Arial"/>
      <family val="2"/>
    </font>
    <font>
      <sz val="8"/>
      <color indexed="48"/>
      <name val="Arial Narrow"/>
      <family val="2"/>
    </font>
    <font>
      <sz val="8"/>
      <color rgb="FFFF0000"/>
      <name val="Arial Narrow"/>
      <family val="2"/>
    </font>
    <font>
      <sz val="10"/>
      <color indexed="10"/>
      <name val="Arial Narrow"/>
      <family val="2"/>
    </font>
    <font>
      <b/>
      <sz val="8"/>
      <color indexed="40"/>
      <name val="Arial Narrow"/>
      <family val="2"/>
    </font>
    <font>
      <sz val="8"/>
      <color indexed="30"/>
      <name val="Times New Roman"/>
      <family val="1"/>
    </font>
    <font>
      <sz val="9"/>
      <color indexed="10"/>
      <name val="Arial Narrow"/>
      <family val="2"/>
    </font>
    <font>
      <sz val="9"/>
      <name val="Arial Narrow"/>
      <family val="2"/>
    </font>
    <font>
      <strike/>
      <sz val="8"/>
      <name val="Arial Narrow"/>
      <family val="2"/>
    </font>
    <font>
      <b/>
      <sz val="10"/>
      <name val="Arial Narrow"/>
      <family val="2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i/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b/>
      <i/>
      <sz val="8"/>
      <color rgb="FFFF0000"/>
      <name val="Arial Narrow"/>
      <family val="2"/>
    </font>
    <font>
      <sz val="7"/>
      <color rgb="FFFF0000"/>
      <name val="Arial Narrow"/>
      <family val="2"/>
    </font>
    <font>
      <sz val="8"/>
      <color theme="1"/>
      <name val="Arial Narrow"/>
      <family val="2"/>
    </font>
    <font>
      <sz val="9"/>
      <color rgb="FFFF0000"/>
      <name val="Arial Narrow"/>
      <family val="2"/>
    </font>
    <font>
      <sz val="12"/>
      <name val="Arial Narrow"/>
      <family val="2"/>
    </font>
    <font>
      <sz val="7"/>
      <name val="Calibri Light"/>
      <family val="2"/>
    </font>
    <font>
      <sz val="8"/>
      <name val="Calibri Light"/>
      <family val="2"/>
    </font>
    <font>
      <sz val="9"/>
      <color indexed="8"/>
      <name val="Calibri"/>
      <family val="2"/>
    </font>
    <font>
      <sz val="10"/>
      <name val="Calibri"/>
      <family val="2"/>
    </font>
    <font>
      <b/>
      <sz val="9"/>
      <name val="Arial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sz val="9"/>
      <name val="Calibri"/>
      <family val="2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1"/>
      <name val="Arial"/>
      <family val="2"/>
    </font>
    <font>
      <sz val="16"/>
      <name val="Arial"/>
      <family val="2"/>
    </font>
    <font>
      <b/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1"/>
      <name val="Arial Narrow"/>
      <family val="2"/>
    </font>
    <font>
      <b/>
      <u/>
      <sz val="8"/>
      <name val="Arial Narrow"/>
      <family val="2"/>
    </font>
    <font>
      <sz val="8"/>
      <name val="Arial Black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11"/>
      <name val="Calibri"/>
      <family val="2"/>
      <scheme val="minor"/>
    </font>
    <font>
      <u/>
      <sz val="7"/>
      <name val="Arial Narrow"/>
      <family val="2"/>
    </font>
    <font>
      <sz val="9"/>
      <color indexed="8"/>
      <name val="Calibri Light"/>
      <family val="2"/>
    </font>
    <font>
      <sz val="9"/>
      <name val="Calibri Light"/>
      <family val="2"/>
    </font>
    <font>
      <u/>
      <sz val="8"/>
      <name val="Arial Narrow"/>
      <family val="2"/>
    </font>
    <font>
      <b/>
      <sz val="7"/>
      <name val="Arial Narrow"/>
      <family val="2"/>
    </font>
    <font>
      <sz val="8"/>
      <color theme="1"/>
      <name val="Arial"/>
      <family val="2"/>
    </font>
    <font>
      <b/>
      <sz val="9"/>
      <color indexed="8"/>
      <name val="Calibri"/>
      <family val="2"/>
    </font>
    <font>
      <sz val="7"/>
      <color theme="1"/>
      <name val="Arial Narrow"/>
      <family val="2"/>
    </font>
    <font>
      <i/>
      <sz val="7"/>
      <name val="Arial Narrow"/>
      <family val="2"/>
    </font>
    <font>
      <sz val="8"/>
      <color theme="0"/>
      <name val="Arial Narrow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3"/>
      </patternFill>
    </fill>
    <fill>
      <patternFill patternType="solid">
        <fgColor indexed="2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indexed="42"/>
        <bgColor indexed="42"/>
      </patternFill>
    </fill>
    <fill>
      <patternFill patternType="solid">
        <fgColor theme="0"/>
        <bgColor indexed="42"/>
      </patternFill>
    </fill>
    <fill>
      <patternFill patternType="solid">
        <fgColor rgb="FFF2F2F2"/>
      </patternFill>
    </fill>
    <fill>
      <patternFill patternType="solid">
        <fgColor theme="0"/>
      </patternFill>
    </fill>
    <fill>
      <patternFill patternType="solid">
        <fgColor theme="1"/>
        <bgColor indexed="64"/>
      </patternFill>
    </fill>
    <fill>
      <patternFill patternType="solid">
        <fgColor theme="1"/>
        <bgColor indexed="42"/>
      </patternFill>
    </fill>
    <fill>
      <patternFill patternType="solid">
        <fgColor theme="1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42"/>
      </patternFill>
    </fill>
    <fill>
      <patternFill patternType="solid">
        <fgColor rgb="FFCCFFCC"/>
        <bgColor indexed="42"/>
      </patternFill>
    </fill>
    <fill>
      <patternFill patternType="solid">
        <fgColor rgb="FF92D050"/>
        <bgColor indexed="64"/>
      </patternFill>
    </fill>
    <fill>
      <patternFill patternType="solid">
        <fgColor rgb="FFCCFFCC"/>
      </patternFill>
    </fill>
  </fills>
  <borders count="1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12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2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indexed="64"/>
      </bottom>
      <diagonal/>
    </border>
    <border>
      <left style="thin">
        <color indexed="64"/>
      </left>
      <right/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indexed="64"/>
      </right>
      <top/>
      <bottom style="double">
        <color indexed="64"/>
      </bottom>
      <diagonal/>
    </border>
    <border>
      <left style="thin">
        <color rgb="FF3F3F3F"/>
      </left>
      <right style="thin">
        <color rgb="FF3F3F3F"/>
      </right>
      <top/>
      <bottom/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15" fillId="6" borderId="0" applyNumberFormat="0" applyBorder="0" applyAlignment="0" applyProtection="0"/>
    <xf numFmtId="0" fontId="1" fillId="0" borderId="0"/>
    <xf numFmtId="0" fontId="1" fillId="0" borderId="0"/>
    <xf numFmtId="0" fontId="2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6" fillId="12" borderId="0" applyNumberFormat="0" applyBorder="0" applyAlignment="0" applyProtection="0"/>
    <xf numFmtId="0" fontId="53" fillId="15" borderId="98" applyNumberFormat="0" applyAlignment="0" applyProtection="0"/>
    <xf numFmtId="0" fontId="4" fillId="0" borderId="0"/>
  </cellStyleXfs>
  <cellXfs count="2393">
    <xf numFmtId="0" fontId="0" fillId="0" borderId="0" xfId="0"/>
    <xf numFmtId="37" fontId="4" fillId="3" borderId="1" xfId="0" applyNumberFormat="1" applyFont="1" applyFill="1" applyBorder="1" applyAlignment="1" applyProtection="1">
      <alignment horizontal="center"/>
      <protection locked="0"/>
    </xf>
    <xf numFmtId="37" fontId="4" fillId="4" borderId="1" xfId="1" applyNumberFormat="1" applyFont="1" applyFill="1" applyBorder="1" applyAlignment="1" applyProtection="1">
      <alignment horizontal="center"/>
      <protection locked="0"/>
    </xf>
    <xf numFmtId="44" fontId="6" fillId="0" borderId="3" xfId="0" applyNumberFormat="1" applyFont="1" applyBorder="1" applyProtection="1"/>
    <xf numFmtId="0" fontId="0" fillId="0" borderId="0" xfId="0" applyProtection="1"/>
    <xf numFmtId="0" fontId="6" fillId="0" borderId="0" xfId="0" applyFont="1" applyFill="1" applyBorder="1" applyProtection="1"/>
    <xf numFmtId="44" fontId="0" fillId="0" borderId="0" xfId="0" applyNumberFormat="1" applyFill="1" applyBorder="1" applyProtection="1"/>
    <xf numFmtId="0" fontId="10" fillId="0" borderId="0" xfId="0" applyFont="1" applyProtection="1"/>
    <xf numFmtId="0" fontId="9" fillId="0" borderId="0" xfId="0" applyFont="1" applyProtection="1"/>
    <xf numFmtId="0" fontId="9" fillId="0" borderId="3" xfId="0" applyFont="1" applyFill="1" applyBorder="1" applyProtection="1"/>
    <xf numFmtId="0" fontId="13" fillId="0" borderId="0" xfId="0" applyFont="1" applyProtection="1"/>
    <xf numFmtId="0" fontId="12" fillId="0" borderId="3" xfId="0" applyFont="1" applyBorder="1" applyAlignment="1" applyProtection="1">
      <alignment horizontal="center"/>
    </xf>
    <xf numFmtId="0" fontId="12" fillId="0" borderId="26" xfId="0" applyFont="1" applyBorder="1" applyProtection="1"/>
    <xf numFmtId="0" fontId="12" fillId="0" borderId="27" xfId="0" applyFont="1" applyBorder="1" applyProtection="1"/>
    <xf numFmtId="0" fontId="14" fillId="5" borderId="15" xfId="0" applyFont="1" applyFill="1" applyBorder="1" applyAlignment="1" applyProtection="1">
      <alignment horizontal="left"/>
    </xf>
    <xf numFmtId="0" fontId="14" fillId="5" borderId="16" xfId="0" applyFont="1" applyFill="1" applyBorder="1" applyProtection="1"/>
    <xf numFmtId="44" fontId="14" fillId="5" borderId="16" xfId="1" applyFont="1" applyFill="1" applyBorder="1" applyProtection="1"/>
    <xf numFmtId="0" fontId="14" fillId="5" borderId="16" xfId="0" applyNumberFormat="1" applyFont="1" applyFill="1" applyBorder="1" applyProtection="1"/>
    <xf numFmtId="44" fontId="14" fillId="5" borderId="16" xfId="1" applyFont="1" applyFill="1" applyBorder="1" applyAlignment="1" applyProtection="1">
      <alignment shrinkToFit="1"/>
    </xf>
    <xf numFmtId="44" fontId="14" fillId="5" borderId="17" xfId="0" applyNumberFormat="1" applyFont="1" applyFill="1" applyBorder="1" applyProtection="1"/>
    <xf numFmtId="0" fontId="13" fillId="0" borderId="0" xfId="0" applyFont="1" applyBorder="1" applyProtection="1"/>
    <xf numFmtId="0" fontId="12" fillId="0" borderId="0" xfId="0" applyFont="1" applyBorder="1" applyProtection="1"/>
    <xf numFmtId="0" fontId="11" fillId="0" borderId="32" xfId="0" applyFont="1" applyBorder="1" applyAlignment="1" applyProtection="1">
      <alignment horizontal="left"/>
    </xf>
    <xf numFmtId="0" fontId="12" fillId="0" borderId="20" xfId="0" applyFont="1" applyBorder="1" applyProtection="1"/>
    <xf numFmtId="0" fontId="12" fillId="0" borderId="20" xfId="0" applyFont="1" applyFill="1" applyBorder="1" applyProtection="1"/>
    <xf numFmtId="44" fontId="12" fillId="4" borderId="20" xfId="1" applyFont="1" applyFill="1" applyBorder="1" applyProtection="1">
      <protection locked="0"/>
    </xf>
    <xf numFmtId="44" fontId="12" fillId="0" borderId="21" xfId="1" applyFont="1" applyFill="1" applyBorder="1" applyProtection="1"/>
    <xf numFmtId="0" fontId="12" fillId="0" borderId="28" xfId="0" applyNumberFormat="1" applyFont="1" applyBorder="1" applyProtection="1"/>
    <xf numFmtId="44" fontId="12" fillId="0" borderId="20" xfId="1" applyFont="1" applyBorder="1" applyAlignment="1" applyProtection="1">
      <alignment shrinkToFit="1"/>
    </xf>
    <xf numFmtId="44" fontId="12" fillId="0" borderId="30" xfId="0" applyNumberFormat="1" applyFont="1" applyBorder="1" applyProtection="1"/>
    <xf numFmtId="0" fontId="12" fillId="0" borderId="3" xfId="0" applyFont="1" applyFill="1" applyBorder="1" applyProtection="1"/>
    <xf numFmtId="44" fontId="12" fillId="0" borderId="4" xfId="1" applyFont="1" applyFill="1" applyBorder="1" applyProtection="1"/>
    <xf numFmtId="44" fontId="12" fillId="0" borderId="3" xfId="1" applyFont="1" applyBorder="1" applyAlignment="1" applyProtection="1">
      <alignment shrinkToFit="1"/>
    </xf>
    <xf numFmtId="44" fontId="12" fillId="0" borderId="34" xfId="0" applyNumberFormat="1" applyFont="1" applyBorder="1" applyProtection="1"/>
    <xf numFmtId="0" fontId="12" fillId="0" borderId="3" xfId="0" applyFont="1" applyBorder="1" applyProtection="1"/>
    <xf numFmtId="0" fontId="12" fillId="0" borderId="24" xfId="0" applyFont="1" applyFill="1" applyBorder="1" applyProtection="1"/>
    <xf numFmtId="44" fontId="12" fillId="0" borderId="33" xfId="1" applyFont="1" applyFill="1" applyBorder="1" applyProtection="1">
      <protection locked="0"/>
    </xf>
    <xf numFmtId="44" fontId="12" fillId="0" borderId="3" xfId="1" applyFont="1" applyFill="1" applyBorder="1" applyProtection="1"/>
    <xf numFmtId="1" fontId="12" fillId="0" borderId="3" xfId="0" applyNumberFormat="1" applyFont="1" applyBorder="1" applyProtection="1"/>
    <xf numFmtId="44" fontId="12" fillId="0" borderId="24" xfId="1" applyFont="1" applyBorder="1" applyAlignment="1" applyProtection="1">
      <alignment shrinkToFit="1"/>
    </xf>
    <xf numFmtId="44" fontId="12" fillId="0" borderId="25" xfId="0" applyNumberFormat="1" applyFont="1" applyBorder="1" applyProtection="1"/>
    <xf numFmtId="0" fontId="11" fillId="0" borderId="35" xfId="0" applyFont="1" applyBorder="1" applyAlignment="1" applyProtection="1">
      <alignment horizontal="left"/>
    </xf>
    <xf numFmtId="0" fontId="12" fillId="0" borderId="27" xfId="0" applyFont="1" applyFill="1" applyBorder="1" applyProtection="1">
      <protection locked="0"/>
    </xf>
    <xf numFmtId="0" fontId="12" fillId="0" borderId="27" xfId="0" applyFont="1" applyFill="1" applyBorder="1" applyProtection="1"/>
    <xf numFmtId="44" fontId="12" fillId="0" borderId="27" xfId="1" applyFont="1" applyFill="1" applyBorder="1" applyProtection="1">
      <protection locked="0"/>
    </xf>
    <xf numFmtId="1" fontId="12" fillId="0" borderId="37" xfId="0" applyNumberFormat="1" applyFont="1" applyBorder="1" applyProtection="1"/>
    <xf numFmtId="44" fontId="12" fillId="0" borderId="27" xfId="1" applyFont="1" applyBorder="1" applyAlignment="1" applyProtection="1">
      <alignment shrinkToFit="1"/>
    </xf>
    <xf numFmtId="44" fontId="12" fillId="0" borderId="38" xfId="0" applyNumberFormat="1" applyFont="1" applyBorder="1" applyProtection="1"/>
    <xf numFmtId="0" fontId="12" fillId="0" borderId="29" xfId="0" applyFont="1" applyBorder="1" applyProtection="1"/>
    <xf numFmtId="0" fontId="11" fillId="0" borderId="8" xfId="0" applyFont="1" applyBorder="1" applyAlignment="1" applyProtection="1">
      <alignment horizontal="left"/>
    </xf>
    <xf numFmtId="0" fontId="12" fillId="2" borderId="20" xfId="0" applyFont="1" applyFill="1" applyBorder="1" applyProtection="1"/>
    <xf numFmtId="0" fontId="12" fillId="0" borderId="28" xfId="0" applyFont="1" applyBorder="1" applyProtection="1"/>
    <xf numFmtId="0" fontId="11" fillId="0" borderId="32" xfId="0" applyFont="1" applyFill="1" applyBorder="1" applyAlignment="1" applyProtection="1">
      <alignment horizontal="left"/>
    </xf>
    <xf numFmtId="0" fontId="12" fillId="0" borderId="33" xfId="0" applyFont="1" applyFill="1" applyBorder="1" applyProtection="1"/>
    <xf numFmtId="0" fontId="13" fillId="0" borderId="3" xfId="0" applyFont="1" applyBorder="1" applyProtection="1"/>
    <xf numFmtId="0" fontId="11" fillId="0" borderId="35" xfId="0" applyFont="1" applyFill="1" applyBorder="1" applyAlignment="1" applyProtection="1">
      <alignment horizontal="left"/>
    </xf>
    <xf numFmtId="0" fontId="12" fillId="2" borderId="3" xfId="0" applyFont="1" applyFill="1" applyBorder="1" applyProtection="1"/>
    <xf numFmtId="44" fontId="12" fillId="0" borderId="4" xfId="1" applyFont="1" applyBorder="1" applyProtection="1"/>
    <xf numFmtId="0" fontId="12" fillId="0" borderId="5" xfId="0" applyNumberFormat="1" applyFont="1" applyBorder="1" applyAlignment="1" applyProtection="1"/>
    <xf numFmtId="0" fontId="12" fillId="2" borderId="29" xfId="0" applyFont="1" applyFill="1" applyBorder="1" applyProtection="1"/>
    <xf numFmtId="44" fontId="12" fillId="4" borderId="27" xfId="1" applyFont="1" applyFill="1" applyBorder="1" applyProtection="1">
      <protection locked="0"/>
    </xf>
    <xf numFmtId="44" fontId="12" fillId="0" borderId="26" xfId="1" applyFont="1" applyBorder="1" applyProtection="1"/>
    <xf numFmtId="0" fontId="12" fillId="0" borderId="40" xfId="0" applyFont="1" applyBorder="1" applyProtection="1"/>
    <xf numFmtId="0" fontId="12" fillId="0" borderId="41" xfId="0" applyFont="1" applyBorder="1" applyProtection="1"/>
    <xf numFmtId="0" fontId="13" fillId="0" borderId="3" xfId="0" applyFont="1" applyFill="1" applyBorder="1" applyProtection="1"/>
    <xf numFmtId="0" fontId="12" fillId="0" borderId="20" xfId="0" applyFont="1" applyBorder="1" applyAlignment="1" applyProtection="1"/>
    <xf numFmtId="44" fontId="12" fillId="0" borderId="21" xfId="1" applyFont="1" applyBorder="1" applyProtection="1"/>
    <xf numFmtId="0" fontId="12" fillId="0" borderId="29" xfId="0" applyFont="1" applyBorder="1" applyAlignment="1" applyProtection="1"/>
    <xf numFmtId="44" fontId="12" fillId="4" borderId="29" xfId="1" applyFont="1" applyFill="1" applyBorder="1" applyProtection="1">
      <protection locked="0"/>
    </xf>
    <xf numFmtId="44" fontId="12" fillId="0" borderId="36" xfId="1" applyFont="1" applyBorder="1" applyProtection="1"/>
    <xf numFmtId="0" fontId="12" fillId="0" borderId="37" xfId="0" applyNumberFormat="1" applyFont="1" applyBorder="1" applyProtection="1"/>
    <xf numFmtId="44" fontId="12" fillId="0" borderId="29" xfId="1" applyFont="1" applyBorder="1" applyAlignment="1" applyProtection="1">
      <alignment shrinkToFit="1"/>
    </xf>
    <xf numFmtId="0" fontId="12" fillId="0" borderId="36" xfId="0" applyFont="1" applyBorder="1" applyProtection="1"/>
    <xf numFmtId="0" fontId="12" fillId="0" borderId="27" xfId="0" applyFont="1" applyBorder="1" applyAlignment="1" applyProtection="1"/>
    <xf numFmtId="0" fontId="12" fillId="0" borderId="39" xfId="0" applyNumberFormat="1" applyFont="1" applyBorder="1" applyProtection="1"/>
    <xf numFmtId="0" fontId="12" fillId="0" borderId="3" xfId="0" applyFont="1" applyBorder="1" applyAlignment="1" applyProtection="1"/>
    <xf numFmtId="44" fontId="12" fillId="0" borderId="3" xfId="1" applyFont="1" applyBorder="1" applyProtection="1">
      <protection locked="0"/>
    </xf>
    <xf numFmtId="49" fontId="12" fillId="0" borderId="3" xfId="0" applyNumberFormat="1" applyFont="1" applyBorder="1" applyProtection="1">
      <protection locked="0"/>
    </xf>
    <xf numFmtId="49" fontId="12" fillId="0" borderId="27" xfId="0" applyNumberFormat="1" applyFont="1" applyBorder="1" applyProtection="1">
      <protection locked="0"/>
    </xf>
    <xf numFmtId="44" fontId="12" fillId="0" borderId="27" xfId="1" applyFont="1" applyBorder="1" applyProtection="1">
      <protection locked="0"/>
    </xf>
    <xf numFmtId="44" fontId="12" fillId="4" borderId="24" xfId="1" applyFont="1" applyFill="1" applyBorder="1" applyProtection="1">
      <protection locked="0"/>
    </xf>
    <xf numFmtId="44" fontId="12" fillId="0" borderId="47" xfId="1" applyFont="1" applyBorder="1" applyProtection="1"/>
    <xf numFmtId="44" fontId="12" fillId="4" borderId="3" xfId="1" applyFont="1" applyFill="1" applyBorder="1" applyProtection="1">
      <protection locked="0"/>
    </xf>
    <xf numFmtId="0" fontId="12" fillId="0" borderId="3" xfId="0" applyFont="1" applyBorder="1" applyAlignment="1" applyProtection="1">
      <alignment horizontal="right"/>
    </xf>
    <xf numFmtId="0" fontId="12" fillId="0" borderId="31" xfId="0" applyFont="1" applyBorder="1" applyProtection="1"/>
    <xf numFmtId="0" fontId="12" fillId="0" borderId="21" xfId="0" applyFont="1" applyBorder="1" applyProtection="1"/>
    <xf numFmtId="0" fontId="12" fillId="0" borderId="49" xfId="0" applyFont="1" applyBorder="1" applyProtection="1"/>
    <xf numFmtId="0" fontId="12" fillId="0" borderId="5" xfId="0" applyNumberFormat="1" applyFont="1" applyBorder="1" applyProtection="1"/>
    <xf numFmtId="0" fontId="12" fillId="0" borderId="33" xfId="0" applyFont="1" applyBorder="1" applyProtection="1"/>
    <xf numFmtId="0" fontId="12" fillId="0" borderId="33" xfId="0" applyFont="1" applyBorder="1" applyAlignment="1" applyProtection="1"/>
    <xf numFmtId="1" fontId="12" fillId="0" borderId="28" xfId="0" applyNumberFormat="1" applyFont="1" applyBorder="1" applyProtection="1"/>
    <xf numFmtId="44" fontId="12" fillId="0" borderId="20" xfId="1" applyFont="1" applyFill="1" applyBorder="1" applyProtection="1">
      <protection locked="0"/>
    </xf>
    <xf numFmtId="0" fontId="12" fillId="2" borderId="20" xfId="0" applyFont="1" applyFill="1" applyBorder="1" applyAlignment="1" applyProtection="1"/>
    <xf numFmtId="44" fontId="12" fillId="2" borderId="20" xfId="1" applyFont="1" applyFill="1" applyBorder="1" applyProtection="1">
      <protection locked="0"/>
    </xf>
    <xf numFmtId="0" fontId="12" fillId="0" borderId="40" xfId="0" applyFont="1" applyFill="1" applyBorder="1" applyProtection="1"/>
    <xf numFmtId="0" fontId="11" fillId="0" borderId="50" xfId="0" applyFont="1" applyFill="1" applyBorder="1" applyAlignment="1" applyProtection="1">
      <alignment horizontal="left"/>
    </xf>
    <xf numFmtId="0" fontId="12" fillId="0" borderId="3" xfId="0" applyFont="1" applyBorder="1" applyAlignment="1" applyProtection="1">
      <alignment horizontal="left"/>
    </xf>
    <xf numFmtId="0" fontId="12" fillId="0" borderId="29" xfId="0" applyFont="1" applyBorder="1" applyAlignment="1" applyProtection="1">
      <alignment horizontal="left"/>
    </xf>
    <xf numFmtId="0" fontId="12" fillId="0" borderId="37" xfId="0" applyFont="1" applyBorder="1" applyProtection="1"/>
    <xf numFmtId="0" fontId="13" fillId="0" borderId="0" xfId="0" applyFont="1" applyFill="1" applyProtection="1"/>
    <xf numFmtId="44" fontId="12" fillId="0" borderId="33" xfId="1" applyFont="1" applyBorder="1" applyProtection="1">
      <protection locked="0"/>
    </xf>
    <xf numFmtId="0" fontId="12" fillId="0" borderId="23" xfId="0" applyNumberFormat="1" applyFont="1" applyBorder="1" applyProtection="1"/>
    <xf numFmtId="44" fontId="12" fillId="0" borderId="33" xfId="1" applyFont="1" applyBorder="1" applyAlignment="1" applyProtection="1">
      <alignment shrinkToFit="1"/>
    </xf>
    <xf numFmtId="44" fontId="12" fillId="0" borderId="43" xfId="0" applyNumberFormat="1" applyFont="1" applyBorder="1" applyProtection="1"/>
    <xf numFmtId="0" fontId="12" fillId="0" borderId="23" xfId="0" applyFont="1" applyBorder="1" applyProtection="1"/>
    <xf numFmtId="0" fontId="18" fillId="0" borderId="24" xfId="0" applyFont="1" applyBorder="1" applyProtection="1"/>
    <xf numFmtId="0" fontId="12" fillId="0" borderId="24" xfId="0" applyFont="1" applyBorder="1" applyAlignment="1" applyProtection="1"/>
    <xf numFmtId="44" fontId="12" fillId="0" borderId="24" xfId="1" applyFont="1" applyBorder="1" applyProtection="1">
      <protection locked="0"/>
    </xf>
    <xf numFmtId="0" fontId="12" fillId="0" borderId="39" xfId="0" applyFont="1" applyBorder="1" applyProtection="1"/>
    <xf numFmtId="0" fontId="12" fillId="0" borderId="5" xfId="0" applyFont="1" applyBorder="1" applyProtection="1"/>
    <xf numFmtId="0" fontId="12" fillId="0" borderId="3" xfId="0" applyFont="1" applyFill="1" applyBorder="1" applyProtection="1">
      <protection locked="0"/>
    </xf>
    <xf numFmtId="44" fontId="12" fillId="0" borderId="29" xfId="1" applyFont="1" applyBorder="1" applyProtection="1">
      <protection locked="0"/>
    </xf>
    <xf numFmtId="44" fontId="12" fillId="0" borderId="46" xfId="0" applyNumberFormat="1" applyFont="1" applyBorder="1" applyProtection="1"/>
    <xf numFmtId="0" fontId="12" fillId="0" borderId="24" xfId="0" applyFont="1" applyBorder="1" applyProtection="1"/>
    <xf numFmtId="44" fontId="12" fillId="2" borderId="29" xfId="1" applyFont="1" applyFill="1" applyBorder="1" applyProtection="1">
      <protection locked="0"/>
    </xf>
    <xf numFmtId="1" fontId="12" fillId="0" borderId="39" xfId="0" applyNumberFormat="1" applyFont="1" applyBorder="1" applyProtection="1"/>
    <xf numFmtId="44" fontId="12" fillId="0" borderId="26" xfId="1" applyFont="1" applyFill="1" applyBorder="1" applyProtection="1"/>
    <xf numFmtId="0" fontId="12" fillId="0" borderId="39" xfId="0" applyNumberFormat="1" applyFont="1" applyFill="1" applyBorder="1" applyProtection="1"/>
    <xf numFmtId="44" fontId="12" fillId="0" borderId="27" xfId="1" applyFont="1" applyFill="1" applyBorder="1" applyAlignment="1" applyProtection="1">
      <alignment shrinkToFit="1"/>
    </xf>
    <xf numFmtId="44" fontId="12" fillId="0" borderId="38" xfId="0" applyNumberFormat="1" applyFont="1" applyFill="1" applyBorder="1" applyProtection="1"/>
    <xf numFmtId="44" fontId="12" fillId="4" borderId="40" xfId="1" applyFont="1" applyFill="1" applyBorder="1" applyProtection="1">
      <protection locked="0"/>
    </xf>
    <xf numFmtId="44" fontId="12" fillId="0" borderId="3" xfId="1" applyFont="1" applyFill="1" applyBorder="1" applyProtection="1">
      <protection locked="0"/>
    </xf>
    <xf numFmtId="0" fontId="12" fillId="0" borderId="5" xfId="0" applyNumberFormat="1" applyFont="1" applyFill="1" applyBorder="1" applyProtection="1"/>
    <xf numFmtId="0" fontId="12" fillId="0" borderId="3" xfId="0" applyNumberFormat="1" applyFont="1" applyFill="1" applyBorder="1" applyProtection="1"/>
    <xf numFmtId="0" fontId="12" fillId="0" borderId="27" xfId="0" applyNumberFormat="1" applyFont="1" applyFill="1" applyBorder="1" applyProtection="1"/>
    <xf numFmtId="0" fontId="11" fillId="0" borderId="50" xfId="0" applyFont="1" applyBorder="1" applyAlignment="1" applyProtection="1">
      <alignment horizontal="left"/>
    </xf>
    <xf numFmtId="44" fontId="12" fillId="0" borderId="20" xfId="1" applyFont="1" applyBorder="1" applyProtection="1">
      <protection locked="0"/>
    </xf>
    <xf numFmtId="44" fontId="12" fillId="0" borderId="27" xfId="1" applyFont="1" applyBorder="1" applyProtection="1"/>
    <xf numFmtId="0" fontId="12" fillId="0" borderId="27" xfId="0" applyNumberFormat="1" applyFont="1" applyBorder="1" applyProtection="1"/>
    <xf numFmtId="44" fontId="12" fillId="0" borderId="34" xfId="1" applyNumberFormat="1" applyFont="1" applyBorder="1" applyProtection="1"/>
    <xf numFmtId="0" fontId="12" fillId="0" borderId="29" xfId="0" applyFont="1" applyFill="1" applyBorder="1" applyProtection="1"/>
    <xf numFmtId="1" fontId="12" fillId="0" borderId="5" xfId="0" applyNumberFormat="1" applyFont="1" applyBorder="1" applyProtection="1"/>
    <xf numFmtId="44" fontId="12" fillId="2" borderId="3" xfId="1" applyFont="1" applyFill="1" applyBorder="1" applyProtection="1">
      <protection locked="0"/>
    </xf>
    <xf numFmtId="44" fontId="12" fillId="0" borderId="29" xfId="1" applyFont="1" applyFill="1" applyBorder="1" applyProtection="1">
      <protection locked="0"/>
    </xf>
    <xf numFmtId="44" fontId="12" fillId="0" borderId="3" xfId="1" applyFont="1" applyBorder="1" applyProtection="1"/>
    <xf numFmtId="0" fontId="12" fillId="0" borderId="3" xfId="0" applyNumberFormat="1" applyFont="1" applyBorder="1" applyProtection="1"/>
    <xf numFmtId="0" fontId="12" fillId="0" borderId="22" xfId="0" applyFont="1" applyBorder="1" applyProtection="1"/>
    <xf numFmtId="0" fontId="12" fillId="0" borderId="0" xfId="0" applyFont="1" applyFill="1" applyBorder="1" applyProtection="1"/>
    <xf numFmtId="44" fontId="12" fillId="0" borderId="41" xfId="1" applyFont="1" applyBorder="1" applyProtection="1"/>
    <xf numFmtId="1" fontId="12" fillId="0" borderId="42" xfId="0" applyNumberFormat="1" applyFont="1" applyBorder="1" applyProtection="1"/>
    <xf numFmtId="0" fontId="12" fillId="0" borderId="42" xfId="0" applyNumberFormat="1" applyFont="1" applyBorder="1" applyProtection="1"/>
    <xf numFmtId="0" fontId="12" fillId="0" borderId="21" xfId="0" applyFont="1" applyFill="1" applyBorder="1" applyProtection="1"/>
    <xf numFmtId="0" fontId="12" fillId="0" borderId="4" xfId="0" applyFont="1" applyFill="1" applyBorder="1" applyProtection="1"/>
    <xf numFmtId="0" fontId="21" fillId="0" borderId="3" xfId="0" applyFont="1" applyFill="1" applyBorder="1" applyProtection="1"/>
    <xf numFmtId="0" fontId="12" fillId="0" borderId="40" xfId="0" applyFont="1" applyBorder="1" applyAlignment="1" applyProtection="1"/>
    <xf numFmtId="0" fontId="12" fillId="0" borderId="20" xfId="0" applyFont="1" applyFill="1" applyBorder="1" applyAlignment="1" applyProtection="1"/>
    <xf numFmtId="0" fontId="12" fillId="2" borderId="27" xfId="0" applyFont="1" applyFill="1" applyBorder="1" applyProtection="1"/>
    <xf numFmtId="44" fontId="12" fillId="4" borderId="45" xfId="1" applyFont="1" applyFill="1" applyBorder="1" applyProtection="1">
      <protection locked="0"/>
    </xf>
    <xf numFmtId="0" fontId="12" fillId="2" borderId="33" xfId="0" applyFont="1" applyFill="1" applyBorder="1" applyAlignment="1" applyProtection="1"/>
    <xf numFmtId="0" fontId="12" fillId="2" borderId="3" xfId="0" applyFont="1" applyFill="1" applyBorder="1" applyAlignment="1" applyProtection="1"/>
    <xf numFmtId="0" fontId="12" fillId="2" borderId="27" xfId="0" applyFont="1" applyFill="1" applyBorder="1" applyAlignment="1" applyProtection="1"/>
    <xf numFmtId="44" fontId="12" fillId="2" borderId="27" xfId="1" applyFont="1" applyFill="1" applyBorder="1" applyProtection="1">
      <protection locked="0"/>
    </xf>
    <xf numFmtId="0" fontId="12" fillId="0" borderId="42" xfId="0" applyFont="1" applyBorder="1" applyProtection="1"/>
    <xf numFmtId="0" fontId="12" fillId="0" borderId="18" xfId="0" applyFont="1" applyBorder="1" applyProtection="1"/>
    <xf numFmtId="44" fontId="12" fillId="4" borderId="33" xfId="1" applyFont="1" applyFill="1" applyBorder="1" applyProtection="1">
      <protection locked="0"/>
    </xf>
    <xf numFmtId="0" fontId="12" fillId="0" borderId="14" xfId="0" applyFont="1" applyBorder="1" applyProtection="1"/>
    <xf numFmtId="0" fontId="12" fillId="0" borderId="45" xfId="0" applyFont="1" applyBorder="1" applyProtection="1"/>
    <xf numFmtId="44" fontId="12" fillId="2" borderId="4" xfId="1" applyFont="1" applyFill="1" applyBorder="1" applyProtection="1"/>
    <xf numFmtId="1" fontId="12" fillId="2" borderId="5" xfId="0" applyNumberFormat="1" applyFont="1" applyFill="1" applyBorder="1" applyProtection="1"/>
    <xf numFmtId="44" fontId="12" fillId="2" borderId="5" xfId="1" applyFont="1" applyFill="1" applyBorder="1" applyAlignment="1" applyProtection="1">
      <alignment shrinkToFit="1"/>
    </xf>
    <xf numFmtId="44" fontId="12" fillId="2" borderId="34" xfId="0" applyNumberFormat="1" applyFont="1" applyFill="1" applyBorder="1" applyProtection="1"/>
    <xf numFmtId="44" fontId="12" fillId="0" borderId="37" xfId="1" applyFont="1" applyBorder="1" applyAlignment="1" applyProtection="1">
      <alignment shrinkToFit="1"/>
    </xf>
    <xf numFmtId="0" fontId="12" fillId="0" borderId="45" xfId="0" applyFont="1" applyBorder="1" applyAlignment="1" applyProtection="1"/>
    <xf numFmtId="44" fontId="12" fillId="0" borderId="39" xfId="1" applyFont="1" applyBorder="1" applyAlignment="1" applyProtection="1">
      <alignment shrinkToFit="1"/>
    </xf>
    <xf numFmtId="44" fontId="12" fillId="0" borderId="5" xfId="1" applyFont="1" applyBorder="1" applyAlignment="1" applyProtection="1">
      <alignment shrinkToFit="1"/>
    </xf>
    <xf numFmtId="0" fontId="9" fillId="0" borderId="40" xfId="0" applyFont="1" applyBorder="1" applyProtection="1"/>
    <xf numFmtId="0" fontId="12" fillId="0" borderId="4" xfId="0" applyFont="1" applyBorder="1" applyProtection="1"/>
    <xf numFmtId="0" fontId="12" fillId="0" borderId="0" xfId="0" applyFont="1" applyFill="1" applyProtection="1"/>
    <xf numFmtId="0" fontId="13" fillId="0" borderId="27" xfId="0" applyFont="1" applyFill="1" applyBorder="1" applyProtection="1"/>
    <xf numFmtId="49" fontId="12" fillId="0" borderId="24" xfId="0" applyNumberFormat="1" applyFont="1" applyBorder="1" applyProtection="1">
      <protection locked="0"/>
    </xf>
    <xf numFmtId="0" fontId="12" fillId="0" borderId="24" xfId="0" applyFont="1" applyFill="1" applyBorder="1" applyProtection="1">
      <protection locked="0"/>
    </xf>
    <xf numFmtId="44" fontId="12" fillId="0" borderId="24" xfId="1" applyFont="1" applyFill="1" applyBorder="1" applyProtection="1">
      <protection locked="0"/>
    </xf>
    <xf numFmtId="0" fontId="22" fillId="0" borderId="0" xfId="0" applyFont="1" applyProtection="1"/>
    <xf numFmtId="0" fontId="14" fillId="0" borderId="0" xfId="0" applyFont="1" applyProtection="1"/>
    <xf numFmtId="0" fontId="12" fillId="0" borderId="36" xfId="0" applyFont="1" applyFill="1" applyBorder="1" applyProtection="1"/>
    <xf numFmtId="44" fontId="12" fillId="0" borderId="5" xfId="1" applyFont="1" applyFill="1" applyBorder="1" applyAlignment="1" applyProtection="1">
      <alignment shrinkToFit="1"/>
    </xf>
    <xf numFmtId="44" fontId="12" fillId="0" borderId="34" xfId="0" applyNumberFormat="1" applyFont="1" applyFill="1" applyBorder="1" applyProtection="1"/>
    <xf numFmtId="44" fontId="12" fillId="0" borderId="28" xfId="1" applyFont="1" applyFill="1" applyBorder="1" applyAlignment="1" applyProtection="1">
      <alignment shrinkToFit="1"/>
    </xf>
    <xf numFmtId="44" fontId="12" fillId="0" borderId="30" xfId="0" applyNumberFormat="1" applyFont="1" applyFill="1" applyBorder="1" applyProtection="1"/>
    <xf numFmtId="0" fontId="16" fillId="0" borderId="3" xfId="0" applyFont="1" applyFill="1" applyBorder="1" applyProtection="1"/>
    <xf numFmtId="44" fontId="12" fillId="0" borderId="41" xfId="1" applyFont="1" applyFill="1" applyBorder="1" applyProtection="1"/>
    <xf numFmtId="0" fontId="12" fillId="0" borderId="42" xfId="0" applyNumberFormat="1" applyFont="1" applyFill="1" applyBorder="1" applyProtection="1"/>
    <xf numFmtId="0" fontId="16" fillId="0" borderId="27" xfId="0" applyFont="1" applyFill="1" applyBorder="1" applyProtection="1"/>
    <xf numFmtId="0" fontId="12" fillId="0" borderId="29" xfId="0" applyFont="1" applyFill="1" applyBorder="1" applyAlignment="1" applyProtection="1"/>
    <xf numFmtId="44" fontId="12" fillId="0" borderId="37" xfId="1" applyFont="1" applyFill="1" applyBorder="1" applyAlignment="1" applyProtection="1">
      <alignment shrinkToFit="1"/>
    </xf>
    <xf numFmtId="44" fontId="12" fillId="0" borderId="46" xfId="0" applyNumberFormat="1" applyFont="1" applyFill="1" applyBorder="1" applyProtection="1"/>
    <xf numFmtId="0" fontId="12" fillId="0" borderId="33" xfId="0" applyNumberFormat="1" applyFont="1" applyBorder="1" applyProtection="1"/>
    <xf numFmtId="44" fontId="12" fillId="0" borderId="23" xfId="1" applyFont="1" applyBorder="1" applyAlignment="1" applyProtection="1">
      <alignment shrinkToFit="1"/>
    </xf>
    <xf numFmtId="44" fontId="12" fillId="0" borderId="29" xfId="1" applyFont="1" applyBorder="1" applyProtection="1"/>
    <xf numFmtId="0" fontId="12" fillId="0" borderId="26" xfId="0" applyFont="1" applyFill="1" applyBorder="1" applyProtection="1"/>
    <xf numFmtId="44" fontId="12" fillId="2" borderId="26" xfId="1" applyFont="1" applyFill="1" applyBorder="1" applyProtection="1"/>
    <xf numFmtId="44" fontId="12" fillId="0" borderId="28" xfId="1" applyFont="1" applyBorder="1" applyAlignment="1" applyProtection="1">
      <alignment shrinkToFit="1"/>
    </xf>
    <xf numFmtId="0" fontId="12" fillId="0" borderId="28" xfId="0" applyFont="1" applyFill="1" applyBorder="1" applyProtection="1"/>
    <xf numFmtId="0" fontId="12" fillId="0" borderId="5" xfId="0" applyFont="1" applyFill="1" applyBorder="1" applyProtection="1"/>
    <xf numFmtId="44" fontId="12" fillId="0" borderId="25" xfId="0" applyNumberFormat="1" applyFont="1" applyFill="1" applyBorder="1" applyProtection="1"/>
    <xf numFmtId="0" fontId="12" fillId="2" borderId="33" xfId="0" applyFont="1" applyFill="1" applyBorder="1" applyProtection="1"/>
    <xf numFmtId="49" fontId="12" fillId="0" borderId="3" xfId="0" applyNumberFormat="1" applyFont="1" applyBorder="1" applyProtection="1"/>
    <xf numFmtId="49" fontId="12" fillId="0" borderId="3" xfId="0" applyNumberFormat="1" applyFont="1" applyBorder="1" applyAlignment="1" applyProtection="1"/>
    <xf numFmtId="49" fontId="12" fillId="0" borderId="5" xfId="0" applyNumberFormat="1" applyFont="1" applyBorder="1" applyProtection="1"/>
    <xf numFmtId="49" fontId="12" fillId="0" borderId="34" xfId="0" applyNumberFormat="1" applyFont="1" applyBorder="1" applyProtection="1"/>
    <xf numFmtId="0" fontId="9" fillId="0" borderId="20" xfId="0" applyFont="1" applyBorder="1" applyProtection="1"/>
    <xf numFmtId="0" fontId="12" fillId="2" borderId="5" xfId="0" applyNumberFormat="1" applyFont="1" applyFill="1" applyBorder="1" applyProtection="1"/>
    <xf numFmtId="49" fontId="12" fillId="0" borderId="27" xfId="0" applyNumberFormat="1" applyFont="1" applyBorder="1" applyProtection="1"/>
    <xf numFmtId="49" fontId="12" fillId="0" borderId="39" xfId="0" applyNumberFormat="1" applyFont="1" applyBorder="1" applyProtection="1"/>
    <xf numFmtId="49" fontId="12" fillId="0" borderId="38" xfId="0" applyNumberFormat="1" applyFont="1" applyBorder="1" applyProtection="1"/>
    <xf numFmtId="49" fontId="12" fillId="0" borderId="37" xfId="0" applyNumberFormat="1" applyFont="1" applyBorder="1" applyProtection="1"/>
    <xf numFmtId="49" fontId="12" fillId="0" borderId="46" xfId="0" applyNumberFormat="1" applyFont="1" applyBorder="1" applyProtection="1"/>
    <xf numFmtId="44" fontId="12" fillId="0" borderId="33" xfId="1" applyFont="1" applyBorder="1" applyProtection="1"/>
    <xf numFmtId="44" fontId="12" fillId="0" borderId="20" xfId="1" applyFont="1" applyBorder="1" applyProtection="1"/>
    <xf numFmtId="44" fontId="12" fillId="0" borderId="0" xfId="1" applyFont="1" applyProtection="1"/>
    <xf numFmtId="0" fontId="11" fillId="0" borderId="8" xfId="0" applyFont="1" applyFill="1" applyBorder="1" applyAlignment="1" applyProtection="1">
      <alignment horizontal="left"/>
    </xf>
    <xf numFmtId="0" fontId="11" fillId="0" borderId="10" xfId="0" applyFont="1" applyFill="1" applyBorder="1" applyAlignment="1" applyProtection="1">
      <alignment horizontal="left"/>
    </xf>
    <xf numFmtId="0" fontId="12" fillId="0" borderId="27" xfId="0" applyFont="1" applyBorder="1" applyAlignment="1" applyProtection="1">
      <alignment horizontal="right"/>
    </xf>
    <xf numFmtId="0" fontId="12" fillId="0" borderId="27" xfId="0" applyFont="1" applyBorder="1" applyProtection="1">
      <protection locked="0"/>
    </xf>
    <xf numFmtId="0" fontId="12" fillId="0" borderId="39" xfId="0" applyFont="1" applyBorder="1" applyAlignment="1" applyProtection="1">
      <alignment shrinkToFit="1"/>
    </xf>
    <xf numFmtId="0" fontId="12" fillId="0" borderId="38" xfId="0" applyFont="1" applyBorder="1" applyProtection="1"/>
    <xf numFmtId="0" fontId="14" fillId="5" borderId="17" xfId="0" applyFont="1" applyFill="1" applyBorder="1" applyProtection="1"/>
    <xf numFmtId="44" fontId="12" fillId="0" borderId="14" xfId="1" applyFont="1" applyBorder="1" applyProtection="1"/>
    <xf numFmtId="0" fontId="12" fillId="0" borderId="20" xfId="0" applyFont="1" applyBorder="1" applyAlignment="1" applyProtection="1">
      <alignment horizontal="left"/>
    </xf>
    <xf numFmtId="0" fontId="11" fillId="0" borderId="7" xfId="0" applyFont="1" applyFill="1" applyBorder="1" applyAlignment="1" applyProtection="1">
      <alignment horizontal="left"/>
    </xf>
    <xf numFmtId="44" fontId="12" fillId="0" borderId="57" xfId="1" applyFont="1" applyBorder="1" applyProtection="1"/>
    <xf numFmtId="44" fontId="12" fillId="0" borderId="40" xfId="1" applyFont="1" applyBorder="1" applyAlignment="1" applyProtection="1">
      <alignment shrinkToFit="1"/>
    </xf>
    <xf numFmtId="0" fontId="11" fillId="0" borderId="58" xfId="0" applyFont="1" applyBorder="1" applyAlignment="1" applyProtection="1">
      <alignment horizontal="left"/>
    </xf>
    <xf numFmtId="1" fontId="12" fillId="0" borderId="23" xfId="0" applyNumberFormat="1" applyFont="1" applyBorder="1" applyProtection="1"/>
    <xf numFmtId="1" fontId="12" fillId="0" borderId="27" xfId="0" applyNumberFormat="1" applyFont="1" applyBorder="1" applyProtection="1"/>
    <xf numFmtId="0" fontId="12" fillId="0" borderId="21" xfId="0" applyFont="1" applyBorder="1" applyAlignment="1" applyProtection="1"/>
    <xf numFmtId="0" fontId="12" fillId="0" borderId="47" xfId="0" applyFont="1" applyBorder="1" applyProtection="1"/>
    <xf numFmtId="44" fontId="12" fillId="0" borderId="24" xfId="1" applyFont="1" applyBorder="1" applyProtection="1"/>
    <xf numFmtId="0" fontId="12" fillId="0" borderId="24" xfId="0" applyNumberFormat="1" applyFont="1" applyBorder="1" applyProtection="1"/>
    <xf numFmtId="44" fontId="12" fillId="2" borderId="36" xfId="1" applyFont="1" applyFill="1" applyBorder="1" applyProtection="1"/>
    <xf numFmtId="0" fontId="12" fillId="2" borderId="37" xfId="0" applyNumberFormat="1" applyFont="1" applyFill="1" applyBorder="1" applyProtection="1"/>
    <xf numFmtId="44" fontId="12" fillId="2" borderId="3" xfId="1" applyFont="1" applyFill="1" applyBorder="1" applyAlignment="1" applyProtection="1">
      <alignment shrinkToFit="1"/>
    </xf>
    <xf numFmtId="44" fontId="12" fillId="8" borderId="20" xfId="1" applyFont="1" applyFill="1" applyBorder="1" applyProtection="1">
      <protection locked="0"/>
    </xf>
    <xf numFmtId="0" fontId="12" fillId="0" borderId="28" xfId="0" applyNumberFormat="1" applyFont="1" applyFill="1" applyBorder="1" applyProtection="1"/>
    <xf numFmtId="44" fontId="12" fillId="0" borderId="20" xfId="1" applyFont="1" applyFill="1" applyBorder="1" applyAlignment="1" applyProtection="1">
      <alignment shrinkToFit="1"/>
    </xf>
    <xf numFmtId="44" fontId="13" fillId="2" borderId="27" xfId="1" applyFont="1" applyFill="1" applyBorder="1" applyProtection="1">
      <protection locked="0"/>
    </xf>
    <xf numFmtId="0" fontId="12" fillId="0" borderId="20" xfId="0" applyFont="1" applyBorder="1" applyAlignment="1" applyProtection="1">
      <alignment horizontal="right"/>
    </xf>
    <xf numFmtId="0" fontId="12" fillId="0" borderId="29" xfId="0" applyFont="1" applyBorder="1" applyAlignment="1" applyProtection="1">
      <alignment horizontal="right"/>
    </xf>
    <xf numFmtId="0" fontId="12" fillId="0" borderId="55" xfId="0" applyFont="1" applyBorder="1" applyProtection="1"/>
    <xf numFmtId="0" fontId="12" fillId="0" borderId="14" xfId="0" applyFont="1" applyFill="1" applyBorder="1" applyProtection="1"/>
    <xf numFmtId="0" fontId="21" fillId="0" borderId="3" xfId="0" applyFont="1" applyBorder="1" applyProtection="1"/>
    <xf numFmtId="44" fontId="12" fillId="0" borderId="27" xfId="1" applyFont="1" applyFill="1" applyBorder="1" applyProtection="1"/>
    <xf numFmtId="0" fontId="20" fillId="0" borderId="3" xfId="0" applyFont="1" applyFill="1" applyBorder="1" applyProtection="1"/>
    <xf numFmtId="0" fontId="12" fillId="0" borderId="3" xfId="0" applyFont="1" applyFill="1" applyBorder="1" applyAlignment="1" applyProtection="1">
      <alignment horizontal="left"/>
    </xf>
    <xf numFmtId="0" fontId="9" fillId="2" borderId="3" xfId="0" applyFont="1" applyFill="1" applyBorder="1" applyProtection="1"/>
    <xf numFmtId="0" fontId="12" fillId="0" borderId="3" xfId="0" applyFont="1" applyFill="1" applyBorder="1" applyAlignment="1" applyProtection="1">
      <alignment shrinkToFit="1"/>
    </xf>
    <xf numFmtId="0" fontId="12" fillId="0" borderId="34" xfId="0" applyFont="1" applyFill="1" applyBorder="1" applyProtection="1"/>
    <xf numFmtId="0" fontId="9" fillId="0" borderId="5" xfId="0" applyFont="1" applyBorder="1" applyProtection="1"/>
    <xf numFmtId="0" fontId="12" fillId="0" borderId="47" xfId="0" applyFont="1" applyFill="1" applyBorder="1" applyProtection="1"/>
    <xf numFmtId="0" fontId="12" fillId="0" borderId="23" xfId="0" applyFont="1" applyFill="1" applyBorder="1" applyProtection="1"/>
    <xf numFmtId="0" fontId="12" fillId="0" borderId="24" xfId="0" applyFont="1" applyFill="1" applyBorder="1" applyAlignment="1" applyProtection="1">
      <alignment shrinkToFit="1"/>
    </xf>
    <xf numFmtId="0" fontId="12" fillId="0" borderId="25" xfId="0" applyFont="1" applyFill="1" applyBorder="1" applyProtection="1"/>
    <xf numFmtId="0" fontId="9" fillId="0" borderId="27" xfId="0" applyFont="1" applyBorder="1" applyProtection="1"/>
    <xf numFmtId="0" fontId="12" fillId="0" borderId="27" xfId="0" applyFont="1" applyFill="1" applyBorder="1" applyAlignment="1" applyProtection="1">
      <alignment horizontal="left"/>
    </xf>
    <xf numFmtId="0" fontId="12" fillId="0" borderId="27" xfId="0" applyFont="1" applyFill="1" applyBorder="1" applyAlignment="1" applyProtection="1">
      <alignment shrinkToFit="1"/>
    </xf>
    <xf numFmtId="0" fontId="12" fillId="0" borderId="38" xfId="0" applyFont="1" applyFill="1" applyBorder="1" applyProtection="1"/>
    <xf numFmtId="0" fontId="12" fillId="0" borderId="24" xfId="0" applyFont="1" applyFill="1" applyBorder="1" applyAlignment="1" applyProtection="1">
      <alignment horizontal="left"/>
    </xf>
    <xf numFmtId="44" fontId="12" fillId="0" borderId="3" xfId="1" applyFont="1" applyFill="1" applyBorder="1" applyAlignment="1" applyProtection="1">
      <alignment shrinkToFit="1"/>
    </xf>
    <xf numFmtId="44" fontId="12" fillId="0" borderId="24" xfId="1" applyFont="1" applyFill="1" applyBorder="1" applyProtection="1"/>
    <xf numFmtId="44" fontId="12" fillId="0" borderId="24" xfId="1" applyFont="1" applyFill="1" applyBorder="1" applyAlignment="1" applyProtection="1">
      <alignment shrinkToFit="1"/>
    </xf>
    <xf numFmtId="0" fontId="11" fillId="0" borderId="10" xfId="0" applyFont="1" applyBorder="1" applyAlignment="1" applyProtection="1">
      <alignment horizontal="left"/>
    </xf>
    <xf numFmtId="44" fontId="12" fillId="0" borderId="45" xfId="1" applyFont="1" applyBorder="1" applyProtection="1"/>
    <xf numFmtId="44" fontId="12" fillId="0" borderId="3" xfId="0" applyNumberFormat="1" applyFont="1" applyBorder="1" applyProtection="1"/>
    <xf numFmtId="49" fontId="12" fillId="0" borderId="37" xfId="0" applyNumberFormat="1" applyFont="1" applyBorder="1" applyAlignment="1" applyProtection="1">
      <alignment horizontal="right"/>
      <protection locked="0"/>
    </xf>
    <xf numFmtId="44" fontId="12" fillId="2" borderId="27" xfId="1" applyFont="1" applyFill="1" applyBorder="1" applyAlignment="1" applyProtection="1">
      <alignment shrinkToFit="1"/>
    </xf>
    <xf numFmtId="44" fontId="12" fillId="0" borderId="38" xfId="1" applyFont="1" applyBorder="1" applyProtection="1"/>
    <xf numFmtId="44" fontId="12" fillId="0" borderId="20" xfId="1" applyFont="1" applyFill="1" applyBorder="1" applyProtection="1"/>
    <xf numFmtId="44" fontId="12" fillId="0" borderId="34" xfId="1" applyFont="1" applyBorder="1" applyProtection="1"/>
    <xf numFmtId="0" fontId="12" fillId="0" borderId="55" xfId="0" applyFont="1" applyFill="1" applyBorder="1" applyProtection="1"/>
    <xf numFmtId="0" fontId="12" fillId="0" borderId="37" xfId="0" applyFont="1" applyFill="1" applyBorder="1" applyProtection="1"/>
    <xf numFmtId="44" fontId="12" fillId="0" borderId="40" xfId="1" applyFont="1" applyBorder="1" applyProtection="1"/>
    <xf numFmtId="0" fontId="25" fillId="0" borderId="0" xfId="0" applyFont="1" applyProtection="1"/>
    <xf numFmtId="0" fontId="26" fillId="0" borderId="0" xfId="0" applyFont="1" applyProtection="1"/>
    <xf numFmtId="0" fontId="9" fillId="0" borderId="3" xfId="0" applyFont="1" applyBorder="1" applyProtection="1"/>
    <xf numFmtId="0" fontId="12" fillId="0" borderId="12" xfId="0" applyFont="1" applyBorder="1" applyProtection="1"/>
    <xf numFmtId="0" fontId="12" fillId="5" borderId="16" xfId="0" applyFont="1" applyFill="1" applyBorder="1" applyProtection="1"/>
    <xf numFmtId="44" fontId="12" fillId="5" borderId="16" xfId="1" applyFont="1" applyFill="1" applyBorder="1" applyAlignment="1" applyProtection="1">
      <alignment shrinkToFit="1"/>
    </xf>
    <xf numFmtId="0" fontId="12" fillId="0" borderId="52" xfId="0" applyFont="1" applyBorder="1" applyProtection="1"/>
    <xf numFmtId="44" fontId="12" fillId="0" borderId="29" xfId="1" applyFont="1" applyFill="1" applyBorder="1" applyProtection="1"/>
    <xf numFmtId="0" fontId="12" fillId="0" borderId="29" xfId="0" applyNumberFormat="1" applyFont="1" applyFill="1" applyBorder="1" applyProtection="1"/>
    <xf numFmtId="44" fontId="12" fillId="0" borderId="29" xfId="1" applyFont="1" applyFill="1" applyBorder="1" applyAlignment="1" applyProtection="1">
      <alignment shrinkToFit="1"/>
    </xf>
    <xf numFmtId="0" fontId="12" fillId="0" borderId="33" xfId="0" applyFont="1" applyFill="1" applyBorder="1" applyAlignment="1" applyProtection="1">
      <alignment horizontal="left"/>
    </xf>
    <xf numFmtId="0" fontId="9" fillId="0" borderId="3" xfId="0" applyFont="1" applyFill="1" applyBorder="1" applyAlignment="1" applyProtection="1">
      <alignment horizontal="left"/>
    </xf>
    <xf numFmtId="44" fontId="12" fillId="2" borderId="24" xfId="1" applyFont="1" applyFill="1" applyBorder="1" applyProtection="1">
      <protection locked="0"/>
    </xf>
    <xf numFmtId="44" fontId="12" fillId="2" borderId="47" xfId="1" applyFont="1" applyFill="1" applyBorder="1" applyProtection="1"/>
    <xf numFmtId="0" fontId="12" fillId="0" borderId="27" xfId="0" applyFont="1" applyFill="1" applyBorder="1" applyAlignment="1" applyProtection="1">
      <alignment horizontal="right"/>
    </xf>
    <xf numFmtId="0" fontId="9" fillId="0" borderId="29" xfId="0" applyFont="1" applyFill="1" applyBorder="1" applyAlignment="1" applyProtection="1">
      <alignment horizontal="left"/>
    </xf>
    <xf numFmtId="0" fontId="9" fillId="0" borderId="27" xfId="0" applyFont="1" applyFill="1" applyBorder="1" applyAlignment="1" applyProtection="1">
      <alignment horizontal="left"/>
    </xf>
    <xf numFmtId="0" fontId="12" fillId="0" borderId="42" xfId="0" applyFont="1" applyFill="1" applyBorder="1" applyAlignment="1" applyProtection="1">
      <alignment horizontal="left"/>
    </xf>
    <xf numFmtId="0" fontId="9" fillId="0" borderId="42" xfId="0" applyFont="1" applyFill="1" applyBorder="1" applyAlignment="1" applyProtection="1">
      <alignment horizontal="left"/>
    </xf>
    <xf numFmtId="0" fontId="12" fillId="0" borderId="26" xfId="0" applyFont="1" applyBorder="1" applyAlignment="1" applyProtection="1">
      <alignment horizontal="right"/>
    </xf>
    <xf numFmtId="0" fontId="12" fillId="0" borderId="29" xfId="0" applyFont="1" applyFill="1" applyBorder="1" applyAlignment="1" applyProtection="1">
      <alignment horizontal="left"/>
    </xf>
    <xf numFmtId="0" fontId="9" fillId="0" borderId="20" xfId="0" applyFont="1" applyFill="1" applyBorder="1" applyProtection="1"/>
    <xf numFmtId="0" fontId="9" fillId="0" borderId="31" xfId="0" applyFont="1" applyBorder="1" applyProtection="1"/>
    <xf numFmtId="44" fontId="12" fillId="0" borderId="51" xfId="0" applyNumberFormat="1" applyFont="1" applyBorder="1" applyProtection="1"/>
    <xf numFmtId="0" fontId="9" fillId="0" borderId="29" xfId="0" applyFont="1" applyBorder="1" applyProtection="1"/>
    <xf numFmtId="1" fontId="12" fillId="0" borderId="27" xfId="0" applyNumberFormat="1" applyFont="1" applyFill="1" applyBorder="1" applyProtection="1"/>
    <xf numFmtId="44" fontId="12" fillId="0" borderId="14" xfId="1" applyFont="1" applyFill="1" applyBorder="1" applyProtection="1"/>
    <xf numFmtId="0" fontId="11" fillId="0" borderId="60" xfId="0" applyFont="1" applyBorder="1" applyAlignment="1" applyProtection="1">
      <alignment horizontal="left"/>
    </xf>
    <xf numFmtId="0" fontId="12" fillId="0" borderId="61" xfId="0" applyFont="1" applyBorder="1" applyProtection="1"/>
    <xf numFmtId="0" fontId="12" fillId="0" borderId="62" xfId="0" applyFont="1" applyBorder="1" applyProtection="1"/>
    <xf numFmtId="44" fontId="12" fillId="0" borderId="61" xfId="1" applyFont="1" applyBorder="1" applyProtection="1"/>
    <xf numFmtId="0" fontId="12" fillId="0" borderId="63" xfId="0" applyNumberFormat="1" applyFont="1" applyBorder="1" applyProtection="1"/>
    <xf numFmtId="44" fontId="12" fillId="0" borderId="61" xfId="1" applyFont="1" applyBorder="1" applyAlignment="1" applyProtection="1">
      <alignment shrinkToFit="1"/>
    </xf>
    <xf numFmtId="44" fontId="12" fillId="0" borderId="64" xfId="0" applyNumberFormat="1" applyFont="1" applyBorder="1" applyProtection="1"/>
    <xf numFmtId="164" fontId="12" fillId="7" borderId="20" xfId="1" applyNumberFormat="1" applyFont="1" applyFill="1" applyBorder="1" applyProtection="1">
      <protection locked="0"/>
    </xf>
    <xf numFmtId="37" fontId="12" fillId="0" borderId="29" xfId="1" applyNumberFormat="1" applyFont="1" applyFill="1" applyBorder="1" applyProtection="1">
      <protection locked="0"/>
    </xf>
    <xf numFmtId="0" fontId="11" fillId="0" borderId="0" xfId="0" applyFont="1" applyAlignment="1" applyProtection="1">
      <alignment horizontal="left"/>
    </xf>
    <xf numFmtId="0" fontId="12" fillId="0" borderId="0" xfId="0" applyNumberFormat="1" applyFont="1" applyProtection="1"/>
    <xf numFmtId="44" fontId="12" fillId="0" borderId="0" xfId="1" applyFont="1" applyAlignment="1" applyProtection="1">
      <alignment shrinkToFit="1"/>
    </xf>
    <xf numFmtId="44" fontId="12" fillId="0" borderId="0" xfId="0" applyNumberFormat="1" applyFont="1" applyProtection="1"/>
    <xf numFmtId="0" fontId="28" fillId="0" borderId="0" xfId="0" applyFont="1" applyProtection="1"/>
    <xf numFmtId="0" fontId="11" fillId="0" borderId="65" xfId="0" applyFont="1" applyBorder="1" applyAlignment="1" applyProtection="1">
      <alignment horizontal="left"/>
    </xf>
    <xf numFmtId="0" fontId="2" fillId="0" borderId="0" xfId="0" applyFont="1" applyBorder="1" applyProtection="1"/>
    <xf numFmtId="44" fontId="0" fillId="0" borderId="0" xfId="0" applyNumberFormat="1" applyBorder="1" applyProtection="1"/>
    <xf numFmtId="0" fontId="6" fillId="0" borderId="0" xfId="0" applyFont="1" applyBorder="1" applyProtection="1"/>
    <xf numFmtId="44" fontId="6" fillId="0" borderId="0" xfId="0" applyNumberFormat="1" applyFont="1" applyBorder="1" applyProtection="1"/>
    <xf numFmtId="0" fontId="0" fillId="0" borderId="0" xfId="0" applyBorder="1" applyProtection="1"/>
    <xf numFmtId="0" fontId="6" fillId="0" borderId="0" xfId="0" applyFont="1" applyFill="1" applyBorder="1" applyAlignment="1" applyProtection="1">
      <alignment wrapText="1"/>
    </xf>
    <xf numFmtId="37" fontId="0" fillId="0" borderId="0" xfId="0" applyNumberFormat="1" applyBorder="1" applyProtection="1"/>
    <xf numFmtId="44" fontId="8" fillId="0" borderId="0" xfId="1" applyFont="1" applyBorder="1" applyAlignment="1" applyProtection="1">
      <alignment horizontal="left"/>
    </xf>
    <xf numFmtId="0" fontId="12" fillId="0" borderId="0" xfId="0" applyNumberFormat="1" applyFont="1" applyBorder="1" applyProtection="1"/>
    <xf numFmtId="44" fontId="12" fillId="0" borderId="0" xfId="1" applyFont="1" applyBorder="1" applyProtection="1"/>
    <xf numFmtId="44" fontId="12" fillId="0" borderId="66" xfId="0" applyNumberFormat="1" applyFont="1" applyBorder="1" applyProtection="1"/>
    <xf numFmtId="0" fontId="11" fillId="5" borderId="15" xfId="0" applyFont="1" applyFill="1" applyBorder="1" applyAlignment="1" applyProtection="1">
      <alignment horizontal="left"/>
    </xf>
    <xf numFmtId="0" fontId="12" fillId="5" borderId="16" xfId="0" applyNumberFormat="1" applyFont="1" applyFill="1" applyBorder="1" applyAlignment="1" applyProtection="1"/>
    <xf numFmtId="0" fontId="12" fillId="5" borderId="16" xfId="0" applyFont="1" applyFill="1" applyBorder="1" applyAlignment="1" applyProtection="1"/>
    <xf numFmtId="44" fontId="12" fillId="5" borderId="16" xfId="1" applyFont="1" applyFill="1" applyBorder="1" applyAlignment="1" applyProtection="1"/>
    <xf numFmtId="44" fontId="12" fillId="5" borderId="17" xfId="0" applyNumberFormat="1" applyFont="1" applyFill="1" applyBorder="1" applyAlignment="1" applyProtection="1"/>
    <xf numFmtId="0" fontId="12" fillId="0" borderId="55" xfId="0" applyNumberFormat="1" applyFont="1" applyBorder="1" applyProtection="1"/>
    <xf numFmtId="44" fontId="12" fillId="0" borderId="67" xfId="0" applyNumberFormat="1" applyFont="1" applyBorder="1" applyProtection="1"/>
    <xf numFmtId="44" fontId="12" fillId="2" borderId="3" xfId="1" applyFont="1" applyFill="1" applyBorder="1" applyProtection="1"/>
    <xf numFmtId="44" fontId="12" fillId="2" borderId="27" xfId="1" applyFont="1" applyFill="1" applyBorder="1" applyProtection="1"/>
    <xf numFmtId="0" fontId="12" fillId="0" borderId="35" xfId="0" applyNumberFormat="1" applyFont="1" applyBorder="1" applyProtection="1"/>
    <xf numFmtId="0" fontId="12" fillId="0" borderId="0" xfId="0" applyFont="1" applyProtection="1"/>
    <xf numFmtId="0" fontId="19" fillId="0" borderId="0" xfId="0" applyFont="1" applyAlignment="1" applyProtection="1">
      <alignment horizontal="center"/>
    </xf>
    <xf numFmtId="44" fontId="12" fillId="0" borderId="40" xfId="1" applyFont="1" applyFill="1" applyBorder="1" applyProtection="1"/>
    <xf numFmtId="0" fontId="12" fillId="0" borderId="20" xfId="0" applyFont="1" applyFill="1" applyBorder="1" applyAlignment="1" applyProtection="1">
      <alignment horizontal="right"/>
    </xf>
    <xf numFmtId="0" fontId="12" fillId="0" borderId="3" xfId="0" applyFont="1" applyFill="1" applyBorder="1" applyAlignment="1" applyProtection="1">
      <alignment horizontal="right"/>
    </xf>
    <xf numFmtId="0" fontId="17" fillId="0" borderId="20" xfId="0" applyFont="1" applyBorder="1" applyAlignment="1" applyProtection="1">
      <alignment horizontal="right"/>
    </xf>
    <xf numFmtId="0" fontId="17" fillId="0" borderId="40" xfId="0" applyFont="1" applyBorder="1" applyAlignment="1" applyProtection="1">
      <alignment horizontal="right"/>
    </xf>
    <xf numFmtId="0" fontId="12" fillId="0" borderId="40" xfId="0" applyFont="1" applyBorder="1" applyAlignment="1" applyProtection="1">
      <alignment horizontal="right"/>
    </xf>
    <xf numFmtId="49" fontId="12" fillId="0" borderId="40" xfId="0" applyNumberFormat="1" applyFont="1" applyBorder="1" applyAlignment="1" applyProtection="1"/>
    <xf numFmtId="49" fontId="12" fillId="0" borderId="20" xfId="0" applyNumberFormat="1" applyFont="1" applyBorder="1" applyProtection="1"/>
    <xf numFmtId="0" fontId="12" fillId="0" borderId="3" xfId="0" applyFont="1" applyBorder="1" applyAlignment="1" applyProtection="1">
      <alignment vertical="top"/>
    </xf>
    <xf numFmtId="0" fontId="12" fillId="0" borderId="3" xfId="0" applyFont="1" applyBorder="1" applyAlignment="1" applyProtection="1">
      <alignment horizontal="right" vertical="top"/>
    </xf>
    <xf numFmtId="0" fontId="12" fillId="0" borderId="27" xfId="0" applyFont="1" applyBorder="1" applyAlignment="1" applyProtection="1">
      <alignment vertical="top"/>
    </xf>
    <xf numFmtId="0" fontId="12" fillId="0" borderId="27" xfId="0" applyFont="1" applyBorder="1" applyAlignment="1" applyProtection="1">
      <alignment horizontal="right" vertical="top"/>
    </xf>
    <xf numFmtId="0" fontId="13" fillId="0" borderId="3" xfId="0" applyFont="1" applyBorder="1" applyAlignment="1" applyProtection="1">
      <alignment vertical="top"/>
    </xf>
    <xf numFmtId="0" fontId="13" fillId="0" borderId="3" xfId="0" applyFont="1" applyBorder="1" applyAlignment="1" applyProtection="1">
      <alignment horizontal="right" vertical="top"/>
    </xf>
    <xf numFmtId="0" fontId="13" fillId="0" borderId="27" xfId="0" applyFont="1" applyBorder="1" applyAlignment="1" applyProtection="1">
      <alignment vertical="top"/>
    </xf>
    <xf numFmtId="0" fontId="13" fillId="0" borderId="27" xfId="0" applyFont="1" applyBorder="1" applyAlignment="1" applyProtection="1">
      <alignment horizontal="right" vertical="top"/>
    </xf>
    <xf numFmtId="0" fontId="12" fillId="0" borderId="4" xfId="0" applyFont="1" applyBorder="1" applyAlignment="1" applyProtection="1">
      <alignment vertical="top"/>
    </xf>
    <xf numFmtId="0" fontId="12" fillId="0" borderId="34" xfId="0" applyFont="1" applyBorder="1" applyAlignment="1" applyProtection="1">
      <alignment vertical="top"/>
    </xf>
    <xf numFmtId="0" fontId="12" fillId="0" borderId="26" xfId="0" applyFont="1" applyBorder="1" applyAlignment="1" applyProtection="1">
      <alignment vertical="top"/>
    </xf>
    <xf numFmtId="0" fontId="12" fillId="0" borderId="38" xfId="0" applyFont="1" applyBorder="1" applyAlignment="1" applyProtection="1">
      <alignment vertical="top"/>
    </xf>
    <xf numFmtId="0" fontId="13" fillId="0" borderId="4" xfId="0" applyFont="1" applyBorder="1" applyAlignment="1" applyProtection="1">
      <alignment vertical="top"/>
    </xf>
    <xf numFmtId="0" fontId="13" fillId="0" borderId="34" xfId="0" applyFont="1" applyBorder="1" applyAlignment="1" applyProtection="1">
      <alignment vertical="top"/>
    </xf>
    <xf numFmtId="0" fontId="13" fillId="0" borderId="26" xfId="0" applyFont="1" applyBorder="1" applyAlignment="1" applyProtection="1">
      <alignment vertical="top"/>
    </xf>
    <xf numFmtId="0" fontId="13" fillId="0" borderId="38" xfId="0" applyFont="1" applyBorder="1" applyAlignment="1" applyProtection="1">
      <alignment vertical="top"/>
    </xf>
    <xf numFmtId="0" fontId="13" fillId="0" borderId="36" xfId="0" applyFont="1" applyBorder="1" applyAlignment="1" applyProtection="1">
      <alignment vertical="top"/>
    </xf>
    <xf numFmtId="0" fontId="13" fillId="0" borderId="46" xfId="0" applyFont="1" applyBorder="1" applyAlignment="1" applyProtection="1">
      <alignment vertical="top"/>
    </xf>
    <xf numFmtId="49" fontId="12" fillId="0" borderId="27" xfId="0" applyNumberFormat="1" applyFont="1" applyBorder="1" applyAlignment="1" applyProtection="1"/>
    <xf numFmtId="49" fontId="12" fillId="0" borderId="20" xfId="0" applyNumberFormat="1" applyFont="1" applyBorder="1" applyAlignment="1" applyProtection="1"/>
    <xf numFmtId="49" fontId="12" fillId="0" borderId="20" xfId="0" applyNumberFormat="1" applyFont="1" applyFill="1" applyBorder="1" applyAlignment="1" applyProtection="1"/>
    <xf numFmtId="0" fontId="13" fillId="0" borderId="27" xfId="0" applyFont="1" applyBorder="1" applyAlignment="1" applyProtection="1"/>
    <xf numFmtId="0" fontId="12" fillId="0" borderId="33" xfId="0" applyFont="1" applyBorder="1" applyAlignment="1" applyProtection="1">
      <alignment horizontal="right"/>
    </xf>
    <xf numFmtId="49" fontId="12" fillId="0" borderId="33" xfId="0" applyNumberFormat="1" applyFont="1" applyBorder="1" applyAlignment="1" applyProtection="1"/>
    <xf numFmtId="49" fontId="12" fillId="0" borderId="29" xfId="0" applyNumberFormat="1" applyFont="1" applyBorder="1" applyAlignment="1" applyProtection="1"/>
    <xf numFmtId="0" fontId="13" fillId="0" borderId="3" xfId="0" applyFont="1" applyBorder="1" applyAlignment="1" applyProtection="1"/>
    <xf numFmtId="49" fontId="12" fillId="0" borderId="3" xfId="0" applyNumberFormat="1" applyFont="1" applyFill="1" applyBorder="1" applyAlignment="1" applyProtection="1"/>
    <xf numFmtId="49" fontId="12" fillId="0" borderId="24" xfId="0" applyNumberFormat="1" applyFont="1" applyBorder="1" applyAlignment="1" applyProtection="1"/>
    <xf numFmtId="0" fontId="12" fillId="0" borderId="24" xfId="0" applyFont="1" applyBorder="1" applyAlignment="1" applyProtection="1">
      <alignment horizontal="right"/>
    </xf>
    <xf numFmtId="49" fontId="12" fillId="0" borderId="29" xfId="0" applyNumberFormat="1" applyFont="1" applyBorder="1" applyProtection="1"/>
    <xf numFmtId="49" fontId="12" fillId="0" borderId="27" xfId="0" applyNumberFormat="1" applyFont="1" applyFill="1" applyBorder="1" applyAlignment="1" applyProtection="1"/>
    <xf numFmtId="0" fontId="12" fillId="0" borderId="33" xfId="0" applyFont="1" applyFill="1" applyBorder="1" applyAlignment="1" applyProtection="1">
      <alignment horizontal="right"/>
    </xf>
    <xf numFmtId="49" fontId="12" fillId="0" borderId="3" xfId="0" applyNumberFormat="1" applyFont="1" applyFill="1" applyBorder="1" applyProtection="1"/>
    <xf numFmtId="49" fontId="12" fillId="0" borderId="40" xfId="0" applyNumberFormat="1" applyFont="1" applyBorder="1" applyProtection="1"/>
    <xf numFmtId="49" fontId="12" fillId="0" borderId="33" xfId="0" applyNumberFormat="1" applyFont="1" applyBorder="1" applyProtection="1"/>
    <xf numFmtId="49" fontId="12" fillId="0" borderId="33" xfId="0" applyNumberFormat="1" applyFont="1" applyFill="1" applyBorder="1" applyAlignment="1" applyProtection="1"/>
    <xf numFmtId="0" fontId="12" fillId="0" borderId="5" xfId="0" applyFont="1" applyBorder="1" applyAlignment="1" applyProtection="1">
      <alignment vertical="top"/>
    </xf>
    <xf numFmtId="0" fontId="12" fillId="0" borderId="39" xfId="0" applyFont="1" applyBorder="1" applyAlignment="1" applyProtection="1">
      <alignment vertical="top"/>
    </xf>
    <xf numFmtId="0" fontId="13" fillId="0" borderId="5" xfId="0" applyFont="1" applyBorder="1" applyAlignment="1" applyProtection="1">
      <alignment vertical="top"/>
    </xf>
    <xf numFmtId="0" fontId="13" fillId="0" borderId="39" xfId="0" applyFont="1" applyBorder="1" applyAlignment="1" applyProtection="1">
      <alignment vertical="top"/>
    </xf>
    <xf numFmtId="0" fontId="12" fillId="0" borderId="3" xfId="0" applyFont="1" applyBorder="1" applyAlignment="1" applyProtection="1">
      <alignment vertical="top"/>
      <protection locked="0"/>
    </xf>
    <xf numFmtId="0" fontId="12" fillId="0" borderId="27" xfId="0" applyFont="1" applyBorder="1" applyAlignment="1" applyProtection="1">
      <alignment vertical="top"/>
      <protection locked="0"/>
    </xf>
    <xf numFmtId="0" fontId="12" fillId="0" borderId="33" xfId="0" applyFont="1" applyBorder="1" applyAlignment="1" applyProtection="1">
      <alignment vertical="top"/>
      <protection locked="0"/>
    </xf>
    <xf numFmtId="164" fontId="12" fillId="7" borderId="33" xfId="1" applyNumberFormat="1" applyFont="1" applyFill="1" applyBorder="1" applyProtection="1">
      <protection locked="0"/>
    </xf>
    <xf numFmtId="164" fontId="12" fillId="7" borderId="29" xfId="1" applyNumberFormat="1" applyFont="1" applyFill="1" applyBorder="1" applyProtection="1">
      <protection locked="0"/>
    </xf>
    <xf numFmtId="0" fontId="13" fillId="0" borderId="29" xfId="0" applyFont="1" applyBorder="1" applyAlignment="1" applyProtection="1">
      <alignment vertical="top"/>
      <protection locked="0"/>
    </xf>
    <xf numFmtId="164" fontId="12" fillId="7" borderId="3" xfId="1" applyNumberFormat="1" applyFont="1" applyFill="1" applyBorder="1" applyProtection="1">
      <protection locked="0"/>
    </xf>
    <xf numFmtId="164" fontId="12" fillId="7" borderId="31" xfId="1" applyNumberFormat="1" applyFont="1" applyFill="1" applyBorder="1" applyProtection="1">
      <protection locked="0"/>
    </xf>
    <xf numFmtId="0" fontId="2" fillId="0" borderId="0" xfId="0" applyFont="1" applyBorder="1" applyAlignment="1" applyProtection="1">
      <alignment horizontal="left"/>
    </xf>
    <xf numFmtId="49" fontId="19" fillId="0" borderId="42" xfId="0" applyNumberFormat="1" applyFont="1" applyBorder="1" applyAlignment="1" applyProtection="1">
      <alignment horizontal="center"/>
    </xf>
    <xf numFmtId="49" fontId="12" fillId="5" borderId="16" xfId="0" applyNumberFormat="1" applyFont="1" applyFill="1" applyBorder="1" applyAlignment="1" applyProtection="1"/>
    <xf numFmtId="0" fontId="12" fillId="5" borderId="16" xfId="0" applyFont="1" applyFill="1" applyBorder="1" applyAlignment="1" applyProtection="1">
      <alignment horizontal="right"/>
    </xf>
    <xf numFmtId="49" fontId="12" fillId="0" borderId="40" xfId="0" applyNumberFormat="1" applyFont="1" applyFill="1" applyBorder="1" applyAlignment="1" applyProtection="1"/>
    <xf numFmtId="0" fontId="12" fillId="0" borderId="40" xfId="0" applyFont="1" applyFill="1" applyBorder="1" applyAlignment="1" applyProtection="1">
      <alignment horizontal="right"/>
    </xf>
    <xf numFmtId="49" fontId="12" fillId="0" borderId="29" xfId="0" applyNumberFormat="1" applyFont="1" applyFill="1" applyBorder="1" applyAlignment="1" applyProtection="1"/>
    <xf numFmtId="0" fontId="12" fillId="0" borderId="29" xfId="0" applyFont="1" applyFill="1" applyBorder="1" applyAlignment="1" applyProtection="1">
      <alignment horizontal="right"/>
    </xf>
    <xf numFmtId="49" fontId="12" fillId="0" borderId="61" xfId="0" applyNumberFormat="1" applyFont="1" applyBorder="1" applyProtection="1"/>
    <xf numFmtId="0" fontId="12" fillId="0" borderId="61" xfId="0" applyFont="1" applyBorder="1" applyAlignment="1" applyProtection="1">
      <alignment horizontal="right"/>
    </xf>
    <xf numFmtId="44" fontId="12" fillId="0" borderId="61" xfId="1" applyFont="1" applyFill="1" applyBorder="1" applyProtection="1"/>
    <xf numFmtId="49" fontId="12" fillId="0" borderId="0" xfId="0" applyNumberFormat="1" applyFont="1" applyProtection="1"/>
    <xf numFmtId="0" fontId="12" fillId="0" borderId="0" xfId="0" applyFont="1" applyAlignment="1" applyProtection="1">
      <alignment horizontal="right"/>
    </xf>
    <xf numFmtId="37" fontId="12" fillId="0" borderId="0" xfId="1" applyNumberFormat="1" applyFont="1" applyProtection="1"/>
    <xf numFmtId="49" fontId="14" fillId="5" borderId="16" xfId="0" applyNumberFormat="1" applyFont="1" applyFill="1" applyBorder="1" applyProtection="1"/>
    <xf numFmtId="0" fontId="14" fillId="5" borderId="16" xfId="0" applyFont="1" applyFill="1" applyBorder="1" applyAlignment="1" applyProtection="1">
      <alignment horizontal="right"/>
    </xf>
    <xf numFmtId="0" fontId="13" fillId="0" borderId="3" xfId="0" applyFont="1" applyFill="1" applyBorder="1" applyAlignment="1" applyProtection="1">
      <alignment vertical="top"/>
      <protection locked="0"/>
    </xf>
    <xf numFmtId="0" fontId="13" fillId="0" borderId="27" xfId="0" applyFont="1" applyFill="1" applyBorder="1" applyAlignment="1" applyProtection="1">
      <alignment vertical="top"/>
      <protection locked="0"/>
    </xf>
    <xf numFmtId="49" fontId="12" fillId="0" borderId="20" xfId="0" applyNumberFormat="1" applyFont="1" applyFill="1" applyBorder="1" applyProtection="1"/>
    <xf numFmtId="49" fontId="12" fillId="0" borderId="28" xfId="0" applyNumberFormat="1" applyFont="1" applyBorder="1" applyProtection="1"/>
    <xf numFmtId="49" fontId="12" fillId="0" borderId="37" xfId="0" applyNumberFormat="1" applyFont="1" applyFill="1" applyBorder="1" applyProtection="1"/>
    <xf numFmtId="49" fontId="12" fillId="0" borderId="24" xfId="0" applyNumberFormat="1" applyFont="1" applyBorder="1" applyProtection="1"/>
    <xf numFmtId="49" fontId="12" fillId="0" borderId="37" xfId="0" applyNumberFormat="1" applyFont="1" applyFill="1" applyBorder="1" applyAlignment="1" applyProtection="1"/>
    <xf numFmtId="49" fontId="12" fillId="0" borderId="24" xfId="0" applyNumberFormat="1" applyFont="1" applyFill="1" applyBorder="1" applyAlignment="1" applyProtection="1"/>
    <xf numFmtId="0" fontId="12" fillId="0" borderId="24" xfId="0" applyFont="1" applyFill="1" applyBorder="1" applyAlignment="1" applyProtection="1">
      <alignment horizontal="right"/>
    </xf>
    <xf numFmtId="49" fontId="12" fillId="0" borderId="29" xfId="0" applyNumberFormat="1" applyFont="1" applyFill="1" applyBorder="1" applyProtection="1"/>
    <xf numFmtId="49" fontId="10" fillId="0" borderId="3" xfId="0" applyNumberFormat="1" applyFont="1" applyBorder="1" applyAlignment="1" applyProtection="1"/>
    <xf numFmtId="0" fontId="12" fillId="0" borderId="45" xfId="0" applyFont="1" applyBorder="1" applyAlignment="1" applyProtection="1">
      <alignment horizontal="right"/>
    </xf>
    <xf numFmtId="49" fontId="12" fillId="0" borderId="29" xfId="0" applyNumberFormat="1" applyFont="1" applyBorder="1" applyAlignment="1" applyProtection="1">
      <alignment horizontal="right"/>
    </xf>
    <xf numFmtId="0" fontId="12" fillId="0" borderId="4" xfId="4" applyFont="1" applyFill="1" applyBorder="1" applyProtection="1"/>
    <xf numFmtId="0" fontId="12" fillId="0" borderId="48" xfId="4" applyFont="1" applyFill="1" applyBorder="1" applyProtection="1"/>
    <xf numFmtId="0" fontId="12" fillId="0" borderId="26" xfId="4" applyFont="1" applyFill="1" applyBorder="1" applyProtection="1"/>
    <xf numFmtId="49" fontId="12" fillId="0" borderId="37" xfId="0" applyNumberFormat="1" applyFont="1" applyBorder="1" applyAlignment="1" applyProtection="1">
      <alignment horizontal="right"/>
    </xf>
    <xf numFmtId="49" fontId="12" fillId="0" borderId="44" xfId="0" applyNumberFormat="1" applyFont="1" applyBorder="1" applyAlignment="1" applyProtection="1">
      <alignment horizontal="right"/>
    </xf>
    <xf numFmtId="0" fontId="12" fillId="0" borderId="3" xfId="1" applyNumberFormat="1" applyFont="1" applyBorder="1" applyAlignment="1" applyProtection="1">
      <alignment horizontal="right"/>
    </xf>
    <xf numFmtId="0" fontId="3" fillId="0" borderId="0" xfId="0" applyFont="1" applyProtection="1"/>
    <xf numFmtId="49" fontId="0" fillId="0" borderId="0" xfId="0" applyNumberFormat="1" applyProtection="1"/>
    <xf numFmtId="0" fontId="5" fillId="0" borderId="0" xfId="0" applyFont="1" applyFill="1" applyAlignment="1" applyProtection="1">
      <alignment horizontal="right"/>
    </xf>
    <xf numFmtId="0" fontId="7" fillId="0" borderId="0" xfId="0" applyFont="1" applyBorder="1" applyAlignment="1" applyProtection="1">
      <alignment horizontal="center"/>
    </xf>
    <xf numFmtId="164" fontId="12" fillId="7" borderId="27" xfId="1" applyNumberFormat="1" applyFont="1" applyFill="1" applyBorder="1" applyProtection="1">
      <protection locked="0"/>
    </xf>
    <xf numFmtId="0" fontId="9" fillId="0" borderId="3" xfId="0" applyFont="1" applyFill="1" applyBorder="1" applyAlignment="1" applyProtection="1">
      <alignment horizontal="left"/>
      <protection locked="0"/>
    </xf>
    <xf numFmtId="37" fontId="12" fillId="0" borderId="27" xfId="1" applyNumberFormat="1" applyFont="1" applyFill="1" applyBorder="1" applyProtection="1">
      <protection locked="0"/>
    </xf>
    <xf numFmtId="0" fontId="14" fillId="5" borderId="16" xfId="0" applyFont="1" applyFill="1" applyBorder="1" applyAlignment="1" applyProtection="1">
      <alignment horizontal="left"/>
    </xf>
    <xf numFmtId="44" fontId="12" fillId="0" borderId="47" xfId="1" applyFont="1" applyFill="1" applyBorder="1" applyProtection="1"/>
    <xf numFmtId="0" fontId="12" fillId="0" borderId="20" xfId="0" applyNumberFormat="1" applyFont="1" applyBorder="1" applyProtection="1"/>
    <xf numFmtId="44" fontId="12" fillId="0" borderId="20" xfId="0" applyNumberFormat="1" applyFont="1" applyBorder="1" applyProtection="1"/>
    <xf numFmtId="44" fontId="12" fillId="0" borderId="27" xfId="0" applyNumberFormat="1" applyFont="1" applyBorder="1" applyProtection="1"/>
    <xf numFmtId="49" fontId="21" fillId="0" borderId="3" xfId="0" applyNumberFormat="1" applyFont="1" applyBorder="1" applyProtection="1"/>
    <xf numFmtId="0" fontId="21" fillId="0" borderId="3" xfId="0" applyFont="1" applyBorder="1" applyAlignment="1" applyProtection="1">
      <alignment horizontal="right"/>
    </xf>
    <xf numFmtId="0" fontId="21" fillId="0" borderId="29" xfId="0" applyFont="1" applyBorder="1" applyAlignment="1" applyProtection="1">
      <alignment horizontal="right"/>
    </xf>
    <xf numFmtId="0" fontId="15" fillId="0" borderId="0" xfId="2" applyFill="1" applyBorder="1" applyAlignment="1" applyProtection="1">
      <alignment vertical="top"/>
      <protection locked="0"/>
    </xf>
    <xf numFmtId="0" fontId="21" fillId="0" borderId="27" xfId="0" applyFont="1" applyBorder="1" applyProtection="1"/>
    <xf numFmtId="0" fontId="21" fillId="0" borderId="27" xfId="0" applyFont="1" applyBorder="1" applyAlignment="1" applyProtection="1"/>
    <xf numFmtId="49" fontId="21" fillId="0" borderId="3" xfId="0" applyNumberFormat="1" applyFont="1" applyFill="1" applyBorder="1" applyAlignment="1" applyProtection="1"/>
    <xf numFmtId="0" fontId="12" fillId="0" borderId="56" xfId="0" applyNumberFormat="1" applyFont="1" applyBorder="1" applyProtection="1"/>
    <xf numFmtId="44" fontId="12" fillId="0" borderId="45" xfId="1" applyFont="1" applyBorder="1" applyAlignment="1" applyProtection="1">
      <alignment shrinkToFit="1"/>
    </xf>
    <xf numFmtId="44" fontId="12" fillId="0" borderId="70" xfId="0" applyNumberFormat="1" applyFont="1" applyBorder="1" applyProtection="1"/>
    <xf numFmtId="0" fontId="16" fillId="0" borderId="24" xfId="0" applyFont="1" applyFill="1" applyBorder="1" applyProtection="1"/>
    <xf numFmtId="0" fontId="31" fillId="0" borderId="3" xfId="0" applyFont="1" applyFill="1" applyBorder="1" applyProtection="1"/>
    <xf numFmtId="0" fontId="32" fillId="0" borderId="3" xfId="0" applyFont="1" applyFill="1" applyBorder="1" applyProtection="1"/>
    <xf numFmtId="0" fontId="12" fillId="0" borderId="4" xfId="0" applyFont="1" applyBorder="1" applyAlignment="1" applyProtection="1">
      <alignment horizontal="right"/>
    </xf>
    <xf numFmtId="0" fontId="12" fillId="0" borderId="72" xfId="0" applyNumberFormat="1" applyFont="1" applyBorder="1" applyProtection="1"/>
    <xf numFmtId="0" fontId="12" fillId="0" borderId="59" xfId="0" applyNumberFormat="1" applyFont="1" applyBorder="1" applyProtection="1"/>
    <xf numFmtId="0" fontId="12" fillId="0" borderId="32" xfId="0" applyNumberFormat="1" applyFont="1" applyBorder="1" applyProtection="1"/>
    <xf numFmtId="0" fontId="12" fillId="0" borderId="19" xfId="0" applyNumberFormat="1" applyFont="1" applyBorder="1" applyProtection="1"/>
    <xf numFmtId="0" fontId="21" fillId="0" borderId="0" xfId="0" applyFont="1" applyProtection="1"/>
    <xf numFmtId="0" fontId="11" fillId="0" borderId="7" xfId="0" applyFont="1" applyBorder="1" applyAlignment="1" applyProtection="1">
      <alignment horizontal="left"/>
    </xf>
    <xf numFmtId="0" fontId="21" fillId="0" borderId="3" xfId="0" applyNumberFormat="1" applyFont="1" applyBorder="1" applyProtection="1"/>
    <xf numFmtId="0" fontId="21" fillId="0" borderId="27" xfId="0" applyNumberFormat="1" applyFont="1" applyBorder="1" applyProtection="1"/>
    <xf numFmtId="0" fontId="12" fillId="0" borderId="69" xfId="0" applyFont="1" applyBorder="1" applyProtection="1"/>
    <xf numFmtId="0" fontId="12" fillId="0" borderId="69" xfId="0" applyFont="1" applyBorder="1" applyAlignment="1" applyProtection="1">
      <alignment horizontal="right"/>
    </xf>
    <xf numFmtId="0" fontId="11" fillId="0" borderId="73" xfId="0" applyFont="1" applyBorder="1" applyAlignment="1" applyProtection="1">
      <alignment horizontal="left"/>
    </xf>
    <xf numFmtId="0" fontId="12" fillId="0" borderId="74" xfId="0" applyNumberFormat="1" applyFont="1" applyBorder="1" applyProtection="1"/>
    <xf numFmtId="0" fontId="12" fillId="0" borderId="75" xfId="0" applyFont="1" applyBorder="1" applyProtection="1"/>
    <xf numFmtId="44" fontId="12" fillId="0" borderId="69" xfId="1" applyFont="1" applyFill="1" applyBorder="1" applyProtection="1"/>
    <xf numFmtId="44" fontId="12" fillId="0" borderId="69" xfId="1" applyFont="1" applyBorder="1" applyProtection="1"/>
    <xf numFmtId="44" fontId="12" fillId="0" borderId="69" xfId="1" applyFont="1" applyBorder="1" applyAlignment="1" applyProtection="1">
      <alignment shrinkToFit="1"/>
    </xf>
    <xf numFmtId="44" fontId="12" fillId="0" borderId="76" xfId="0" applyNumberFormat="1" applyFont="1" applyBorder="1" applyProtection="1"/>
    <xf numFmtId="0" fontId="12" fillId="0" borderId="40" xfId="0" applyNumberFormat="1" applyFont="1" applyBorder="1" applyProtection="1"/>
    <xf numFmtId="0" fontId="21" fillId="0" borderId="24" xfId="0" applyNumberFormat="1" applyFont="1" applyBorder="1" applyProtection="1"/>
    <xf numFmtId="0" fontId="21" fillId="0" borderId="21" xfId="0" applyFont="1" applyBorder="1" applyAlignment="1" applyProtection="1">
      <alignment horizontal="right"/>
    </xf>
    <xf numFmtId="0" fontId="21" fillId="0" borderId="20" xfId="0" applyFont="1" applyBorder="1" applyAlignment="1" applyProtection="1"/>
    <xf numFmtId="0" fontId="21" fillId="0" borderId="29" xfId="0" applyFont="1" applyBorder="1" applyAlignment="1" applyProtection="1"/>
    <xf numFmtId="0" fontId="21" fillId="0" borderId="37" xfId="0" applyFont="1" applyBorder="1" applyAlignment="1" applyProtection="1">
      <alignment vertical="top"/>
    </xf>
    <xf numFmtId="0" fontId="12" fillId="0" borderId="0" xfId="0" applyFont="1" applyAlignment="1" applyProtection="1"/>
    <xf numFmtId="0" fontId="12" fillId="0" borderId="28" xfId="0" applyNumberFormat="1" applyFont="1" applyBorder="1" applyAlignment="1" applyProtection="1"/>
    <xf numFmtId="0" fontId="11" fillId="0" borderId="42" xfId="0" applyFont="1" applyBorder="1" applyAlignment="1" applyProtection="1">
      <alignment horizontal="left"/>
    </xf>
    <xf numFmtId="44" fontId="21" fillId="0" borderId="27" xfId="1" applyFont="1" applyBorder="1" applyProtection="1">
      <protection locked="0"/>
    </xf>
    <xf numFmtId="44" fontId="12" fillId="0" borderId="40" xfId="1" applyFont="1" applyFill="1" applyBorder="1" applyProtection="1">
      <protection locked="0"/>
    </xf>
    <xf numFmtId="164" fontId="21" fillId="0" borderId="33" xfId="1" applyNumberFormat="1" applyFont="1" applyFill="1" applyBorder="1" applyProtection="1">
      <protection locked="0"/>
    </xf>
    <xf numFmtId="0" fontId="9" fillId="0" borderId="29" xfId="0" applyFont="1" applyFill="1" applyBorder="1" applyProtection="1"/>
    <xf numFmtId="0" fontId="12" fillId="0" borderId="14" xfId="0" applyFont="1" applyBorder="1" applyAlignment="1" applyProtection="1">
      <alignment horizontal="right"/>
    </xf>
    <xf numFmtId="44" fontId="21" fillId="2" borderId="20" xfId="1" applyFont="1" applyFill="1" applyBorder="1" applyProtection="1">
      <protection locked="0"/>
    </xf>
    <xf numFmtId="44" fontId="21" fillId="0" borderId="20" xfId="1" applyFont="1" applyBorder="1" applyProtection="1"/>
    <xf numFmtId="44" fontId="21" fillId="0" borderId="20" xfId="1" applyFont="1" applyBorder="1" applyAlignment="1" applyProtection="1">
      <alignment shrinkToFit="1"/>
    </xf>
    <xf numFmtId="44" fontId="21" fillId="2" borderId="3" xfId="1" applyFont="1" applyFill="1" applyBorder="1" applyProtection="1">
      <protection locked="0"/>
    </xf>
    <xf numFmtId="44" fontId="21" fillId="0" borderId="3" xfId="1" applyFont="1" applyBorder="1" applyProtection="1"/>
    <xf numFmtId="44" fontId="21" fillId="0" borderId="3" xfId="1" applyFont="1" applyBorder="1" applyAlignment="1" applyProtection="1">
      <alignment shrinkToFit="1"/>
    </xf>
    <xf numFmtId="44" fontId="21" fillId="0" borderId="34" xfId="0" applyNumberFormat="1" applyFont="1" applyBorder="1" applyProtection="1"/>
    <xf numFmtId="44" fontId="21" fillId="2" borderId="27" xfId="1" applyFont="1" applyFill="1" applyBorder="1" applyProtection="1">
      <protection locked="0"/>
    </xf>
    <xf numFmtId="44" fontId="21" fillId="0" borderId="27" xfId="1" applyFont="1" applyBorder="1" applyProtection="1"/>
    <xf numFmtId="44" fontId="21" fillId="0" borderId="27" xfId="1" applyFont="1" applyBorder="1" applyAlignment="1" applyProtection="1">
      <alignment shrinkToFit="1"/>
    </xf>
    <xf numFmtId="44" fontId="21" fillId="0" borderId="38" xfId="0" applyNumberFormat="1" applyFont="1" applyBorder="1" applyProtection="1"/>
    <xf numFmtId="44" fontId="21" fillId="0" borderId="30" xfId="0" applyNumberFormat="1" applyFont="1" applyBorder="1" applyProtection="1"/>
    <xf numFmtId="44" fontId="21" fillId="2" borderId="29" xfId="1" applyFont="1" applyFill="1" applyBorder="1" applyProtection="1">
      <protection locked="0"/>
    </xf>
    <xf numFmtId="44" fontId="21" fillId="0" borderId="29" xfId="1" applyFont="1" applyBorder="1" applyProtection="1"/>
    <xf numFmtId="44" fontId="21" fillId="0" borderId="29" xfId="1" applyFont="1" applyBorder="1" applyAlignment="1" applyProtection="1">
      <alignment shrinkToFit="1"/>
    </xf>
    <xf numFmtId="44" fontId="21" fillId="0" borderId="46" xfId="0" applyNumberFormat="1" applyFont="1" applyBorder="1" applyProtection="1"/>
    <xf numFmtId="0" fontId="12" fillId="0" borderId="39" xfId="0" applyFont="1" applyFill="1" applyBorder="1" applyProtection="1"/>
    <xf numFmtId="0" fontId="33" fillId="0" borderId="3" xfId="0" applyFont="1" applyFill="1" applyBorder="1" applyProtection="1"/>
    <xf numFmtId="44" fontId="21" fillId="0" borderId="24" xfId="1" applyFont="1" applyBorder="1" applyProtection="1"/>
    <xf numFmtId="44" fontId="21" fillId="0" borderId="24" xfId="1" applyFont="1" applyBorder="1" applyAlignment="1" applyProtection="1">
      <alignment shrinkToFit="1"/>
    </xf>
    <xf numFmtId="44" fontId="21" fillId="0" borderId="25" xfId="0" applyNumberFormat="1" applyFont="1" applyBorder="1" applyProtection="1"/>
    <xf numFmtId="164" fontId="21" fillId="0" borderId="29" xfId="1" applyNumberFormat="1" applyFont="1" applyFill="1" applyBorder="1" applyProtection="1">
      <protection locked="0"/>
    </xf>
    <xf numFmtId="0" fontId="12" fillId="0" borderId="53" xfId="0" applyFont="1" applyBorder="1" applyAlignment="1" applyProtection="1">
      <alignment horizontal="left"/>
    </xf>
    <xf numFmtId="0" fontId="11" fillId="0" borderId="0" xfId="0" applyFont="1" applyFill="1" applyAlignment="1" applyProtection="1">
      <alignment horizontal="left"/>
    </xf>
    <xf numFmtId="0" fontId="11" fillId="0" borderId="19" xfId="0" applyFont="1" applyFill="1" applyBorder="1" applyAlignment="1" applyProtection="1">
      <alignment horizontal="left"/>
    </xf>
    <xf numFmtId="44" fontId="12" fillId="0" borderId="21" xfId="1" applyFont="1" applyBorder="1" applyAlignment="1" applyProtection="1"/>
    <xf numFmtId="0" fontId="14" fillId="0" borderId="22" xfId="0" applyFont="1" applyBorder="1" applyAlignment="1" applyProtection="1"/>
    <xf numFmtId="44" fontId="12" fillId="0" borderId="4" xfId="1" applyFont="1" applyBorder="1" applyAlignment="1" applyProtection="1"/>
    <xf numFmtId="44" fontId="12" fillId="0" borderId="55" xfId="1" applyFont="1" applyBorder="1" applyAlignment="1" applyProtection="1">
      <alignment shrinkToFit="1"/>
    </xf>
    <xf numFmtId="0" fontId="12" fillId="0" borderId="29" xfId="0" applyNumberFormat="1" applyFont="1" applyBorder="1" applyProtection="1"/>
    <xf numFmtId="0" fontId="12" fillId="2" borderId="29" xfId="0" applyFont="1" applyFill="1" applyBorder="1" applyAlignment="1" applyProtection="1"/>
    <xf numFmtId="0" fontId="12" fillId="2" borderId="40" xfId="0" applyFont="1" applyFill="1" applyBorder="1" applyAlignment="1" applyProtection="1"/>
    <xf numFmtId="0" fontId="12" fillId="0" borderId="23" xfId="0" applyNumberFormat="1" applyFont="1" applyFill="1" applyBorder="1" applyProtection="1"/>
    <xf numFmtId="1" fontId="12" fillId="0" borderId="20" xfId="0" applyNumberFormat="1" applyFont="1" applyBorder="1" applyProtection="1"/>
    <xf numFmtId="0" fontId="12" fillId="0" borderId="26" xfId="0" applyNumberFormat="1" applyFont="1" applyBorder="1" applyProtection="1"/>
    <xf numFmtId="44" fontId="12" fillId="0" borderId="79" xfId="0" applyNumberFormat="1" applyFont="1" applyBorder="1" applyProtection="1"/>
    <xf numFmtId="44" fontId="12" fillId="0" borderId="0" xfId="0" applyNumberFormat="1" applyFont="1" applyBorder="1" applyProtection="1"/>
    <xf numFmtId="0" fontId="14" fillId="5" borderId="16" xfId="0" applyFont="1" applyFill="1" applyBorder="1" applyProtection="1">
      <protection locked="0"/>
    </xf>
    <xf numFmtId="37" fontId="12" fillId="0" borderId="0" xfId="1" applyNumberFormat="1" applyFont="1" applyProtection="1">
      <protection locked="0"/>
    </xf>
    <xf numFmtId="44" fontId="12" fillId="0" borderId="61" xfId="1" applyFont="1" applyFill="1" applyBorder="1" applyProtection="1">
      <protection locked="0"/>
    </xf>
    <xf numFmtId="164" fontId="12" fillId="7" borderId="61" xfId="1" applyNumberFormat="1" applyFont="1" applyFill="1" applyBorder="1" applyProtection="1">
      <protection locked="0"/>
    </xf>
    <xf numFmtId="44" fontId="14" fillId="5" borderId="16" xfId="1" applyFont="1" applyFill="1" applyBorder="1" applyProtection="1">
      <protection locked="0"/>
    </xf>
    <xf numFmtId="0" fontId="14" fillId="0" borderId="22" xfId="0" applyFont="1" applyBorder="1" applyAlignment="1" applyProtection="1">
      <protection locked="0"/>
    </xf>
    <xf numFmtId="44" fontId="12" fillId="0" borderId="0" xfId="1" applyFont="1" applyProtection="1">
      <protection locked="0"/>
    </xf>
    <xf numFmtId="49" fontId="19" fillId="0" borderId="42" xfId="0" applyNumberFormat="1" applyFont="1" applyBorder="1" applyAlignment="1" applyProtection="1">
      <alignment horizontal="center"/>
      <protection locked="0"/>
    </xf>
    <xf numFmtId="37" fontId="14" fillId="5" borderId="16" xfId="1" applyNumberFormat="1" applyFont="1" applyFill="1" applyBorder="1" applyProtection="1">
      <protection locked="0"/>
    </xf>
    <xf numFmtId="0" fontId="14" fillId="5" borderId="16" xfId="0" applyNumberFormat="1" applyFont="1" applyFill="1" applyBorder="1" applyProtection="1">
      <protection locked="0"/>
    </xf>
    <xf numFmtId="0" fontId="12" fillId="5" borderId="16" xfId="0" applyNumberFormat="1" applyFont="1" applyFill="1" applyBorder="1" applyAlignment="1" applyProtection="1">
      <protection locked="0"/>
    </xf>
    <xf numFmtId="44" fontId="12" fillId="5" borderId="16" xfId="1" applyFont="1" applyFill="1" applyBorder="1" applyAlignment="1" applyProtection="1">
      <protection locked="0"/>
    </xf>
    <xf numFmtId="164" fontId="12" fillId="7" borderId="69" xfId="1" applyNumberFormat="1" applyFont="1" applyFill="1" applyBorder="1" applyProtection="1">
      <protection locked="0"/>
    </xf>
    <xf numFmtId="44" fontId="12" fillId="0" borderId="69" xfId="1" applyFont="1" applyFill="1" applyBorder="1" applyProtection="1">
      <protection locked="0"/>
    </xf>
    <xf numFmtId="0" fontId="0" fillId="0" borderId="0" xfId="0" applyBorder="1" applyAlignment="1" applyProtection="1">
      <alignment horizontal="center"/>
    </xf>
    <xf numFmtId="0" fontId="29" fillId="0" borderId="0" xfId="5" applyBorder="1" applyProtection="1"/>
    <xf numFmtId="0" fontId="12" fillId="0" borderId="21" xfId="0" applyFont="1" applyBorder="1" applyAlignment="1" applyProtection="1">
      <alignment horizontal="right"/>
    </xf>
    <xf numFmtId="0" fontId="12" fillId="0" borderId="27" xfId="0" applyFont="1" applyFill="1" applyBorder="1" applyAlignment="1" applyProtection="1"/>
    <xf numFmtId="44" fontId="12" fillId="0" borderId="57" xfId="1" applyFont="1" applyFill="1" applyBorder="1" applyProtection="1"/>
    <xf numFmtId="44" fontId="12" fillId="0" borderId="45" xfId="1" applyFont="1" applyFill="1" applyBorder="1" applyProtection="1"/>
    <xf numFmtId="44" fontId="12" fillId="0" borderId="71" xfId="0" applyNumberFormat="1" applyFont="1" applyBorder="1" applyProtection="1"/>
    <xf numFmtId="49" fontId="29" fillId="0" borderId="1" xfId="5" applyNumberFormat="1" applyBorder="1" applyAlignment="1" applyProtection="1">
      <alignment horizontal="center"/>
      <protection locked="0"/>
    </xf>
    <xf numFmtId="0" fontId="11" fillId="0" borderId="80" xfId="0" applyFont="1" applyBorder="1" applyAlignment="1" applyProtection="1">
      <alignment horizontal="left"/>
    </xf>
    <xf numFmtId="0" fontId="12" fillId="0" borderId="81" xfId="0" applyFont="1" applyBorder="1" applyProtection="1"/>
    <xf numFmtId="0" fontId="12" fillId="0" borderId="82" xfId="0" applyNumberFormat="1" applyFont="1" applyBorder="1" applyProtection="1"/>
    <xf numFmtId="44" fontId="12" fillId="0" borderId="83" xfId="1" applyFont="1" applyBorder="1" applyAlignment="1" applyProtection="1"/>
    <xf numFmtId="0" fontId="14" fillId="0" borderId="84" xfId="0" applyFont="1" applyBorder="1" applyAlignment="1" applyProtection="1">
      <protection locked="0"/>
    </xf>
    <xf numFmtId="0" fontId="14" fillId="0" borderId="84" xfId="0" applyFont="1" applyBorder="1" applyAlignment="1" applyProtection="1"/>
    <xf numFmtId="44" fontId="12" fillId="0" borderId="81" xfId="1" applyFont="1" applyBorder="1" applyAlignment="1" applyProtection="1">
      <alignment shrinkToFit="1"/>
    </xf>
    <xf numFmtId="44" fontId="12" fillId="0" borderId="85" xfId="0" applyNumberFormat="1" applyFont="1" applyBorder="1" applyProtection="1"/>
    <xf numFmtId="0" fontId="9" fillId="0" borderId="27" xfId="0" applyFont="1" applyFill="1" applyBorder="1" applyProtection="1"/>
    <xf numFmtId="164" fontId="12" fillId="7" borderId="29" xfId="1" applyNumberFormat="1" applyFont="1" applyFill="1" applyBorder="1" applyProtection="1"/>
    <xf numFmtId="44" fontId="12" fillId="0" borderId="36" xfId="1" applyFont="1" applyBorder="1" applyAlignment="1" applyProtection="1"/>
    <xf numFmtId="0" fontId="14" fillId="0" borderId="31" xfId="0" applyFont="1" applyBorder="1" applyAlignment="1" applyProtection="1"/>
    <xf numFmtId="0" fontId="12" fillId="0" borderId="3" xfId="0" applyNumberFormat="1" applyFont="1" applyBorder="1" applyAlignment="1" applyProtection="1"/>
    <xf numFmtId="0" fontId="12" fillId="0" borderId="3" xfId="0" applyFont="1" applyFill="1" applyBorder="1" applyAlignment="1" applyProtection="1"/>
    <xf numFmtId="0" fontId="28" fillId="5" borderId="16" xfId="0" applyFont="1" applyFill="1" applyBorder="1" applyProtection="1"/>
    <xf numFmtId="0" fontId="37" fillId="0" borderId="0" xfId="0" applyFont="1" applyAlignment="1" applyProtection="1">
      <alignment horizontal="center"/>
    </xf>
    <xf numFmtId="0" fontId="12" fillId="0" borderId="41" xfId="0" applyFont="1" applyBorder="1" applyAlignment="1" applyProtection="1">
      <alignment horizontal="right"/>
    </xf>
    <xf numFmtId="0" fontId="12" fillId="0" borderId="0" xfId="0" applyFont="1" applyAlignment="1" applyProtection="1">
      <alignment horizontal="left"/>
    </xf>
    <xf numFmtId="0" fontId="12" fillId="5" borderId="15" xfId="0" applyFont="1" applyFill="1" applyBorder="1" applyAlignment="1" applyProtection="1">
      <alignment horizontal="left"/>
    </xf>
    <xf numFmtId="0" fontId="12" fillId="5" borderId="16" xfId="0" applyNumberFormat="1" applyFont="1" applyFill="1" applyBorder="1" applyProtection="1"/>
    <xf numFmtId="44" fontId="12" fillId="5" borderId="16" xfId="1" applyFont="1" applyFill="1" applyBorder="1" applyProtection="1">
      <protection locked="0"/>
    </xf>
    <xf numFmtId="44" fontId="12" fillId="5" borderId="16" xfId="1" applyFont="1" applyFill="1" applyBorder="1" applyProtection="1"/>
    <xf numFmtId="44" fontId="12" fillId="5" borderId="17" xfId="0" applyNumberFormat="1" applyFont="1" applyFill="1" applyBorder="1" applyProtection="1"/>
    <xf numFmtId="0" fontId="12" fillId="0" borderId="50" xfId="0" applyFont="1" applyBorder="1" applyAlignment="1" applyProtection="1">
      <alignment horizontal="left"/>
    </xf>
    <xf numFmtId="0" fontId="12" fillId="0" borderId="32" xfId="0" applyFont="1" applyBorder="1" applyAlignment="1" applyProtection="1">
      <alignment horizontal="left"/>
    </xf>
    <xf numFmtId="0" fontId="12" fillId="0" borderId="35" xfId="0" applyFont="1" applyBorder="1" applyAlignment="1" applyProtection="1">
      <alignment horizontal="left"/>
    </xf>
    <xf numFmtId="0" fontId="12" fillId="0" borderId="32" xfId="0" applyFont="1" applyFill="1" applyBorder="1" applyAlignment="1" applyProtection="1">
      <alignment horizontal="left"/>
    </xf>
    <xf numFmtId="0" fontId="12" fillId="0" borderId="35" xfId="0" applyFont="1" applyFill="1" applyBorder="1" applyAlignment="1" applyProtection="1">
      <alignment horizontal="left"/>
    </xf>
    <xf numFmtId="0" fontId="12" fillId="0" borderId="50" xfId="0" applyFont="1" applyFill="1" applyBorder="1" applyAlignment="1" applyProtection="1">
      <alignment horizontal="left"/>
    </xf>
    <xf numFmtId="49" fontId="12" fillId="0" borderId="42" xfId="0" applyNumberFormat="1" applyFont="1" applyBorder="1" applyAlignment="1" applyProtection="1">
      <alignment horizontal="center"/>
    </xf>
    <xf numFmtId="164" fontId="14" fillId="7" borderId="33" xfId="1" applyNumberFormat="1" applyFont="1" applyFill="1" applyBorder="1" applyProtection="1">
      <protection locked="0"/>
    </xf>
    <xf numFmtId="164" fontId="14" fillId="7" borderId="29" xfId="1" applyNumberFormat="1" applyFont="1" applyFill="1" applyBorder="1" applyProtection="1">
      <protection locked="0"/>
    </xf>
    <xf numFmtId="37" fontId="14" fillId="0" borderId="33" xfId="1" applyNumberFormat="1" applyFont="1" applyBorder="1" applyProtection="1">
      <protection locked="0"/>
    </xf>
    <xf numFmtId="164" fontId="14" fillId="7" borderId="0" xfId="1" applyNumberFormat="1" applyFont="1" applyFill="1" applyBorder="1" applyProtection="1">
      <protection locked="0"/>
    </xf>
    <xf numFmtId="164" fontId="14" fillId="7" borderId="31" xfId="1" applyNumberFormat="1" applyFont="1" applyFill="1" applyBorder="1" applyProtection="1">
      <protection locked="0"/>
    </xf>
    <xf numFmtId="164" fontId="14" fillId="7" borderId="20" xfId="1" applyNumberFormat="1" applyFont="1" applyFill="1" applyBorder="1" applyProtection="1">
      <protection locked="0"/>
    </xf>
    <xf numFmtId="37" fontId="14" fillId="0" borderId="0" xfId="1" applyNumberFormat="1" applyFont="1" applyProtection="1">
      <protection locked="0"/>
    </xf>
    <xf numFmtId="0" fontId="38" fillId="0" borderId="50" xfId="0" applyFont="1" applyBorder="1" applyAlignment="1" applyProtection="1">
      <alignment horizontal="left"/>
    </xf>
    <xf numFmtId="0" fontId="39" fillId="0" borderId="40" xfId="0" applyFont="1" applyBorder="1" applyProtection="1"/>
    <xf numFmtId="0" fontId="39" fillId="0" borderId="72" xfId="0" applyNumberFormat="1" applyFont="1" applyBorder="1" applyProtection="1"/>
    <xf numFmtId="44" fontId="39" fillId="0" borderId="14" xfId="1" applyFont="1" applyBorder="1" applyProtection="1"/>
    <xf numFmtId="44" fontId="39" fillId="0" borderId="40" xfId="1" applyFont="1" applyBorder="1" applyAlignment="1" applyProtection="1">
      <alignment shrinkToFit="1"/>
    </xf>
    <xf numFmtId="44" fontId="39" fillId="0" borderId="67" xfId="0" applyNumberFormat="1" applyFont="1" applyBorder="1" applyProtection="1"/>
    <xf numFmtId="0" fontId="38" fillId="0" borderId="32" xfId="0" applyFont="1" applyBorder="1" applyAlignment="1" applyProtection="1">
      <alignment horizontal="left"/>
    </xf>
    <xf numFmtId="0" fontId="39" fillId="0" borderId="3" xfId="0" applyFont="1" applyBorder="1" applyProtection="1"/>
    <xf numFmtId="0" fontId="39" fillId="0" borderId="42" xfId="0" applyNumberFormat="1" applyFont="1" applyBorder="1" applyProtection="1"/>
    <xf numFmtId="0" fontId="39" fillId="0" borderId="33" xfId="0" applyFont="1" applyBorder="1" applyProtection="1"/>
    <xf numFmtId="44" fontId="39" fillId="0" borderId="33" xfId="1" applyFont="1" applyBorder="1" applyProtection="1">
      <protection locked="0"/>
    </xf>
    <xf numFmtId="44" fontId="39" fillId="0" borderId="41" xfId="1" applyFont="1" applyBorder="1" applyProtection="1"/>
    <xf numFmtId="44" fontId="39" fillId="0" borderId="33" xfId="1" applyFont="1" applyBorder="1" applyAlignment="1" applyProtection="1">
      <alignment shrinkToFit="1"/>
    </xf>
    <xf numFmtId="44" fontId="39" fillId="0" borderId="43" xfId="0" applyNumberFormat="1" applyFont="1" applyBorder="1" applyProtection="1"/>
    <xf numFmtId="0" fontId="39" fillId="0" borderId="5" xfId="0" applyNumberFormat="1" applyFont="1" applyBorder="1" applyProtection="1"/>
    <xf numFmtId="44" fontId="39" fillId="0" borderId="3" xfId="1" applyFont="1" applyBorder="1" applyProtection="1">
      <protection locked="0"/>
    </xf>
    <xf numFmtId="44" fontId="39" fillId="0" borderId="4" xfId="1" applyFont="1" applyBorder="1" applyProtection="1"/>
    <xf numFmtId="44" fontId="39" fillId="0" borderId="3" xfId="1" applyFont="1" applyBorder="1" applyAlignment="1" applyProtection="1">
      <alignment shrinkToFit="1"/>
    </xf>
    <xf numFmtId="44" fontId="39" fillId="0" borderId="34" xfId="0" applyNumberFormat="1" applyFont="1" applyBorder="1" applyProtection="1"/>
    <xf numFmtId="0" fontId="38" fillId="0" borderId="35" xfId="0" applyFont="1" applyBorder="1" applyAlignment="1" applyProtection="1">
      <alignment horizontal="left"/>
    </xf>
    <xf numFmtId="0" fontId="39" fillId="0" borderId="39" xfId="0" applyNumberFormat="1" applyFont="1" applyBorder="1" applyProtection="1"/>
    <xf numFmtId="0" fontId="39" fillId="0" borderId="29" xfId="0" applyFont="1" applyBorder="1" applyProtection="1"/>
    <xf numFmtId="44" fontId="39" fillId="0" borderId="29" xfId="1" applyFont="1" applyBorder="1" applyProtection="1">
      <protection locked="0"/>
    </xf>
    <xf numFmtId="44" fontId="39" fillId="0" borderId="26" xfId="1" applyFont="1" applyBorder="1" applyProtection="1"/>
    <xf numFmtId="44" fontId="39" fillId="0" borderId="27" xfId="1" applyFont="1" applyBorder="1" applyAlignment="1" applyProtection="1">
      <alignment shrinkToFit="1"/>
    </xf>
    <xf numFmtId="44" fontId="39" fillId="0" borderId="38" xfId="0" applyNumberFormat="1" applyFont="1" applyBorder="1" applyProtection="1"/>
    <xf numFmtId="49" fontId="21" fillId="0" borderId="0" xfId="0" applyNumberFormat="1" applyFont="1" applyBorder="1" applyProtection="1"/>
    <xf numFmtId="49" fontId="12" fillId="0" borderId="37" xfId="0" applyNumberFormat="1" applyFont="1" applyBorder="1" applyAlignment="1" applyProtection="1">
      <alignment horizontal="center"/>
    </xf>
    <xf numFmtId="0" fontId="11" fillId="0" borderId="53" xfId="0" applyFont="1" applyFill="1" applyBorder="1" applyAlignment="1" applyProtection="1">
      <alignment horizontal="left"/>
    </xf>
    <xf numFmtId="0" fontId="12" fillId="0" borderId="27" xfId="0" applyFont="1" applyBorder="1" applyAlignment="1" applyProtection="1">
      <alignment horizontal="left"/>
    </xf>
    <xf numFmtId="0" fontId="12" fillId="2" borderId="3" xfId="0" applyFont="1" applyFill="1" applyBorder="1" applyAlignment="1" applyProtection="1">
      <alignment horizontal="left"/>
    </xf>
    <xf numFmtId="0" fontId="12" fillId="2" borderId="37" xfId="0" applyFont="1" applyFill="1" applyBorder="1" applyProtection="1"/>
    <xf numFmtId="0" fontId="12" fillId="0" borderId="37" xfId="0" applyNumberFormat="1" applyFont="1" applyFill="1" applyBorder="1" applyProtection="1"/>
    <xf numFmtId="44" fontId="12" fillId="0" borderId="36" xfId="1" applyFont="1" applyFill="1" applyBorder="1" applyProtection="1"/>
    <xf numFmtId="44" fontId="12" fillId="2" borderId="33" xfId="1" applyFont="1" applyFill="1" applyBorder="1" applyProtection="1">
      <protection locked="0"/>
    </xf>
    <xf numFmtId="0" fontId="12" fillId="2" borderId="40" xfId="0" applyFont="1" applyFill="1" applyBorder="1" applyProtection="1"/>
    <xf numFmtId="0" fontId="12" fillId="0" borderId="6" xfId="0" applyNumberFormat="1" applyFont="1" applyBorder="1" applyProtection="1"/>
    <xf numFmtId="0" fontId="9" fillId="0" borderId="36" xfId="0" applyFont="1" applyBorder="1" applyProtection="1"/>
    <xf numFmtId="0" fontId="9" fillId="0" borderId="24" xfId="0" applyFont="1" applyBorder="1" applyProtection="1"/>
    <xf numFmtId="44" fontId="12" fillId="0" borderId="33" xfId="1" applyFont="1" applyFill="1" applyBorder="1" applyAlignment="1" applyProtection="1">
      <alignment shrinkToFit="1"/>
    </xf>
    <xf numFmtId="44" fontId="12" fillId="0" borderId="43" xfId="0" applyNumberFormat="1" applyFont="1" applyFill="1" applyBorder="1" applyProtection="1"/>
    <xf numFmtId="0" fontId="20" fillId="0" borderId="27" xfId="0" applyFont="1" applyBorder="1" applyProtection="1"/>
    <xf numFmtId="1" fontId="12" fillId="0" borderId="29" xfId="0" applyNumberFormat="1" applyFont="1" applyBorder="1" applyProtection="1"/>
    <xf numFmtId="44" fontId="12" fillId="2" borderId="29" xfId="1" applyFont="1" applyFill="1" applyBorder="1" applyAlignment="1" applyProtection="1">
      <alignment shrinkToFit="1"/>
    </xf>
    <xf numFmtId="44" fontId="12" fillId="2" borderId="46" xfId="0" applyNumberFormat="1" applyFont="1" applyFill="1" applyBorder="1" applyProtection="1"/>
    <xf numFmtId="0" fontId="12" fillId="0" borderId="0" xfId="0" applyFont="1" applyFill="1" applyAlignment="1" applyProtection="1">
      <alignment horizontal="left"/>
    </xf>
    <xf numFmtId="0" fontId="12" fillId="0" borderId="15" xfId="0" applyFont="1" applyFill="1" applyBorder="1" applyAlignment="1" applyProtection="1">
      <alignment horizontal="left"/>
    </xf>
    <xf numFmtId="0" fontId="12" fillId="0" borderId="8" xfId="0" applyFont="1" applyFill="1" applyBorder="1" applyAlignment="1" applyProtection="1">
      <alignment horizontal="left"/>
    </xf>
    <xf numFmtId="0" fontId="12" fillId="0" borderId="10" xfId="0" applyFont="1" applyFill="1" applyBorder="1" applyAlignment="1" applyProtection="1">
      <alignment horizontal="left"/>
    </xf>
    <xf numFmtId="0" fontId="21" fillId="0" borderId="32" xfId="0" applyFont="1" applyFill="1" applyBorder="1" applyAlignment="1" applyProtection="1">
      <alignment horizontal="left"/>
    </xf>
    <xf numFmtId="0" fontId="21" fillId="0" borderId="35" xfId="0" applyFont="1" applyFill="1" applyBorder="1" applyAlignment="1" applyProtection="1">
      <alignment horizontal="left"/>
    </xf>
    <xf numFmtId="0" fontId="12" fillId="0" borderId="35" xfId="0" applyFont="1" applyFill="1" applyBorder="1" applyProtection="1"/>
    <xf numFmtId="0" fontId="12" fillId="0" borderId="60" xfId="0" applyFont="1" applyFill="1" applyBorder="1" applyAlignment="1" applyProtection="1">
      <alignment horizontal="left"/>
    </xf>
    <xf numFmtId="0" fontId="12" fillId="0" borderId="80" xfId="0" applyFont="1" applyFill="1" applyBorder="1" applyAlignment="1" applyProtection="1">
      <alignment horizontal="left"/>
    </xf>
    <xf numFmtId="0" fontId="12" fillId="0" borderId="84" xfId="0" applyFont="1" applyBorder="1" applyAlignment="1" applyProtection="1"/>
    <xf numFmtId="0" fontId="12" fillId="0" borderId="57" xfId="0" applyFont="1" applyBorder="1" applyAlignment="1" applyProtection="1">
      <alignment horizontal="right"/>
    </xf>
    <xf numFmtId="0" fontId="9" fillId="0" borderId="77" xfId="7" applyFont="1" applyFill="1" applyBorder="1" applyProtection="1">
      <protection locked="0"/>
    </xf>
    <xf numFmtId="0" fontId="12" fillId="0" borderId="77" xfId="7" applyFont="1" applyFill="1" applyBorder="1" applyProtection="1">
      <protection locked="0"/>
    </xf>
    <xf numFmtId="0" fontId="12" fillId="0" borderId="78" xfId="7" applyFont="1" applyFill="1" applyBorder="1" applyProtection="1">
      <protection locked="0"/>
    </xf>
    <xf numFmtId="0" fontId="11" fillId="0" borderId="72" xfId="0" applyFont="1" applyFill="1" applyBorder="1" applyAlignment="1" applyProtection="1">
      <alignment horizontal="left"/>
    </xf>
    <xf numFmtId="0" fontId="21" fillId="0" borderId="27" xfId="0" applyFont="1" applyFill="1" applyBorder="1" applyAlignment="1" applyProtection="1"/>
    <xf numFmtId="0" fontId="11" fillId="0" borderId="37" xfId="0" applyFont="1" applyBorder="1" applyAlignment="1" applyProtection="1">
      <alignment horizontal="left"/>
    </xf>
    <xf numFmtId="0" fontId="28" fillId="11" borderId="16" xfId="0" applyFont="1" applyFill="1" applyBorder="1" applyProtection="1"/>
    <xf numFmtId="9" fontId="12" fillId="0" borderId="3" xfId="0" applyNumberFormat="1" applyFont="1" applyFill="1" applyBorder="1" applyAlignment="1" applyProtection="1">
      <alignment horizontal="left"/>
    </xf>
    <xf numFmtId="9" fontId="12" fillId="0" borderId="27" xfId="0" applyNumberFormat="1" applyFont="1" applyFill="1" applyBorder="1" applyAlignment="1" applyProtection="1">
      <alignment horizontal="left"/>
    </xf>
    <xf numFmtId="0" fontId="12" fillId="0" borderId="7" xfId="0" applyFont="1" applyFill="1" applyBorder="1" applyAlignment="1" applyProtection="1">
      <alignment horizontal="left"/>
    </xf>
    <xf numFmtId="9" fontId="12" fillId="0" borderId="29" xfId="0" applyNumberFormat="1" applyFont="1" applyFill="1" applyBorder="1" applyAlignment="1" applyProtection="1">
      <alignment horizontal="left"/>
    </xf>
    <xf numFmtId="0" fontId="14" fillId="6" borderId="1" xfId="2" applyFont="1" applyBorder="1" applyAlignment="1" applyProtection="1">
      <alignment vertical="top"/>
      <protection locked="0"/>
    </xf>
    <xf numFmtId="0" fontId="12" fillId="0" borderId="0" xfId="0" applyFont="1"/>
    <xf numFmtId="0" fontId="12" fillId="0" borderId="29" xfId="1" applyNumberFormat="1" applyFont="1" applyBorder="1" applyAlignment="1" applyProtection="1">
      <alignment horizontal="right"/>
    </xf>
    <xf numFmtId="44" fontId="21" fillId="0" borderId="26" xfId="1" applyFont="1" applyBorder="1" applyProtection="1"/>
    <xf numFmtId="0" fontId="9" fillId="0" borderId="14" xfId="0" applyFont="1" applyBorder="1" applyProtection="1"/>
    <xf numFmtId="0" fontId="9" fillId="0" borderId="57" xfId="0" applyFont="1" applyBorder="1" applyProtection="1"/>
    <xf numFmtId="0" fontId="12" fillId="0" borderId="6" xfId="0" applyFont="1" applyBorder="1" applyProtection="1"/>
    <xf numFmtId="0" fontId="9" fillId="0" borderId="12" xfId="0" applyFont="1" applyBorder="1" applyProtection="1"/>
    <xf numFmtId="0" fontId="12" fillId="0" borderId="88" xfId="0" applyFont="1" applyFill="1" applyBorder="1" applyProtection="1"/>
    <xf numFmtId="0" fontId="35" fillId="0" borderId="0" xfId="0" applyFont="1" applyBorder="1"/>
    <xf numFmtId="0" fontId="35" fillId="0" borderId="4" xfId="0" applyFont="1" applyBorder="1"/>
    <xf numFmtId="0" fontId="11" fillId="0" borderId="9" xfId="0" applyFont="1" applyFill="1" applyBorder="1" applyAlignment="1" applyProtection="1">
      <alignment horizontal="left"/>
    </xf>
    <xf numFmtId="0" fontId="11" fillId="0" borderId="11" xfId="0" applyFont="1" applyFill="1" applyBorder="1" applyAlignment="1" applyProtection="1">
      <alignment horizontal="left"/>
    </xf>
    <xf numFmtId="0" fontId="14" fillId="5" borderId="12" xfId="0" applyFont="1" applyFill="1" applyBorder="1" applyProtection="1"/>
    <xf numFmtId="0" fontId="14" fillId="5" borderId="12" xfId="0" applyFont="1" applyFill="1" applyBorder="1" applyAlignment="1" applyProtection="1">
      <alignment horizontal="right"/>
    </xf>
    <xf numFmtId="44" fontId="14" fillId="5" borderId="12" xfId="1" applyFont="1" applyFill="1" applyBorder="1" applyProtection="1"/>
    <xf numFmtId="44" fontId="14" fillId="5" borderId="12" xfId="1" applyFont="1" applyFill="1" applyBorder="1" applyProtection="1">
      <protection locked="0"/>
    </xf>
    <xf numFmtId="44" fontId="14" fillId="5" borderId="71" xfId="1" applyFont="1" applyFill="1" applyBorder="1" applyProtection="1"/>
    <xf numFmtId="0" fontId="14" fillId="0" borderId="7" xfId="0" applyFont="1" applyFill="1" applyBorder="1" applyAlignment="1" applyProtection="1">
      <alignment horizontal="left"/>
    </xf>
    <xf numFmtId="44" fontId="12" fillId="0" borderId="67" xfId="1" applyNumberFormat="1" applyFont="1" applyBorder="1" applyProtection="1"/>
    <xf numFmtId="0" fontId="12" fillId="2" borderId="24" xfId="0" applyFont="1" applyFill="1" applyBorder="1" applyAlignment="1" applyProtection="1"/>
    <xf numFmtId="0" fontId="12" fillId="2" borderId="45" xfId="0" applyFont="1" applyFill="1" applyBorder="1" applyAlignment="1" applyProtection="1"/>
    <xf numFmtId="0" fontId="28" fillId="5" borderId="12" xfId="0" applyFont="1" applyFill="1" applyBorder="1" applyAlignment="1" applyProtection="1">
      <alignment horizontal="left"/>
    </xf>
    <xf numFmtId="0" fontId="28" fillId="0" borderId="26" xfId="0" applyFont="1" applyBorder="1" applyProtection="1"/>
    <xf numFmtId="0" fontId="12" fillId="0" borderId="29" xfId="0" applyFont="1" applyBorder="1" applyAlignment="1" applyProtection="1">
      <alignment horizontal="center"/>
    </xf>
    <xf numFmtId="49" fontId="19" fillId="0" borderId="37" xfId="0" applyNumberFormat="1" applyFont="1" applyBorder="1" applyAlignment="1" applyProtection="1">
      <alignment horizontal="center"/>
    </xf>
    <xf numFmtId="49" fontId="19" fillId="0" borderId="37" xfId="0" applyNumberFormat="1" applyFont="1" applyBorder="1" applyAlignment="1" applyProtection="1">
      <alignment horizontal="center"/>
      <protection locked="0"/>
    </xf>
    <xf numFmtId="49" fontId="19" fillId="0" borderId="44" xfId="0" applyNumberFormat="1" applyFont="1" applyBorder="1" applyAlignment="1" applyProtection="1">
      <alignment horizontal="center"/>
    </xf>
    <xf numFmtId="0" fontId="12" fillId="0" borderId="57" xfId="0" applyFont="1" applyBorder="1" applyProtection="1"/>
    <xf numFmtId="0" fontId="9" fillId="0" borderId="33" xfId="0" applyFont="1" applyBorder="1" applyProtection="1"/>
    <xf numFmtId="44" fontId="21" fillId="2" borderId="33" xfId="1" applyFont="1" applyFill="1" applyBorder="1" applyProtection="1">
      <protection locked="0"/>
    </xf>
    <xf numFmtId="44" fontId="21" fillId="0" borderId="33" xfId="1" applyFont="1" applyBorder="1" applyProtection="1"/>
    <xf numFmtId="44" fontId="21" fillId="0" borderId="33" xfId="1" applyFont="1" applyBorder="1" applyAlignment="1" applyProtection="1">
      <alignment shrinkToFit="1"/>
    </xf>
    <xf numFmtId="44" fontId="21" fillId="0" borderId="43" xfId="0" applyNumberFormat="1" applyFont="1" applyBorder="1" applyProtection="1"/>
    <xf numFmtId="0" fontId="14" fillId="0" borderId="31" xfId="0" applyFont="1" applyBorder="1" applyAlignment="1" applyProtection="1">
      <protection locked="0"/>
    </xf>
    <xf numFmtId="0" fontId="11" fillId="0" borderId="80" xfId="0" applyFont="1" applyFill="1" applyBorder="1" applyAlignment="1" applyProtection="1">
      <alignment horizontal="left"/>
    </xf>
    <xf numFmtId="0" fontId="11" fillId="0" borderId="92" xfId="0" applyFont="1" applyFill="1" applyBorder="1" applyAlignment="1" applyProtection="1">
      <alignment horizontal="left"/>
    </xf>
    <xf numFmtId="0" fontId="11" fillId="0" borderId="93" xfId="0" applyFont="1" applyFill="1" applyBorder="1" applyAlignment="1" applyProtection="1">
      <alignment horizontal="left"/>
    </xf>
    <xf numFmtId="0" fontId="12" fillId="0" borderId="84" xfId="0" applyFont="1" applyFill="1" applyBorder="1" applyProtection="1"/>
    <xf numFmtId="0" fontId="33" fillId="0" borderId="27" xfId="0" applyFont="1" applyFill="1" applyBorder="1" applyProtection="1"/>
    <xf numFmtId="1" fontId="12" fillId="0" borderId="33" xfId="0" applyNumberFormat="1" applyFont="1" applyBorder="1" applyProtection="1"/>
    <xf numFmtId="0" fontId="34" fillId="0" borderId="94" xfId="0" applyFont="1" applyFill="1" applyBorder="1" applyAlignment="1" applyProtection="1">
      <alignment horizontal="left"/>
    </xf>
    <xf numFmtId="0" fontId="32" fillId="0" borderId="95" xfId="0" applyFont="1" applyBorder="1" applyProtection="1"/>
    <xf numFmtId="0" fontId="21" fillId="0" borderId="95" xfId="0" applyFont="1" applyBorder="1" applyProtection="1"/>
    <xf numFmtId="0" fontId="21" fillId="0" borderId="95" xfId="0" applyNumberFormat="1" applyFont="1" applyBorder="1" applyProtection="1"/>
    <xf numFmtId="44" fontId="21" fillId="2" borderId="95" xfId="1" applyFont="1" applyFill="1" applyBorder="1" applyProtection="1">
      <protection locked="0"/>
    </xf>
    <xf numFmtId="44" fontId="21" fillId="0" borderId="95" xfId="1" applyFont="1" applyBorder="1" applyProtection="1"/>
    <xf numFmtId="44" fontId="21" fillId="0" borderId="95" xfId="1" applyFont="1" applyBorder="1" applyAlignment="1" applyProtection="1">
      <alignment shrinkToFit="1"/>
    </xf>
    <xf numFmtId="44" fontId="21" fillId="0" borderId="96" xfId="0" applyNumberFormat="1" applyFont="1" applyBorder="1" applyProtection="1"/>
    <xf numFmtId="0" fontId="12" fillId="0" borderId="3" xfId="0" applyNumberFormat="1" applyFont="1" applyFill="1" applyBorder="1" applyAlignment="1" applyProtection="1"/>
    <xf numFmtId="0" fontId="12" fillId="0" borderId="5" xfId="0" applyNumberFormat="1" applyFont="1" applyFill="1" applyBorder="1" applyAlignment="1" applyProtection="1"/>
    <xf numFmtId="0" fontId="17" fillId="0" borderId="20" xfId="0" applyFont="1" applyFill="1" applyBorder="1" applyAlignment="1" applyProtection="1">
      <alignment horizontal="right"/>
    </xf>
    <xf numFmtId="0" fontId="17" fillId="0" borderId="29" xfId="0" applyFont="1" applyFill="1" applyBorder="1" applyAlignment="1" applyProtection="1">
      <alignment horizontal="right"/>
    </xf>
    <xf numFmtId="0" fontId="12" fillId="0" borderId="39" xfId="0" applyNumberFormat="1" applyFont="1" applyFill="1" applyBorder="1" applyAlignment="1" applyProtection="1"/>
    <xf numFmtId="0" fontId="26" fillId="0" borderId="3" xfId="0" applyFont="1" applyFill="1" applyBorder="1" applyProtection="1"/>
    <xf numFmtId="0" fontId="26" fillId="0" borderId="5" xfId="0" applyFont="1" applyFill="1" applyBorder="1" applyProtection="1"/>
    <xf numFmtId="0" fontId="26" fillId="0" borderId="37" xfId="0" applyFont="1" applyFill="1" applyBorder="1" applyProtection="1"/>
    <xf numFmtId="0" fontId="26" fillId="0" borderId="28" xfId="0" applyFont="1" applyBorder="1" applyProtection="1"/>
    <xf numFmtId="0" fontId="26" fillId="0" borderId="3" xfId="0" applyFont="1" applyBorder="1" applyProtection="1"/>
    <xf numFmtId="0" fontId="8" fillId="0" borderId="29" xfId="0" applyFont="1" applyBorder="1" applyProtection="1"/>
    <xf numFmtId="0" fontId="26" fillId="0" borderId="20" xfId="0" applyFont="1" applyBorder="1" applyProtection="1"/>
    <xf numFmtId="0" fontId="8" fillId="0" borderId="3" xfId="0" applyFont="1" applyBorder="1" applyProtection="1"/>
    <xf numFmtId="0" fontId="8" fillId="0" borderId="27" xfId="0" applyFont="1" applyBorder="1" applyProtection="1"/>
    <xf numFmtId="44" fontId="12" fillId="0" borderId="33" xfId="1" applyFont="1" applyFill="1" applyBorder="1" applyProtection="1"/>
    <xf numFmtId="44" fontId="12" fillId="0" borderId="91" xfId="0" applyNumberFormat="1" applyFont="1" applyBorder="1" applyProtection="1"/>
    <xf numFmtId="164" fontId="14" fillId="0" borderId="29" xfId="1" applyNumberFormat="1" applyFont="1" applyFill="1" applyBorder="1" applyProtection="1">
      <protection locked="0"/>
    </xf>
    <xf numFmtId="0" fontId="12" fillId="0" borderId="24" xfId="0" applyFont="1" applyFill="1" applyBorder="1" applyAlignment="1" applyProtection="1"/>
    <xf numFmtId="44" fontId="26" fillId="0" borderId="40" xfId="1" applyFont="1" applyBorder="1" applyAlignment="1" applyProtection="1">
      <alignment shrinkToFit="1"/>
    </xf>
    <xf numFmtId="44" fontId="26" fillId="0" borderId="3" xfId="1" applyFont="1" applyBorder="1" applyAlignment="1" applyProtection="1">
      <alignment shrinkToFit="1"/>
    </xf>
    <xf numFmtId="164" fontId="26" fillId="0" borderId="0" xfId="1" applyNumberFormat="1" applyFont="1" applyFill="1" applyBorder="1" applyProtection="1">
      <protection locked="0"/>
    </xf>
    <xf numFmtId="44" fontId="26" fillId="0" borderId="3" xfId="1" applyFont="1" applyFill="1" applyBorder="1" applyAlignment="1" applyProtection="1">
      <alignment shrinkToFit="1"/>
    </xf>
    <xf numFmtId="1" fontId="12" fillId="0" borderId="39" xfId="0" applyNumberFormat="1" applyFont="1" applyFill="1" applyBorder="1" applyProtection="1"/>
    <xf numFmtId="44" fontId="12" fillId="0" borderId="39" xfId="1" applyFont="1" applyFill="1" applyBorder="1" applyAlignment="1" applyProtection="1">
      <alignment shrinkToFit="1"/>
    </xf>
    <xf numFmtId="0" fontId="12" fillId="0" borderId="42" xfId="0" applyFont="1" applyBorder="1" applyAlignment="1" applyProtection="1"/>
    <xf numFmtId="0" fontId="12" fillId="0" borderId="28" xfId="0" applyFont="1" applyBorder="1" applyAlignment="1" applyProtection="1"/>
    <xf numFmtId="0" fontId="26" fillId="10" borderId="1" xfId="0" applyFont="1" applyFill="1" applyBorder="1" applyAlignment="1" applyProtection="1">
      <protection locked="0"/>
    </xf>
    <xf numFmtId="0" fontId="41" fillId="6" borderId="1" xfId="2" applyFont="1" applyBorder="1" applyAlignment="1" applyProtection="1">
      <alignment vertical="top"/>
      <protection locked="0"/>
    </xf>
    <xf numFmtId="164" fontId="14" fillId="0" borderId="33" xfId="1" applyNumberFormat="1" applyFont="1" applyFill="1" applyBorder="1" applyProtection="1">
      <protection locked="0"/>
    </xf>
    <xf numFmtId="49" fontId="12" fillId="0" borderId="28" xfId="0" applyNumberFormat="1" applyFont="1" applyFill="1" applyBorder="1" applyProtection="1"/>
    <xf numFmtId="0" fontId="43" fillId="6" borderId="1" xfId="2" applyFont="1" applyBorder="1" applyAlignment="1" applyProtection="1">
      <alignment vertical="top"/>
      <protection locked="0"/>
    </xf>
    <xf numFmtId="164" fontId="26" fillId="0" borderId="31" xfId="1" applyNumberFormat="1" applyFont="1" applyFill="1" applyBorder="1" applyProtection="1">
      <protection locked="0"/>
    </xf>
    <xf numFmtId="0" fontId="9" fillId="0" borderId="14" xfId="0" applyFont="1" applyBorder="1" applyAlignment="1" applyProtection="1"/>
    <xf numFmtId="0" fontId="43" fillId="6" borderId="1" xfId="2" applyFont="1" applyBorder="1" applyAlignment="1" applyProtection="1">
      <protection locked="0"/>
    </xf>
    <xf numFmtId="0" fontId="12" fillId="0" borderId="55" xfId="0" applyNumberFormat="1" applyFont="1" applyBorder="1" applyAlignment="1" applyProtection="1"/>
    <xf numFmtId="44" fontId="12" fillId="4" borderId="40" xfId="1" applyFont="1" applyFill="1" applyBorder="1" applyAlignment="1" applyProtection="1">
      <protection locked="0"/>
    </xf>
    <xf numFmtId="44" fontId="12" fillId="0" borderId="40" xfId="1" applyFont="1" applyBorder="1" applyAlignment="1" applyProtection="1"/>
    <xf numFmtId="44" fontId="12" fillId="0" borderId="67" xfId="1" applyNumberFormat="1" applyFont="1" applyBorder="1" applyAlignment="1" applyProtection="1"/>
    <xf numFmtId="0" fontId="12" fillId="0" borderId="4" xfId="0" applyFont="1" applyBorder="1" applyAlignment="1" applyProtection="1"/>
    <xf numFmtId="44" fontId="12" fillId="0" borderId="3" xfId="1" applyFont="1" applyBorder="1" applyAlignment="1" applyProtection="1"/>
    <xf numFmtId="44" fontId="12" fillId="0" borderId="34" xfId="1" applyNumberFormat="1" applyFont="1" applyBorder="1" applyAlignment="1" applyProtection="1"/>
    <xf numFmtId="44" fontId="12" fillId="0" borderId="3" xfId="1" applyFont="1" applyFill="1" applyBorder="1" applyAlignment="1" applyProtection="1">
      <protection locked="0"/>
    </xf>
    <xf numFmtId="0" fontId="12" fillId="0" borderId="26" xfId="0" applyFont="1" applyBorder="1" applyAlignment="1" applyProtection="1"/>
    <xf numFmtId="0" fontId="12" fillId="0" borderId="27" xfId="0" applyNumberFormat="1" applyFont="1" applyFill="1" applyBorder="1" applyAlignment="1" applyProtection="1"/>
    <xf numFmtId="44" fontId="12" fillId="0" borderId="27" xfId="1" applyFont="1" applyFill="1" applyBorder="1" applyAlignment="1" applyProtection="1">
      <protection locked="0"/>
    </xf>
    <xf numFmtId="44" fontId="12" fillId="0" borderId="27" xfId="1" applyFont="1" applyBorder="1" applyAlignment="1" applyProtection="1"/>
    <xf numFmtId="44" fontId="12" fillId="0" borderId="38" xfId="1" applyNumberFormat="1" applyFont="1" applyBorder="1" applyAlignment="1" applyProtection="1"/>
    <xf numFmtId="164" fontId="26" fillId="7" borderId="0" xfId="1" applyNumberFormat="1" applyFont="1" applyFill="1" applyBorder="1" applyAlignment="1" applyProtection="1">
      <protection locked="0"/>
    </xf>
    <xf numFmtId="0" fontId="12" fillId="0" borderId="14" xfId="0" applyFont="1" applyBorder="1" applyAlignment="1" applyProtection="1"/>
    <xf numFmtId="0" fontId="12" fillId="0" borderId="47" xfId="0" applyFont="1" applyBorder="1" applyAlignment="1" applyProtection="1"/>
    <xf numFmtId="0" fontId="9" fillId="0" borderId="57" xfId="0" applyFont="1" applyBorder="1" applyAlignment="1" applyProtection="1"/>
    <xf numFmtId="0" fontId="12" fillId="0" borderId="36" xfId="0" applyFont="1" applyBorder="1" applyAlignment="1" applyProtection="1"/>
    <xf numFmtId="0" fontId="12" fillId="0" borderId="26" xfId="0" applyFont="1" applyFill="1" applyBorder="1" applyAlignment="1" applyProtection="1"/>
    <xf numFmtId="44" fontId="12" fillId="0" borderId="27" xfId="1" applyFont="1" applyFill="1" applyBorder="1" applyAlignment="1" applyProtection="1"/>
    <xf numFmtId="44" fontId="26" fillId="0" borderId="40" xfId="1" applyFont="1" applyBorder="1" applyAlignment="1" applyProtection="1"/>
    <xf numFmtId="44" fontId="26" fillId="0" borderId="67" xfId="1" applyNumberFormat="1" applyFont="1" applyBorder="1" applyAlignment="1" applyProtection="1"/>
    <xf numFmtId="44" fontId="26" fillId="0" borderId="3" xfId="1" applyFont="1" applyBorder="1" applyAlignment="1" applyProtection="1"/>
    <xf numFmtId="44" fontId="26" fillId="0" borderId="34" xfId="1" applyNumberFormat="1" applyFont="1" applyBorder="1" applyAlignment="1" applyProtection="1"/>
    <xf numFmtId="164" fontId="26" fillId="0" borderId="0" xfId="1" applyNumberFormat="1" applyFont="1" applyFill="1" applyBorder="1" applyAlignment="1" applyProtection="1">
      <protection locked="0"/>
    </xf>
    <xf numFmtId="44" fontId="26" fillId="0" borderId="3" xfId="1" applyFont="1" applyFill="1" applyBorder="1" applyAlignment="1" applyProtection="1"/>
    <xf numFmtId="0" fontId="12" fillId="0" borderId="4" xfId="0" applyFont="1" applyFill="1" applyBorder="1" applyAlignment="1" applyProtection="1"/>
    <xf numFmtId="44" fontId="12" fillId="0" borderId="3" xfId="1" applyFont="1" applyFill="1" applyBorder="1" applyAlignment="1" applyProtection="1"/>
    <xf numFmtId="0" fontId="12" fillId="0" borderId="31" xfId="0" applyFont="1" applyBorder="1" applyAlignment="1" applyProtection="1"/>
    <xf numFmtId="0" fontId="12" fillId="0" borderId="47" xfId="0" applyFont="1" applyFill="1" applyBorder="1" applyAlignment="1" applyProtection="1"/>
    <xf numFmtId="0" fontId="12" fillId="0" borderId="2" xfId="0" applyFont="1" applyFill="1" applyBorder="1" applyAlignment="1" applyProtection="1">
      <protection locked="0"/>
    </xf>
    <xf numFmtId="0" fontId="9" fillId="0" borderId="13" xfId="8" applyFont="1" applyFill="1" applyBorder="1" applyAlignment="1"/>
    <xf numFmtId="0" fontId="9" fillId="0" borderId="7" xfId="8" applyFont="1" applyFill="1" applyBorder="1" applyAlignment="1"/>
    <xf numFmtId="44" fontId="12" fillId="0" borderId="30" xfId="1" applyNumberFormat="1" applyFont="1" applyBorder="1" applyAlignment="1" applyProtection="1"/>
    <xf numFmtId="44" fontId="12" fillId="0" borderId="20" xfId="1" applyFont="1" applyFill="1" applyBorder="1" applyAlignment="1" applyProtection="1">
      <protection locked="0"/>
    </xf>
    <xf numFmtId="44" fontId="12" fillId="0" borderId="30" xfId="1" applyNumberFormat="1" applyFont="1" applyFill="1" applyBorder="1" applyAlignment="1" applyProtection="1"/>
    <xf numFmtId="44" fontId="12" fillId="0" borderId="26" xfId="1" applyFont="1" applyFill="1" applyBorder="1" applyAlignment="1" applyProtection="1"/>
    <xf numFmtId="0" fontId="12" fillId="0" borderId="33" xfId="0" applyFont="1" applyFill="1" applyBorder="1" applyAlignment="1" applyProtection="1"/>
    <xf numFmtId="44" fontId="12" fillId="0" borderId="30" xfId="0" applyNumberFormat="1" applyFont="1" applyBorder="1" applyAlignment="1" applyProtection="1"/>
    <xf numFmtId="44" fontId="12" fillId="0" borderId="4" xfId="1" applyFont="1" applyFill="1" applyBorder="1" applyAlignment="1" applyProtection="1"/>
    <xf numFmtId="0" fontId="12" fillId="0" borderId="34" xfId="0" applyNumberFormat="1" applyFont="1" applyFill="1" applyBorder="1" applyAlignment="1" applyProtection="1"/>
    <xf numFmtId="0" fontId="12" fillId="0" borderId="38" xfId="0" applyNumberFormat="1" applyFont="1" applyFill="1" applyBorder="1" applyAlignment="1" applyProtection="1"/>
    <xf numFmtId="44" fontId="12" fillId="0" borderId="20" xfId="1" applyFont="1" applyBorder="1" applyAlignment="1" applyProtection="1">
      <protection locked="0"/>
    </xf>
    <xf numFmtId="44" fontId="12" fillId="0" borderId="34" xfId="0" applyNumberFormat="1" applyFont="1" applyBorder="1" applyAlignment="1" applyProtection="1"/>
    <xf numFmtId="0" fontId="12" fillId="0" borderId="39" xfId="0" applyNumberFormat="1" applyFont="1" applyBorder="1" applyAlignment="1" applyProtection="1"/>
    <xf numFmtId="44" fontId="12" fillId="0" borderId="29" xfId="1" applyFont="1" applyBorder="1" applyAlignment="1" applyProtection="1">
      <protection locked="0"/>
    </xf>
    <xf numFmtId="44" fontId="12" fillId="0" borderId="26" xfId="1" applyFont="1" applyBorder="1" applyAlignment="1" applyProtection="1"/>
    <xf numFmtId="44" fontId="12" fillId="0" borderId="38" xfId="0" applyNumberFormat="1" applyFont="1" applyBorder="1" applyAlignment="1" applyProtection="1"/>
    <xf numFmtId="44" fontId="12" fillId="0" borderId="27" xfId="1" applyFont="1" applyBorder="1" applyAlignment="1" applyProtection="1">
      <protection locked="0"/>
    </xf>
    <xf numFmtId="44" fontId="12" fillId="0" borderId="3" xfId="1" applyFont="1" applyBorder="1" applyAlignment="1" applyProtection="1">
      <protection locked="0"/>
    </xf>
    <xf numFmtId="0" fontId="12" fillId="0" borderId="27" xfId="0" applyNumberFormat="1" applyFont="1" applyBorder="1" applyAlignment="1" applyProtection="1"/>
    <xf numFmtId="44" fontId="12" fillId="0" borderId="14" xfId="1" applyFont="1" applyBorder="1" applyAlignment="1" applyProtection="1"/>
    <xf numFmtId="44" fontId="12" fillId="0" borderId="67" xfId="0" applyNumberFormat="1" applyFont="1" applyBorder="1" applyAlignment="1" applyProtection="1"/>
    <xf numFmtId="1" fontId="12" fillId="0" borderId="39" xfId="0" applyNumberFormat="1" applyFont="1" applyBorder="1" applyAlignment="1" applyProtection="1"/>
    <xf numFmtId="44" fontId="12" fillId="2" borderId="27" xfId="1" applyFont="1" applyFill="1" applyBorder="1" applyAlignment="1" applyProtection="1">
      <protection locked="0"/>
    </xf>
    <xf numFmtId="1" fontId="12" fillId="0" borderId="23" xfId="0" applyNumberFormat="1" applyFont="1" applyBorder="1" applyAlignment="1" applyProtection="1"/>
    <xf numFmtId="44" fontId="12" fillId="2" borderId="24" xfId="1" applyFont="1" applyFill="1" applyBorder="1" applyAlignment="1" applyProtection="1">
      <protection locked="0"/>
    </xf>
    <xf numFmtId="44" fontId="12" fillId="0" borderId="47" xfId="1" applyFont="1" applyBorder="1" applyAlignment="1" applyProtection="1"/>
    <xf numFmtId="44" fontId="12" fillId="0" borderId="25" xfId="0" applyNumberFormat="1" applyFont="1" applyBorder="1" applyAlignment="1" applyProtection="1"/>
    <xf numFmtId="0" fontId="12" fillId="0" borderId="27" xfId="0" applyFont="1" applyBorder="1" applyAlignment="1" applyProtection="1">
      <protection locked="0"/>
    </xf>
    <xf numFmtId="0" fontId="12" fillId="0" borderId="38" xfId="0" applyFont="1" applyBorder="1" applyAlignment="1" applyProtection="1"/>
    <xf numFmtId="0" fontId="12" fillId="0" borderId="3" xfId="0" applyFont="1" applyBorder="1" applyAlignment="1" applyProtection="1">
      <protection locked="0"/>
    </xf>
    <xf numFmtId="0" fontId="12" fillId="0" borderId="34" xfId="0" applyFont="1" applyBorder="1" applyAlignment="1" applyProtection="1"/>
    <xf numFmtId="44" fontId="12" fillId="0" borderId="70" xfId="0" applyNumberFormat="1" applyFont="1" applyBorder="1" applyAlignment="1" applyProtection="1"/>
    <xf numFmtId="44" fontId="21" fillId="2" borderId="3" xfId="1" applyFont="1" applyFill="1" applyBorder="1" applyAlignment="1" applyProtection="1">
      <protection locked="0"/>
    </xf>
    <xf numFmtId="44" fontId="21" fillId="0" borderId="3" xfId="1" applyFont="1" applyBorder="1" applyAlignment="1" applyProtection="1"/>
    <xf numFmtId="44" fontId="21" fillId="0" borderId="34" xfId="0" applyNumberFormat="1" applyFont="1" applyBorder="1" applyAlignment="1" applyProtection="1"/>
    <xf numFmtId="44" fontId="21" fillId="2" borderId="27" xfId="1" applyFont="1" applyFill="1" applyBorder="1" applyAlignment="1" applyProtection="1">
      <protection locked="0"/>
    </xf>
    <xf numFmtId="44" fontId="21" fillId="0" borderId="27" xfId="1" applyFont="1" applyBorder="1" applyAlignment="1" applyProtection="1"/>
    <xf numFmtId="44" fontId="21" fillId="0" borderId="38" xfId="0" applyNumberFormat="1" applyFont="1" applyBorder="1" applyAlignment="1" applyProtection="1"/>
    <xf numFmtId="0" fontId="12" fillId="0" borderId="45" xfId="0" applyNumberFormat="1" applyFont="1" applyBorder="1" applyAlignment="1" applyProtection="1"/>
    <xf numFmtId="44" fontId="12" fillId="0" borderId="45" xfId="1" applyFont="1" applyBorder="1" applyAlignment="1" applyProtection="1"/>
    <xf numFmtId="0" fontId="12" fillId="0" borderId="31" xfId="0" applyFont="1" applyBorder="1" applyAlignment="1" applyProtection="1">
      <protection locked="0"/>
    </xf>
    <xf numFmtId="164" fontId="26" fillId="0" borderId="31" xfId="1" applyNumberFormat="1" applyFont="1" applyFill="1" applyBorder="1" applyAlignment="1" applyProtection="1">
      <protection locked="0"/>
    </xf>
    <xf numFmtId="0" fontId="12" fillId="0" borderId="20" xfId="0" applyFont="1" applyFill="1" applyBorder="1" applyAlignment="1" applyProtection="1">
      <alignment horizontal="left"/>
    </xf>
    <xf numFmtId="0" fontId="21" fillId="0" borderId="3" xfId="0" applyFont="1" applyBorder="1" applyAlignment="1" applyProtection="1">
      <alignment horizontal="left"/>
    </xf>
    <xf numFmtId="0" fontId="12" fillId="0" borderId="24" xfId="0" applyFont="1" applyBorder="1" applyAlignment="1" applyProtection="1">
      <alignment horizontal="left"/>
    </xf>
    <xf numFmtId="0" fontId="21" fillId="0" borderId="27" xfId="0" applyFont="1" applyBorder="1" applyAlignment="1" applyProtection="1">
      <alignment horizontal="left"/>
    </xf>
    <xf numFmtId="0" fontId="45" fillId="6" borderId="1" xfId="2" applyFont="1" applyBorder="1" applyAlignment="1" applyProtection="1">
      <alignment vertical="top"/>
      <protection locked="0"/>
    </xf>
    <xf numFmtId="164" fontId="26" fillId="7" borderId="33" xfId="1" applyNumberFormat="1" applyFont="1" applyFill="1" applyBorder="1" applyProtection="1">
      <protection locked="0"/>
    </xf>
    <xf numFmtId="164" fontId="26" fillId="7" borderId="33" xfId="1" applyNumberFormat="1" applyFont="1" applyFill="1" applyBorder="1" applyAlignment="1" applyProtection="1">
      <protection locked="0"/>
    </xf>
    <xf numFmtId="164" fontId="26" fillId="0" borderId="33" xfId="1" applyNumberFormat="1" applyFont="1" applyFill="1" applyBorder="1" applyAlignment="1" applyProtection="1">
      <protection locked="0"/>
    </xf>
    <xf numFmtId="164" fontId="26" fillId="7" borderId="29" xfId="1" applyNumberFormat="1" applyFont="1" applyFill="1" applyBorder="1" applyProtection="1">
      <protection locked="0"/>
    </xf>
    <xf numFmtId="0" fontId="26" fillId="0" borderId="33" xfId="0" applyFont="1" applyFill="1" applyBorder="1" applyAlignment="1" applyProtection="1">
      <alignment vertical="top"/>
      <protection locked="0"/>
    </xf>
    <xf numFmtId="0" fontId="26" fillId="0" borderId="33" xfId="0" applyFont="1" applyBorder="1" applyAlignment="1" applyProtection="1">
      <alignment vertical="top"/>
      <protection locked="0"/>
    </xf>
    <xf numFmtId="0" fontId="26" fillId="0" borderId="29" xfId="0" applyFont="1" applyBorder="1" applyAlignment="1" applyProtection="1">
      <alignment vertical="top"/>
      <protection locked="0"/>
    </xf>
    <xf numFmtId="164" fontId="26" fillId="0" borderId="33" xfId="1" applyNumberFormat="1" applyFont="1" applyFill="1" applyBorder="1" applyProtection="1">
      <protection locked="0"/>
    </xf>
    <xf numFmtId="0" fontId="26" fillId="0" borderId="33" xfId="0" applyFont="1" applyBorder="1" applyAlignment="1" applyProtection="1">
      <protection locked="0"/>
    </xf>
    <xf numFmtId="0" fontId="26" fillId="0" borderId="29" xfId="0" applyFont="1" applyBorder="1" applyAlignment="1" applyProtection="1">
      <protection locked="0"/>
    </xf>
    <xf numFmtId="0" fontId="26" fillId="6" borderId="1" xfId="2" applyFont="1" applyBorder="1" applyAlignment="1" applyProtection="1">
      <alignment vertical="top"/>
      <protection locked="0"/>
    </xf>
    <xf numFmtId="0" fontId="43" fillId="6" borderId="11" xfId="2" applyFont="1" applyBorder="1" applyAlignment="1" applyProtection="1">
      <protection locked="0"/>
    </xf>
    <xf numFmtId="164" fontId="26" fillId="0" borderId="29" xfId="1" applyNumberFormat="1" applyFont="1" applyFill="1" applyBorder="1" applyAlignment="1" applyProtection="1">
      <protection locked="0"/>
    </xf>
    <xf numFmtId="164" fontId="26" fillId="7" borderId="29" xfId="1" applyNumberFormat="1" applyFont="1" applyFill="1" applyBorder="1" applyAlignment="1" applyProtection="1">
      <protection locked="0"/>
    </xf>
    <xf numFmtId="37" fontId="26" fillId="10" borderId="1" xfId="1" applyNumberFormat="1" applyFont="1" applyFill="1" applyBorder="1" applyAlignment="1" applyProtection="1">
      <protection locked="0"/>
    </xf>
    <xf numFmtId="37" fontId="26" fillId="0" borderId="20" xfId="1" applyNumberFormat="1" applyFont="1" applyFill="1" applyBorder="1" applyAlignment="1" applyProtection="1">
      <protection locked="0"/>
    </xf>
    <xf numFmtId="37" fontId="26" fillId="0" borderId="3" xfId="1" applyNumberFormat="1" applyFont="1" applyBorder="1" applyAlignment="1" applyProtection="1">
      <protection locked="0"/>
    </xf>
    <xf numFmtId="37" fontId="26" fillId="0" borderId="39" xfId="1" applyNumberFormat="1" applyFont="1" applyBorder="1" applyAlignment="1" applyProtection="1">
      <protection locked="0"/>
    </xf>
    <xf numFmtId="0" fontId="26" fillId="6" borderId="1" xfId="2" applyFont="1" applyBorder="1" applyAlignment="1" applyProtection="1">
      <protection locked="0"/>
    </xf>
    <xf numFmtId="164" fontId="26" fillId="7" borderId="31" xfId="1" applyNumberFormat="1" applyFont="1" applyFill="1" applyBorder="1" applyAlignment="1" applyProtection="1">
      <protection locked="0"/>
    </xf>
    <xf numFmtId="44" fontId="12" fillId="0" borderId="42" xfId="1" applyFont="1" applyFill="1" applyBorder="1" applyAlignment="1" applyProtection="1">
      <alignment shrinkToFit="1"/>
    </xf>
    <xf numFmtId="0" fontId="12" fillId="0" borderId="40" xfId="0" applyFont="1" applyFill="1" applyBorder="1" applyAlignment="1" applyProtection="1"/>
    <xf numFmtId="0" fontId="41" fillId="6" borderId="11" xfId="2" applyFont="1" applyBorder="1" applyAlignment="1" applyProtection="1">
      <alignment vertical="top"/>
      <protection locked="0"/>
    </xf>
    <xf numFmtId="164" fontId="14" fillId="7" borderId="24" xfId="1" applyNumberFormat="1" applyFont="1" applyFill="1" applyBorder="1" applyProtection="1">
      <protection locked="0"/>
    </xf>
    <xf numFmtId="0" fontId="14" fillId="6" borderId="11" xfId="2" applyFont="1" applyBorder="1" applyAlignment="1" applyProtection="1">
      <alignment vertical="top"/>
      <protection locked="0"/>
    </xf>
    <xf numFmtId="164" fontId="14" fillId="7" borderId="61" xfId="1" applyNumberFormat="1" applyFont="1" applyFill="1" applyBorder="1" applyProtection="1">
      <protection locked="0"/>
    </xf>
    <xf numFmtId="37" fontId="26" fillId="0" borderId="0" xfId="1" applyNumberFormat="1" applyFont="1" applyBorder="1" applyAlignment="1" applyProtection="1">
      <protection locked="0"/>
    </xf>
    <xf numFmtId="37" fontId="26" fillId="5" borderId="16" xfId="1" applyNumberFormat="1" applyFont="1" applyFill="1" applyBorder="1" applyAlignment="1" applyProtection="1">
      <protection locked="0"/>
    </xf>
    <xf numFmtId="0" fontId="26" fillId="0" borderId="0" xfId="0" applyFont="1" applyBorder="1" applyAlignment="1" applyProtection="1">
      <protection locked="0"/>
    </xf>
    <xf numFmtId="0" fontId="26" fillId="0" borderId="41" xfId="0" applyFont="1" applyBorder="1" applyAlignment="1" applyProtection="1">
      <protection locked="0"/>
    </xf>
    <xf numFmtId="37" fontId="26" fillId="0" borderId="0" xfId="1" applyNumberFormat="1" applyFont="1" applyAlignment="1" applyProtection="1">
      <protection locked="0"/>
    </xf>
    <xf numFmtId="37" fontId="26" fillId="0" borderId="33" xfId="1" applyNumberFormat="1" applyFont="1" applyBorder="1" applyAlignment="1" applyProtection="1">
      <protection locked="0"/>
    </xf>
    <xf numFmtId="37" fontId="26" fillId="0" borderId="29" xfId="1" applyNumberFormat="1" applyFont="1" applyBorder="1" applyAlignment="1" applyProtection="1">
      <protection locked="0"/>
    </xf>
    <xf numFmtId="49" fontId="26" fillId="5" borderId="16" xfId="0" applyNumberFormat="1" applyFont="1" applyFill="1" applyBorder="1" applyAlignment="1" applyProtection="1">
      <protection locked="0"/>
    </xf>
    <xf numFmtId="0" fontId="40" fillId="6" borderId="11" xfId="2" applyFont="1" applyBorder="1" applyAlignment="1" applyProtection="1">
      <protection locked="0"/>
    </xf>
    <xf numFmtId="0" fontId="40" fillId="6" borderId="1" xfId="2" applyFont="1" applyBorder="1" applyAlignment="1" applyProtection="1">
      <protection locked="0"/>
    </xf>
    <xf numFmtId="164" fontId="36" fillId="7" borderId="33" xfId="1" applyNumberFormat="1" applyFont="1" applyFill="1" applyBorder="1" applyAlignment="1" applyProtection="1">
      <protection locked="0"/>
    </xf>
    <xf numFmtId="37" fontId="26" fillId="0" borderId="0" xfId="1" applyNumberFormat="1" applyFont="1" applyFill="1" applyBorder="1" applyAlignment="1" applyProtection="1">
      <protection locked="0"/>
    </xf>
    <xf numFmtId="164" fontId="26" fillId="7" borderId="36" xfId="1" applyNumberFormat="1" applyFont="1" applyFill="1" applyBorder="1" applyAlignment="1" applyProtection="1">
      <protection locked="0"/>
    </xf>
    <xf numFmtId="0" fontId="40" fillId="0" borderId="0" xfId="2" applyFont="1" applyFill="1" applyBorder="1" applyAlignment="1" applyProtection="1">
      <protection locked="0"/>
    </xf>
    <xf numFmtId="164" fontId="26" fillId="7" borderId="42" xfId="1" applyNumberFormat="1" applyFont="1" applyFill="1" applyBorder="1" applyAlignment="1" applyProtection="1">
      <protection locked="0"/>
    </xf>
    <xf numFmtId="164" fontId="26" fillId="7" borderId="37" xfId="1" applyNumberFormat="1" applyFont="1" applyFill="1" applyBorder="1" applyAlignment="1" applyProtection="1">
      <protection locked="0"/>
    </xf>
    <xf numFmtId="164" fontId="26" fillId="7" borderId="61" xfId="1" applyNumberFormat="1" applyFont="1" applyFill="1" applyBorder="1" applyAlignment="1" applyProtection="1">
      <protection locked="0"/>
    </xf>
    <xf numFmtId="44" fontId="12" fillId="0" borderId="23" xfId="1" applyFont="1" applyFill="1" applyBorder="1" applyAlignment="1" applyProtection="1">
      <alignment shrinkToFit="1"/>
    </xf>
    <xf numFmtId="0" fontId="26" fillId="5" borderId="16" xfId="0" applyFont="1" applyFill="1" applyBorder="1" applyAlignment="1" applyProtection="1">
      <protection locked="0"/>
    </xf>
    <xf numFmtId="0" fontId="43" fillId="6" borderId="44" xfId="2" applyFont="1" applyBorder="1" applyAlignment="1" applyProtection="1">
      <protection locked="0"/>
    </xf>
    <xf numFmtId="164" fontId="26" fillId="7" borderId="27" xfId="1" applyNumberFormat="1" applyFont="1" applyFill="1" applyBorder="1" applyAlignment="1" applyProtection="1">
      <protection locked="0"/>
    </xf>
    <xf numFmtId="164" fontId="26" fillId="7" borderId="20" xfId="1" applyNumberFormat="1" applyFont="1" applyFill="1" applyBorder="1" applyAlignment="1" applyProtection="1">
      <protection locked="0"/>
    </xf>
    <xf numFmtId="164" fontId="26" fillId="7" borderId="3" xfId="1" applyNumberFormat="1" applyFont="1" applyFill="1" applyBorder="1" applyAlignment="1" applyProtection="1">
      <protection locked="0"/>
    </xf>
    <xf numFmtId="0" fontId="44" fillId="0" borderId="0" xfId="0" applyFont="1"/>
    <xf numFmtId="49" fontId="19" fillId="0" borderId="0" xfId="0" applyNumberFormat="1" applyFont="1" applyBorder="1" applyAlignment="1" applyProtection="1">
      <alignment horizontal="center"/>
    </xf>
    <xf numFmtId="0" fontId="12" fillId="2" borderId="3" xfId="0" applyNumberFormat="1" applyFont="1" applyFill="1" applyBorder="1" applyProtection="1"/>
    <xf numFmtId="49" fontId="19" fillId="0" borderId="24" xfId="0" applyNumberFormat="1" applyFont="1" applyBorder="1" applyAlignment="1" applyProtection="1">
      <alignment horizontal="center"/>
    </xf>
    <xf numFmtId="0" fontId="14" fillId="5" borderId="52" xfId="0" applyNumberFormat="1" applyFont="1" applyFill="1" applyBorder="1" applyProtection="1"/>
    <xf numFmtId="0" fontId="12" fillId="0" borderId="24" xfId="0" applyNumberFormat="1" applyFont="1" applyFill="1" applyBorder="1" applyProtection="1"/>
    <xf numFmtId="44" fontId="12" fillId="8" borderId="40" xfId="1" applyFont="1" applyFill="1" applyBorder="1" applyProtection="1">
      <protection locked="0"/>
    </xf>
    <xf numFmtId="0" fontId="44" fillId="0" borderId="97" xfId="0" applyFont="1" applyBorder="1"/>
    <xf numFmtId="49" fontId="26" fillId="0" borderId="37" xfId="0" applyNumberFormat="1" applyFont="1" applyBorder="1" applyAlignment="1" applyProtection="1">
      <alignment horizontal="right"/>
      <protection locked="0"/>
    </xf>
    <xf numFmtId="164" fontId="26" fillId="7" borderId="24" xfId="1" applyNumberFormat="1" applyFont="1" applyFill="1" applyBorder="1" applyAlignment="1" applyProtection="1">
      <protection locked="0"/>
    </xf>
    <xf numFmtId="0" fontId="26" fillId="6" borderId="11" xfId="2" applyFont="1" applyBorder="1" applyAlignment="1" applyProtection="1">
      <protection locked="0"/>
    </xf>
    <xf numFmtId="164" fontId="36" fillId="0" borderId="29" xfId="1" applyNumberFormat="1" applyFont="1" applyFill="1" applyBorder="1" applyAlignment="1" applyProtection="1">
      <protection locked="0"/>
    </xf>
    <xf numFmtId="164" fontId="26" fillId="7" borderId="52" xfId="1" applyNumberFormat="1" applyFont="1" applyFill="1" applyBorder="1" applyAlignment="1" applyProtection="1">
      <protection locked="0"/>
    </xf>
    <xf numFmtId="164" fontId="26" fillId="7" borderId="9" xfId="1" applyNumberFormat="1" applyFont="1" applyFill="1" applyBorder="1" applyAlignment="1" applyProtection="1">
      <protection locked="0"/>
    </xf>
    <xf numFmtId="0" fontId="43" fillId="6" borderId="31" xfId="2" applyFont="1" applyBorder="1" applyAlignment="1" applyProtection="1">
      <protection locked="0"/>
    </xf>
    <xf numFmtId="164" fontId="26" fillId="7" borderId="12" xfId="1" applyNumberFormat="1" applyFont="1" applyFill="1" applyBorder="1" applyAlignment="1" applyProtection="1">
      <protection locked="0"/>
    </xf>
    <xf numFmtId="164" fontId="26" fillId="7" borderId="11" xfId="1" applyNumberFormat="1" applyFont="1" applyFill="1" applyBorder="1" applyAlignment="1" applyProtection="1">
      <protection locked="0"/>
    </xf>
    <xf numFmtId="37" fontId="36" fillId="0" borderId="3" xfId="1" applyNumberFormat="1" applyFont="1" applyBorder="1" applyAlignment="1" applyProtection="1">
      <protection locked="0"/>
    </xf>
    <xf numFmtId="164" fontId="36" fillId="7" borderId="0" xfId="1" applyNumberFormat="1" applyFont="1" applyFill="1" applyBorder="1" applyAlignment="1" applyProtection="1">
      <protection locked="0"/>
    </xf>
    <xf numFmtId="164" fontId="36" fillId="7" borderId="31" xfId="1" applyNumberFormat="1" applyFont="1" applyFill="1" applyBorder="1" applyAlignment="1" applyProtection="1">
      <protection locked="0"/>
    </xf>
    <xf numFmtId="37" fontId="26" fillId="0" borderId="45" xfId="1" applyNumberFormat="1" applyFont="1" applyBorder="1" applyAlignment="1" applyProtection="1">
      <protection locked="0"/>
    </xf>
    <xf numFmtId="0" fontId="43" fillId="0" borderId="33" xfId="2" applyFont="1" applyFill="1" applyBorder="1" applyAlignment="1" applyProtection="1">
      <protection locked="0"/>
    </xf>
    <xf numFmtId="0" fontId="43" fillId="0" borderId="0" xfId="2" applyFont="1" applyFill="1" applyBorder="1" applyAlignment="1" applyProtection="1">
      <protection locked="0"/>
    </xf>
    <xf numFmtId="0" fontId="43" fillId="10" borderId="1" xfId="2" applyFont="1" applyFill="1" applyBorder="1" applyAlignment="1" applyProtection="1">
      <protection locked="0"/>
    </xf>
    <xf numFmtId="164" fontId="26" fillId="7" borderId="81" xfId="1" applyNumberFormat="1" applyFont="1" applyFill="1" applyBorder="1" applyAlignment="1" applyProtection="1">
      <protection locked="0"/>
    </xf>
    <xf numFmtId="49" fontId="12" fillId="0" borderId="37" xfId="0" applyNumberFormat="1" applyFont="1" applyBorder="1" applyAlignment="1" applyProtection="1">
      <alignment horizontal="left"/>
    </xf>
    <xf numFmtId="0" fontId="12" fillId="0" borderId="40" xfId="0" applyFont="1" applyBorder="1" applyAlignment="1" applyProtection="1">
      <alignment horizontal="left"/>
    </xf>
    <xf numFmtId="44" fontId="12" fillId="2" borderId="3" xfId="1" applyFont="1" applyFill="1" applyBorder="1" applyAlignment="1" applyProtection="1">
      <alignment horizontal="left"/>
    </xf>
    <xf numFmtId="0" fontId="12" fillId="0" borderId="40" xfId="3" applyFont="1" applyBorder="1" applyAlignment="1" applyProtection="1">
      <alignment horizontal="left"/>
    </xf>
    <xf numFmtId="0" fontId="12" fillId="0" borderId="3" xfId="3" applyFont="1" applyBorder="1" applyAlignment="1" applyProtection="1">
      <alignment horizontal="left"/>
    </xf>
    <xf numFmtId="0" fontId="12" fillId="0" borderId="24" xfId="3" applyFont="1" applyBorder="1" applyAlignment="1" applyProtection="1">
      <alignment horizontal="left"/>
    </xf>
    <xf numFmtId="0" fontId="12" fillId="0" borderId="27" xfId="3" applyFont="1" applyBorder="1" applyAlignment="1" applyProtection="1">
      <alignment horizontal="left"/>
    </xf>
    <xf numFmtId="0" fontId="12" fillId="0" borderId="20" xfId="3" applyFont="1" applyBorder="1" applyAlignment="1" applyProtection="1">
      <alignment horizontal="left"/>
    </xf>
    <xf numFmtId="0" fontId="12" fillId="0" borderId="45" xfId="0" applyFont="1" applyBorder="1" applyAlignment="1" applyProtection="1">
      <alignment horizontal="left"/>
    </xf>
    <xf numFmtId="0" fontId="12" fillId="0" borderId="33" xfId="0" applyFont="1" applyBorder="1" applyAlignment="1" applyProtection="1">
      <alignment horizontal="left"/>
    </xf>
    <xf numFmtId="44" fontId="12" fillId="2" borderId="27" xfId="1" applyFont="1" applyFill="1" applyBorder="1" applyAlignment="1" applyProtection="1">
      <alignment horizontal="left"/>
    </xf>
    <xf numFmtId="0" fontId="12" fillId="2" borderId="20" xfId="0" applyFont="1" applyFill="1" applyBorder="1" applyAlignment="1" applyProtection="1">
      <alignment horizontal="left"/>
    </xf>
    <xf numFmtId="0" fontId="12" fillId="2" borderId="27" xfId="0" applyFont="1" applyFill="1" applyBorder="1" applyAlignment="1" applyProtection="1">
      <alignment horizontal="left"/>
    </xf>
    <xf numFmtId="0" fontId="21" fillId="2" borderId="27" xfId="0" applyFont="1" applyFill="1" applyBorder="1" applyAlignment="1" applyProtection="1">
      <alignment horizontal="left"/>
    </xf>
    <xf numFmtId="0" fontId="12" fillId="0" borderId="62" xfId="0" applyFont="1" applyBorder="1" applyAlignment="1" applyProtection="1">
      <alignment horizontal="left"/>
    </xf>
    <xf numFmtId="44" fontId="12" fillId="0" borderId="83" xfId="1" applyFont="1" applyBorder="1" applyAlignment="1" applyProtection="1">
      <alignment horizontal="left"/>
    </xf>
    <xf numFmtId="0" fontId="26" fillId="5" borderId="16" xfId="0" applyFont="1" applyFill="1" applyBorder="1" applyAlignment="1" applyProtection="1"/>
    <xf numFmtId="164" fontId="26" fillId="0" borderId="52" xfId="1" applyNumberFormat="1" applyFont="1" applyFill="1" applyBorder="1" applyAlignment="1" applyProtection="1">
      <protection locked="0"/>
    </xf>
    <xf numFmtId="164" fontId="26" fillId="7" borderId="45" xfId="1" applyNumberFormat="1" applyFont="1" applyFill="1" applyBorder="1" applyAlignment="1" applyProtection="1">
      <protection locked="0"/>
    </xf>
    <xf numFmtId="164" fontId="26" fillId="7" borderId="61" xfId="1" applyNumberFormat="1" applyFont="1" applyFill="1" applyBorder="1" applyAlignment="1" applyProtection="1"/>
    <xf numFmtId="164" fontId="26" fillId="7" borderId="81" xfId="1" applyNumberFormat="1" applyFont="1" applyFill="1" applyBorder="1" applyAlignment="1" applyProtection="1"/>
    <xf numFmtId="37" fontId="26" fillId="0" borderId="0" xfId="1" applyNumberFormat="1" applyFont="1" applyAlignment="1" applyProtection="1"/>
    <xf numFmtId="164" fontId="26" fillId="7" borderId="20" xfId="1" applyNumberFormat="1" applyFont="1" applyFill="1" applyBorder="1" applyAlignment="1" applyProtection="1"/>
    <xf numFmtId="164" fontId="26" fillId="7" borderId="3" xfId="1" applyNumberFormat="1" applyFont="1" applyFill="1" applyBorder="1" applyAlignment="1" applyProtection="1"/>
    <xf numFmtId="164" fontId="26" fillId="7" borderId="24" xfId="1" applyNumberFormat="1" applyFont="1" applyFill="1" applyBorder="1" applyAlignment="1" applyProtection="1"/>
    <xf numFmtId="0" fontId="12" fillId="0" borderId="20" xfId="0" applyNumberFormat="1" applyFont="1" applyFill="1" applyBorder="1" applyProtection="1"/>
    <xf numFmtId="0" fontId="11" fillId="0" borderId="53" xfId="0" applyFont="1" applyBorder="1" applyAlignment="1" applyProtection="1">
      <alignment horizontal="left"/>
    </xf>
    <xf numFmtId="0" fontId="14" fillId="0" borderId="49" xfId="0" applyFont="1" applyBorder="1" applyAlignment="1" applyProtection="1">
      <protection locked="0"/>
    </xf>
    <xf numFmtId="0" fontId="14" fillId="0" borderId="49" xfId="0" applyFont="1" applyBorder="1" applyAlignment="1" applyProtection="1"/>
    <xf numFmtId="0" fontId="12" fillId="0" borderId="50" xfId="0" applyNumberFormat="1" applyFont="1" applyBorder="1" applyProtection="1"/>
    <xf numFmtId="1" fontId="12" fillId="0" borderId="29" xfId="0" applyNumberFormat="1" applyFont="1" applyFill="1" applyBorder="1" applyProtection="1"/>
    <xf numFmtId="0" fontId="13" fillId="0" borderId="0" xfId="0" applyFont="1" applyFill="1" applyBorder="1" applyProtection="1"/>
    <xf numFmtId="0" fontId="40" fillId="0" borderId="31" xfId="2" applyFont="1" applyFill="1" applyBorder="1" applyAlignment="1" applyProtection="1">
      <protection locked="0"/>
    </xf>
    <xf numFmtId="164" fontId="26" fillId="0" borderId="20" xfId="1" applyNumberFormat="1" applyFont="1" applyFill="1" applyBorder="1" applyAlignment="1" applyProtection="1">
      <protection locked="0"/>
    </xf>
    <xf numFmtId="0" fontId="2" fillId="9" borderId="0" xfId="0" applyNumberFormat="1" applyFont="1" applyFill="1" applyBorder="1" applyAlignment="1" applyProtection="1">
      <alignment horizontal="center"/>
    </xf>
    <xf numFmtId="0" fontId="42" fillId="0" borderId="5" xfId="0" applyFont="1" applyBorder="1" applyAlignment="1" applyProtection="1">
      <alignment horizontal="center"/>
    </xf>
    <xf numFmtId="49" fontId="19" fillId="0" borderId="91" xfId="0" applyNumberFormat="1" applyFont="1" applyBorder="1" applyAlignment="1" applyProtection="1">
      <alignment horizontal="center"/>
    </xf>
    <xf numFmtId="0" fontId="28" fillId="9" borderId="21" xfId="0" applyNumberFormat="1" applyFont="1" applyFill="1" applyBorder="1" applyAlignment="1" applyProtection="1">
      <alignment horizontal="left"/>
    </xf>
    <xf numFmtId="44" fontId="12" fillId="0" borderId="66" xfId="0" applyNumberFormat="1" applyFont="1" applyFill="1" applyBorder="1" applyProtection="1"/>
    <xf numFmtId="44" fontId="12" fillId="13" borderId="3" xfId="1" applyFont="1" applyFill="1" applyBorder="1" applyProtection="1">
      <protection locked="0"/>
    </xf>
    <xf numFmtId="0" fontId="14" fillId="13" borderId="3" xfId="1" applyNumberFormat="1" applyFont="1" applyFill="1" applyBorder="1" applyProtection="1">
      <protection locked="0"/>
    </xf>
    <xf numFmtId="44" fontId="28" fillId="0" borderId="0" xfId="1" applyFont="1" applyBorder="1" applyAlignment="1" applyProtection="1">
      <alignment horizontal="left"/>
    </xf>
    <xf numFmtId="37" fontId="2" fillId="9" borderId="17" xfId="0" applyNumberFormat="1" applyFont="1" applyFill="1" applyBorder="1" applyAlignment="1" applyProtection="1">
      <alignment horizontal="left"/>
    </xf>
    <xf numFmtId="0" fontId="2" fillId="9" borderId="17" xfId="0" applyNumberFormat="1" applyFont="1" applyFill="1" applyBorder="1" applyAlignment="1" applyProtection="1">
      <alignment horizontal="center"/>
    </xf>
    <xf numFmtId="0" fontId="12" fillId="14" borderId="3" xfId="1" applyNumberFormat="1" applyFont="1" applyFill="1" applyBorder="1" applyProtection="1">
      <protection locked="0"/>
    </xf>
    <xf numFmtId="165" fontId="47" fillId="9" borderId="22" xfId="9" applyNumberFormat="1" applyFont="1" applyFill="1" applyBorder="1" applyProtection="1"/>
    <xf numFmtId="44" fontId="12" fillId="0" borderId="21" xfId="1" applyFont="1" applyBorder="1" applyAlignment="1" applyProtection="1">
      <protection locked="0"/>
    </xf>
    <xf numFmtId="37" fontId="14" fillId="0" borderId="0" xfId="1" applyNumberFormat="1" applyFont="1" applyBorder="1" applyProtection="1"/>
    <xf numFmtId="44" fontId="14" fillId="5" borderId="86" xfId="0" applyNumberFormat="1" applyFont="1" applyFill="1" applyBorder="1" applyProtection="1"/>
    <xf numFmtId="44" fontId="12" fillId="0" borderId="27" xfId="0" applyNumberFormat="1" applyFont="1" applyFill="1" applyBorder="1" applyProtection="1"/>
    <xf numFmtId="44" fontId="12" fillId="0" borderId="3" xfId="0" applyNumberFormat="1" applyFont="1" applyFill="1" applyBorder="1" applyProtection="1"/>
    <xf numFmtId="44" fontId="12" fillId="0" borderId="40" xfId="0" applyNumberFormat="1" applyFont="1" applyBorder="1" applyProtection="1"/>
    <xf numFmtId="44" fontId="12" fillId="0" borderId="61" xfId="0" applyNumberFormat="1" applyFont="1" applyBorder="1" applyProtection="1"/>
    <xf numFmtId="44" fontId="12" fillId="0" borderId="29" xfId="0" applyNumberFormat="1" applyFont="1" applyBorder="1" applyProtection="1"/>
    <xf numFmtId="44" fontId="12" fillId="0" borderId="4" xfId="0" applyNumberFormat="1" applyFont="1" applyFill="1" applyBorder="1" applyProtection="1"/>
    <xf numFmtId="44" fontId="12" fillId="0" borderId="26" xfId="0" applyNumberFormat="1" applyFont="1" applyFill="1" applyBorder="1" applyProtection="1"/>
    <xf numFmtId="44" fontId="12" fillId="0" borderId="22" xfId="0" applyNumberFormat="1" applyFont="1" applyFill="1" applyBorder="1" applyProtection="1"/>
    <xf numFmtId="49" fontId="19" fillId="0" borderId="31" xfId="0" applyNumberFormat="1" applyFont="1" applyBorder="1" applyAlignment="1" applyProtection="1">
      <alignment horizontal="center"/>
    </xf>
    <xf numFmtId="49" fontId="19" fillId="0" borderId="35" xfId="0" applyNumberFormat="1" applyFont="1" applyBorder="1" applyAlignment="1" applyProtection="1">
      <alignment horizontal="center"/>
    </xf>
    <xf numFmtId="0" fontId="28" fillId="0" borderId="0" xfId="0" applyFont="1" applyBorder="1" applyAlignment="1" applyProtection="1">
      <alignment horizontal="center"/>
    </xf>
    <xf numFmtId="0" fontId="7" fillId="0" borderId="0" xfId="0" applyFont="1" applyAlignment="1" applyProtection="1">
      <alignment horizontal="left"/>
    </xf>
    <xf numFmtId="44" fontId="48" fillId="0" borderId="0" xfId="1" applyFont="1" applyProtection="1"/>
    <xf numFmtId="49" fontId="14" fillId="5" borderId="86" xfId="0" applyNumberFormat="1" applyFont="1" applyFill="1" applyBorder="1" applyProtection="1"/>
    <xf numFmtId="0" fontId="14" fillId="13" borderId="3" xfId="1" applyNumberFormat="1" applyFont="1" applyFill="1" applyBorder="1" applyAlignment="1" applyProtection="1">
      <alignment horizontal="center"/>
      <protection locked="0"/>
    </xf>
    <xf numFmtId="0" fontId="14" fillId="13" borderId="20" xfId="1" applyNumberFormat="1" applyFont="1" applyFill="1" applyBorder="1" applyProtection="1">
      <protection locked="0"/>
    </xf>
    <xf numFmtId="0" fontId="0" fillId="0" borderId="16" xfId="0" applyBorder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0" fontId="0" fillId="0" borderId="33" xfId="0" applyBorder="1" applyAlignment="1" applyProtection="1">
      <alignment horizontal="center"/>
    </xf>
    <xf numFmtId="164" fontId="26" fillId="0" borderId="26" xfId="1" applyNumberFormat="1" applyFont="1" applyFill="1" applyBorder="1" applyAlignment="1" applyProtection="1"/>
    <xf numFmtId="164" fontId="26" fillId="7" borderId="49" xfId="1" applyNumberFormat="1" applyFont="1" applyFill="1" applyBorder="1" applyAlignment="1" applyProtection="1"/>
    <xf numFmtId="0" fontId="0" fillId="0" borderId="15" xfId="0" applyBorder="1" applyAlignment="1" applyProtection="1">
      <alignment horizontal="center"/>
    </xf>
    <xf numFmtId="49" fontId="19" fillId="0" borderId="32" xfId="0" applyNumberFormat="1" applyFont="1" applyBorder="1" applyAlignment="1" applyProtection="1">
      <alignment horizontal="center"/>
    </xf>
    <xf numFmtId="0" fontId="14" fillId="9" borderId="7" xfId="0" applyFont="1" applyFill="1" applyBorder="1" applyAlignment="1" applyProtection="1">
      <alignment horizontal="left"/>
    </xf>
    <xf numFmtId="0" fontId="14" fillId="9" borderId="16" xfId="0" applyFont="1" applyFill="1" applyBorder="1" applyProtection="1"/>
    <xf numFmtId="49" fontId="14" fillId="9" borderId="16" xfId="0" applyNumberFormat="1" applyFont="1" applyFill="1" applyBorder="1" applyProtection="1"/>
    <xf numFmtId="49" fontId="26" fillId="9" borderId="16" xfId="0" applyNumberFormat="1" applyFont="1" applyFill="1" applyBorder="1" applyAlignment="1" applyProtection="1">
      <protection locked="0"/>
    </xf>
    <xf numFmtId="44" fontId="14" fillId="9" borderId="16" xfId="1" applyFont="1" applyFill="1" applyBorder="1" applyProtection="1">
      <protection locked="0"/>
    </xf>
    <xf numFmtId="44" fontId="14" fillId="9" borderId="86" xfId="0" applyNumberFormat="1" applyFont="1" applyFill="1" applyBorder="1" applyProtection="1"/>
    <xf numFmtId="49" fontId="28" fillId="5" borderId="16" xfId="0" applyNumberFormat="1" applyFont="1" applyFill="1" applyBorder="1" applyAlignment="1" applyProtection="1">
      <alignment horizontal="center"/>
    </xf>
    <xf numFmtId="0" fontId="14" fillId="13" borderId="27" xfId="1" applyNumberFormat="1" applyFont="1" applyFill="1" applyBorder="1" applyProtection="1">
      <protection locked="0"/>
    </xf>
    <xf numFmtId="0" fontId="26" fillId="0" borderId="29" xfId="0" applyFont="1" applyFill="1" applyBorder="1" applyAlignment="1" applyProtection="1">
      <alignment vertical="top"/>
      <protection locked="0"/>
    </xf>
    <xf numFmtId="44" fontId="12" fillId="13" borderId="27" xfId="1" applyFont="1" applyFill="1" applyBorder="1" applyProtection="1">
      <protection locked="0"/>
    </xf>
    <xf numFmtId="0" fontId="14" fillId="14" borderId="3" xfId="1" applyNumberFormat="1" applyFont="1" applyFill="1" applyBorder="1" applyProtection="1">
      <protection locked="0"/>
    </xf>
    <xf numFmtId="0" fontId="14" fillId="14" borderId="20" xfId="1" applyNumberFormat="1" applyFont="1" applyFill="1" applyBorder="1" applyProtection="1">
      <protection locked="0"/>
    </xf>
    <xf numFmtId="0" fontId="12" fillId="9" borderId="20" xfId="0" applyFont="1" applyFill="1" applyBorder="1" applyProtection="1"/>
    <xf numFmtId="44" fontId="12" fillId="9" borderId="27" xfId="1" applyFont="1" applyFill="1" applyBorder="1" applyProtection="1">
      <protection locked="0"/>
    </xf>
    <xf numFmtId="0" fontId="49" fillId="0" borderId="0" xfId="0" applyFont="1" applyProtection="1"/>
    <xf numFmtId="165" fontId="47" fillId="12" borderId="1" xfId="9" applyNumberFormat="1" applyFont="1" applyBorder="1" applyProtection="1">
      <protection locked="0"/>
    </xf>
    <xf numFmtId="44" fontId="6" fillId="0" borderId="20" xfId="0" applyNumberFormat="1" applyFont="1" applyBorder="1" applyProtection="1"/>
    <xf numFmtId="0" fontId="7" fillId="0" borderId="90" xfId="0" applyFont="1" applyBorder="1" applyProtection="1"/>
    <xf numFmtId="0" fontId="7" fillId="0" borderId="27" xfId="0" applyFont="1" applyBorder="1" applyAlignment="1" applyProtection="1">
      <alignment horizontal="center"/>
    </xf>
    <xf numFmtId="0" fontId="42" fillId="0" borderId="59" xfId="0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left"/>
    </xf>
    <xf numFmtId="44" fontId="12" fillId="4" borderId="20" xfId="1" applyFont="1" applyFill="1" applyBorder="1" applyAlignment="1" applyProtection="1">
      <protection locked="0"/>
    </xf>
    <xf numFmtId="49" fontId="14" fillId="5" borderId="37" xfId="0" applyNumberFormat="1" applyFont="1" applyFill="1" applyBorder="1" applyProtection="1"/>
    <xf numFmtId="44" fontId="12" fillId="9" borderId="3" xfId="1" applyFont="1" applyFill="1" applyBorder="1" applyProtection="1">
      <protection locked="0"/>
    </xf>
    <xf numFmtId="44" fontId="12" fillId="9" borderId="21" xfId="1" applyFont="1" applyFill="1" applyBorder="1" applyProtection="1"/>
    <xf numFmtId="44" fontId="12" fillId="9" borderId="20" xfId="1" applyFont="1" applyFill="1" applyBorder="1" applyAlignment="1" applyProtection="1">
      <alignment shrinkToFit="1"/>
    </xf>
    <xf numFmtId="44" fontId="12" fillId="9" borderId="30" xfId="0" applyNumberFormat="1" applyFont="1" applyFill="1" applyBorder="1" applyProtection="1"/>
    <xf numFmtId="44" fontId="12" fillId="9" borderId="20" xfId="1" applyFont="1" applyFill="1" applyBorder="1" applyProtection="1">
      <protection locked="0"/>
    </xf>
    <xf numFmtId="44" fontId="12" fillId="9" borderId="40" xfId="1" applyFont="1" applyFill="1" applyBorder="1" applyAlignment="1" applyProtection="1">
      <protection locked="0"/>
    </xf>
    <xf numFmtId="44" fontId="12" fillId="9" borderId="40" xfId="1" applyFont="1" applyFill="1" applyBorder="1" applyProtection="1">
      <protection locked="0"/>
    </xf>
    <xf numFmtId="0" fontId="14" fillId="13" borderId="20" xfId="1" applyNumberFormat="1" applyFont="1" applyFill="1" applyBorder="1" applyAlignment="1" applyProtection="1">
      <alignment horizontal="center"/>
      <protection locked="0"/>
    </xf>
    <xf numFmtId="0" fontId="14" fillId="13" borderId="27" xfId="1" applyNumberFormat="1" applyFont="1" applyFill="1" applyBorder="1" applyAlignment="1" applyProtection="1">
      <alignment horizontal="center"/>
      <protection locked="0"/>
    </xf>
    <xf numFmtId="0" fontId="29" fillId="0" borderId="1" xfId="5" applyNumberFormat="1" applyBorder="1" applyAlignment="1" applyProtection="1">
      <alignment horizontal="center"/>
      <protection locked="0"/>
    </xf>
    <xf numFmtId="0" fontId="12" fillId="0" borderId="3" xfId="0" applyNumberFormat="1" applyFont="1" applyBorder="1" applyAlignment="1" applyProtection="1">
      <alignment horizontal="center"/>
    </xf>
    <xf numFmtId="0" fontId="12" fillId="2" borderId="29" xfId="0" applyNumberFormat="1" applyFont="1" applyFill="1" applyBorder="1" applyProtection="1"/>
    <xf numFmtId="0" fontId="13" fillId="0" borderId="27" xfId="0" applyNumberFormat="1" applyFont="1" applyFill="1" applyBorder="1" applyProtection="1"/>
    <xf numFmtId="0" fontId="13" fillId="0" borderId="3" xfId="0" applyNumberFormat="1" applyFont="1" applyFill="1" applyBorder="1" applyProtection="1"/>
    <xf numFmtId="0" fontId="12" fillId="0" borderId="33" xfId="0" applyNumberFormat="1" applyFont="1" applyFill="1" applyBorder="1" applyProtection="1"/>
    <xf numFmtId="0" fontId="12" fillId="0" borderId="45" xfId="0" applyNumberFormat="1" applyFont="1" applyFill="1" applyBorder="1" applyProtection="1"/>
    <xf numFmtId="0" fontId="12" fillId="0" borderId="40" xfId="0" applyNumberFormat="1" applyFont="1" applyFill="1" applyBorder="1" applyProtection="1"/>
    <xf numFmtId="0" fontId="12" fillId="0" borderId="0" xfId="0" applyNumberFormat="1" applyFont="1" applyFill="1" applyProtection="1"/>
    <xf numFmtId="0" fontId="21" fillId="0" borderId="27" xfId="0" applyNumberFormat="1" applyFont="1" applyFill="1" applyBorder="1" applyProtection="1"/>
    <xf numFmtId="0" fontId="12" fillId="0" borderId="56" xfId="0" applyNumberFormat="1" applyFont="1" applyFill="1" applyBorder="1" applyProtection="1"/>
    <xf numFmtId="0" fontId="12" fillId="2" borderId="20" xfId="0" applyNumberFormat="1" applyFont="1" applyFill="1" applyBorder="1" applyProtection="1"/>
    <xf numFmtId="0" fontId="12" fillId="0" borderId="45" xfId="0" applyNumberFormat="1" applyFont="1" applyBorder="1" applyProtection="1"/>
    <xf numFmtId="0" fontId="12" fillId="2" borderId="55" xfId="0" applyNumberFormat="1" applyFont="1" applyFill="1" applyBorder="1" applyProtection="1"/>
    <xf numFmtId="0" fontId="12" fillId="2" borderId="24" xfId="0" applyNumberFormat="1" applyFont="1" applyFill="1" applyBorder="1" applyProtection="1"/>
    <xf numFmtId="0" fontId="12" fillId="0" borderId="61" xfId="0" applyNumberFormat="1" applyFont="1" applyBorder="1" applyProtection="1"/>
    <xf numFmtId="0" fontId="12" fillId="0" borderId="81" xfId="0" applyNumberFormat="1" applyFont="1" applyBorder="1" applyProtection="1"/>
    <xf numFmtId="0" fontId="14" fillId="14" borderId="3" xfId="1" applyNumberFormat="1" applyFont="1" applyFill="1" applyBorder="1" applyAlignment="1" applyProtection="1">
      <alignment horizontal="center"/>
      <protection locked="0"/>
    </xf>
    <xf numFmtId="0" fontId="14" fillId="14" borderId="20" xfId="1" applyNumberFormat="1" applyFont="1" applyFill="1" applyBorder="1" applyAlignment="1" applyProtection="1">
      <alignment horizontal="center"/>
      <protection locked="0"/>
    </xf>
    <xf numFmtId="164" fontId="26" fillId="0" borderId="27" xfId="1" applyNumberFormat="1" applyFont="1" applyFill="1" applyBorder="1" applyAlignment="1" applyProtection="1">
      <protection locked="0"/>
    </xf>
    <xf numFmtId="0" fontId="21" fillId="0" borderId="3" xfId="0" applyNumberFormat="1" applyFont="1" applyFill="1" applyBorder="1" applyProtection="1"/>
    <xf numFmtId="0" fontId="21" fillId="0" borderId="29" xfId="0" applyNumberFormat="1" applyFont="1" applyBorder="1" applyProtection="1"/>
    <xf numFmtId="0" fontId="12" fillId="0" borderId="40" xfId="0" applyNumberFormat="1" applyFont="1" applyBorder="1" applyAlignment="1" applyProtection="1"/>
    <xf numFmtId="0" fontId="12" fillId="0" borderId="20" xfId="0" applyNumberFormat="1" applyFont="1" applyBorder="1" applyAlignment="1" applyProtection="1"/>
    <xf numFmtId="0" fontId="12" fillId="0" borderId="24" xfId="0" applyNumberFormat="1" applyFont="1" applyBorder="1" applyAlignment="1" applyProtection="1"/>
    <xf numFmtId="44" fontId="12" fillId="9" borderId="33" xfId="1" applyFont="1" applyFill="1" applyBorder="1" applyProtection="1">
      <protection locked="0"/>
    </xf>
    <xf numFmtId="0" fontId="29" fillId="0" borderId="15" xfId="5" applyNumberFormat="1" applyBorder="1" applyAlignment="1" applyProtection="1">
      <alignment horizontal="center"/>
      <protection locked="0"/>
    </xf>
    <xf numFmtId="0" fontId="29" fillId="0" borderId="0" xfId="5" applyNumberFormat="1" applyBorder="1" applyAlignment="1" applyProtection="1">
      <alignment horizontal="center"/>
      <protection locked="0"/>
    </xf>
    <xf numFmtId="0" fontId="12" fillId="0" borderId="23" xfId="0" applyNumberFormat="1" applyFont="1" applyBorder="1" applyAlignment="1" applyProtection="1">
      <alignment horizontal="center"/>
    </xf>
    <xf numFmtId="0" fontId="12" fillId="0" borderId="29" xfId="0" applyNumberFormat="1" applyFont="1" applyBorder="1" applyAlignment="1" applyProtection="1">
      <alignment horizontal="center"/>
    </xf>
    <xf numFmtId="0" fontId="14" fillId="5" borderId="16" xfId="0" applyNumberFormat="1" applyFont="1" applyFill="1" applyBorder="1" applyAlignment="1" applyProtection="1">
      <alignment horizontal="left"/>
    </xf>
    <xf numFmtId="0" fontId="12" fillId="0" borderId="3" xfId="0" applyNumberFormat="1" applyFont="1" applyFill="1" applyBorder="1" applyAlignment="1" applyProtection="1">
      <alignment horizontal="left"/>
      <protection locked="0"/>
    </xf>
    <xf numFmtId="0" fontId="12" fillId="0" borderId="27" xfId="0" applyNumberFormat="1" applyFont="1" applyFill="1" applyBorder="1" applyAlignment="1" applyProtection="1">
      <alignment horizontal="left"/>
      <protection locked="0"/>
    </xf>
    <xf numFmtId="0" fontId="12" fillId="0" borderId="3" xfId="1" applyNumberFormat="1" applyFont="1" applyFill="1" applyBorder="1" applyAlignment="1" applyProtection="1">
      <protection locked="0"/>
    </xf>
    <xf numFmtId="0" fontId="12" fillId="0" borderId="3" xfId="1" applyNumberFormat="1" applyFont="1" applyBorder="1" applyAlignment="1" applyProtection="1">
      <protection locked="0"/>
    </xf>
    <xf numFmtId="0" fontId="12" fillId="0" borderId="27" xfId="0" applyNumberFormat="1" applyFont="1" applyBorder="1" applyAlignment="1" applyProtection="1">
      <alignment horizontal="left"/>
      <protection locked="0"/>
    </xf>
    <xf numFmtId="0" fontId="12" fillId="0" borderId="29" xfId="0" applyNumberFormat="1" applyFont="1" applyBorder="1" applyAlignment="1" applyProtection="1">
      <alignment horizontal="left"/>
      <protection locked="0"/>
    </xf>
    <xf numFmtId="0" fontId="12" fillId="0" borderId="20" xfId="0" applyNumberFormat="1" applyFont="1" applyFill="1" applyBorder="1" applyAlignment="1" applyProtection="1">
      <alignment horizontal="left"/>
      <protection locked="0"/>
    </xf>
    <xf numFmtId="0" fontId="12" fillId="0" borderId="20" xfId="0" applyNumberFormat="1" applyFont="1" applyBorder="1" applyAlignment="1" applyProtection="1">
      <alignment horizontal="left"/>
      <protection locked="0"/>
    </xf>
    <xf numFmtId="0" fontId="12" fillId="0" borderId="3" xfId="0" applyNumberFormat="1" applyFont="1" applyBorder="1" applyAlignment="1" applyProtection="1">
      <alignment horizontal="left"/>
      <protection locked="0"/>
    </xf>
    <xf numFmtId="0" fontId="21" fillId="0" borderId="29" xfId="0" applyNumberFormat="1" applyFont="1" applyBorder="1" applyAlignment="1" applyProtection="1">
      <alignment horizontal="left"/>
      <protection locked="0"/>
    </xf>
    <xf numFmtId="0" fontId="21" fillId="0" borderId="3" xfId="0" applyNumberFormat="1" applyFont="1" applyBorder="1" applyAlignment="1" applyProtection="1">
      <alignment horizontal="left"/>
      <protection locked="0"/>
    </xf>
    <xf numFmtId="0" fontId="12" fillId="0" borderId="24" xfId="0" applyNumberFormat="1" applyFont="1" applyBorder="1" applyAlignment="1" applyProtection="1">
      <alignment horizontal="left"/>
      <protection locked="0"/>
    </xf>
    <xf numFmtId="0" fontId="12" fillId="0" borderId="27" xfId="0" applyNumberFormat="1" applyFont="1" applyBorder="1" applyAlignment="1" applyProtection="1">
      <protection locked="0"/>
    </xf>
    <xf numFmtId="0" fontId="12" fillId="0" borderId="61" xfId="0" applyNumberFormat="1" applyFont="1" applyBorder="1" applyAlignment="1" applyProtection="1">
      <alignment horizontal="left"/>
    </xf>
    <xf numFmtId="0" fontId="12" fillId="0" borderId="29" xfId="0" applyNumberFormat="1" applyFont="1" applyBorder="1" applyAlignment="1" applyProtection="1">
      <alignment horizontal="left"/>
    </xf>
    <xf numFmtId="0" fontId="12" fillId="0" borderId="0" xfId="0" applyNumberFormat="1" applyFont="1" applyAlignment="1" applyProtection="1">
      <alignment horizontal="left"/>
    </xf>
    <xf numFmtId="0" fontId="12" fillId="0" borderId="39" xfId="0" applyNumberFormat="1" applyFont="1" applyFill="1" applyBorder="1" applyProtection="1">
      <protection locked="0"/>
    </xf>
    <xf numFmtId="0" fontId="12" fillId="0" borderId="29" xfId="0" applyNumberFormat="1" applyFont="1" applyFill="1" applyBorder="1" applyProtection="1">
      <protection locked="0"/>
    </xf>
    <xf numFmtId="0" fontId="12" fillId="2" borderId="3" xfId="0" applyNumberFormat="1" applyFont="1" applyFill="1" applyBorder="1" applyProtection="1">
      <protection locked="0"/>
    </xf>
    <xf numFmtId="0" fontId="12" fillId="2" borderId="20" xfId="0" applyNumberFormat="1" applyFont="1" applyFill="1" applyBorder="1" applyProtection="1">
      <protection locked="0"/>
    </xf>
    <xf numFmtId="0" fontId="14" fillId="5" borderId="12" xfId="0" applyNumberFormat="1" applyFont="1" applyFill="1" applyBorder="1" applyProtection="1"/>
    <xf numFmtId="0" fontId="12" fillId="0" borderId="33" xfId="0" applyNumberFormat="1" applyFont="1" applyFill="1" applyBorder="1" applyAlignment="1" applyProtection="1"/>
    <xf numFmtId="0" fontId="12" fillId="0" borderId="29" xfId="0" applyNumberFormat="1" applyFont="1" applyBorder="1" applyAlignment="1" applyProtection="1"/>
    <xf numFmtId="0" fontId="12" fillId="0" borderId="14" xfId="0" applyNumberFormat="1" applyFont="1" applyBorder="1" applyAlignment="1" applyProtection="1"/>
    <xf numFmtId="0" fontId="12" fillId="0" borderId="33" xfId="0" applyNumberFormat="1" applyFont="1" applyBorder="1" applyAlignment="1" applyProtection="1"/>
    <xf numFmtId="0" fontId="12" fillId="0" borderId="0" xfId="0" applyNumberFormat="1" applyFont="1" applyBorder="1" applyAlignment="1" applyProtection="1"/>
    <xf numFmtId="0" fontId="29" fillId="0" borderId="15" xfId="5" applyNumberFormat="1" applyBorder="1" applyAlignment="1" applyProtection="1">
      <alignment horizontal="center"/>
    </xf>
    <xf numFmtId="0" fontId="29" fillId="0" borderId="0" xfId="5" applyNumberFormat="1" applyBorder="1" applyAlignment="1" applyProtection="1">
      <alignment horizontal="center"/>
    </xf>
    <xf numFmtId="0" fontId="13" fillId="0" borderId="3" xfId="0" applyNumberFormat="1" applyFont="1" applyFill="1" applyBorder="1" applyProtection="1">
      <protection locked="0"/>
    </xf>
    <xf numFmtId="0" fontId="13" fillId="0" borderId="27" xfId="0" applyNumberFormat="1" applyFont="1" applyFill="1" applyBorder="1" applyProtection="1">
      <protection locked="0"/>
    </xf>
    <xf numFmtId="0" fontId="12" fillId="0" borderId="27" xfId="0" applyNumberFormat="1" applyFont="1" applyBorder="1" applyProtection="1">
      <protection locked="0"/>
    </xf>
    <xf numFmtId="0" fontId="12" fillId="2" borderId="27" xfId="0" applyNumberFormat="1" applyFont="1" applyFill="1" applyBorder="1" applyProtection="1">
      <protection locked="0"/>
    </xf>
    <xf numFmtId="0" fontId="12" fillId="0" borderId="3" xfId="0" applyNumberFormat="1" applyFont="1" applyFill="1" applyBorder="1" applyAlignment="1" applyProtection="1">
      <alignment horizontal="left"/>
    </xf>
    <xf numFmtId="0" fontId="12" fillId="0" borderId="27" xfId="0" applyNumberFormat="1" applyFont="1" applyBorder="1" applyAlignment="1" applyProtection="1">
      <alignment horizontal="left"/>
    </xf>
    <xf numFmtId="0" fontId="12" fillId="0" borderId="3" xfId="0" applyNumberFormat="1" applyFont="1" applyBorder="1" applyAlignment="1" applyProtection="1">
      <alignment horizontal="left"/>
    </xf>
    <xf numFmtId="0" fontId="12" fillId="0" borderId="24" xfId="0" applyNumberFormat="1" applyFont="1" applyFill="1" applyBorder="1" applyAlignment="1" applyProtection="1">
      <alignment horizontal="left"/>
    </xf>
    <xf numFmtId="0" fontId="12" fillId="0" borderId="37" xfId="0" applyNumberFormat="1" applyFont="1" applyBorder="1" applyAlignment="1" applyProtection="1">
      <alignment horizontal="left"/>
    </xf>
    <xf numFmtId="0" fontId="12" fillId="0" borderId="27" xfId="0" applyNumberFormat="1" applyFont="1" applyFill="1" applyBorder="1" applyAlignment="1" applyProtection="1">
      <alignment horizontal="left"/>
    </xf>
    <xf numFmtId="0" fontId="12" fillId="0" borderId="20" xfId="0" applyNumberFormat="1" applyFont="1" applyBorder="1" applyAlignment="1" applyProtection="1">
      <alignment horizontal="left"/>
    </xf>
    <xf numFmtId="0" fontId="12" fillId="0" borderId="29" xfId="0" applyNumberFormat="1" applyFont="1" applyFill="1" applyBorder="1" applyAlignment="1" applyProtection="1">
      <alignment horizontal="left"/>
    </xf>
    <xf numFmtId="0" fontId="12" fillId="2" borderId="27" xfId="0" applyNumberFormat="1" applyFont="1" applyFill="1" applyBorder="1" applyProtection="1"/>
    <xf numFmtId="0" fontId="12" fillId="0" borderId="42" xfId="0" applyNumberFormat="1" applyFont="1" applyBorder="1" applyAlignment="1" applyProtection="1">
      <alignment horizontal="center"/>
    </xf>
    <xf numFmtId="0" fontId="12" fillId="0" borderId="37" xfId="0" applyNumberFormat="1" applyFont="1" applyBorder="1" applyAlignment="1" applyProtection="1">
      <alignment horizontal="center"/>
    </xf>
    <xf numFmtId="0" fontId="12" fillId="0" borderId="20" xfId="0" applyNumberFormat="1" applyFont="1" applyFill="1" applyBorder="1" applyAlignment="1" applyProtection="1"/>
    <xf numFmtId="0" fontId="12" fillId="0" borderId="20" xfId="0" applyNumberFormat="1" applyFont="1" applyFill="1" applyBorder="1" applyAlignment="1" applyProtection="1">
      <alignment horizontal="left"/>
    </xf>
    <xf numFmtId="0" fontId="21" fillId="0" borderId="29" xfId="0" applyNumberFormat="1" applyFont="1" applyBorder="1" applyAlignment="1" applyProtection="1">
      <alignment horizontal="left"/>
    </xf>
    <xf numFmtId="0" fontId="12" fillId="0" borderId="45" xfId="0" applyNumberFormat="1" applyFont="1" applyBorder="1" applyAlignment="1" applyProtection="1">
      <alignment horizontal="left"/>
    </xf>
    <xf numFmtId="0" fontId="21" fillId="0" borderId="3" xfId="0" applyNumberFormat="1" applyFont="1" applyBorder="1" applyAlignment="1" applyProtection="1">
      <alignment horizontal="left"/>
    </xf>
    <xf numFmtId="0" fontId="12" fillId="0" borderId="33" xfId="0" applyNumberFormat="1" applyFont="1" applyBorder="1" applyAlignment="1" applyProtection="1">
      <alignment horizontal="left"/>
    </xf>
    <xf numFmtId="0" fontId="12" fillId="0" borderId="24" xfId="0" applyNumberFormat="1" applyFont="1" applyBorder="1" applyAlignment="1" applyProtection="1">
      <alignment horizontal="left"/>
    </xf>
    <xf numFmtId="0" fontId="12" fillId="0" borderId="40" xfId="0" applyNumberFormat="1" applyFont="1" applyFill="1" applyBorder="1" applyAlignment="1" applyProtection="1"/>
    <xf numFmtId="0" fontId="19" fillId="0" borderId="42" xfId="0" applyNumberFormat="1" applyFont="1" applyBorder="1" applyAlignment="1" applyProtection="1">
      <alignment horizontal="center"/>
    </xf>
    <xf numFmtId="0" fontId="19" fillId="0" borderId="37" xfId="0" applyNumberFormat="1" applyFont="1" applyBorder="1" applyAlignment="1" applyProtection="1">
      <alignment horizontal="center"/>
    </xf>
    <xf numFmtId="0" fontId="14" fillId="5" borderId="16" xfId="0" applyNumberFormat="1" applyFont="1" applyFill="1" applyBorder="1" applyAlignment="1" applyProtection="1">
      <alignment horizontal="right"/>
    </xf>
    <xf numFmtId="0" fontId="12" fillId="0" borderId="20" xfId="0" applyNumberFormat="1" applyFont="1" applyBorder="1" applyAlignment="1" applyProtection="1">
      <alignment horizontal="right"/>
    </xf>
    <xf numFmtId="0" fontId="12" fillId="0" borderId="3" xfId="0" applyNumberFormat="1" applyFont="1" applyBorder="1" applyAlignment="1" applyProtection="1">
      <alignment horizontal="right"/>
    </xf>
    <xf numFmtId="0" fontId="12" fillId="0" borderId="27" xfId="0" applyNumberFormat="1" applyFont="1" applyBorder="1" applyAlignment="1" applyProtection="1">
      <alignment horizontal="right"/>
    </xf>
    <xf numFmtId="0" fontId="12" fillId="0" borderId="29" xfId="0" applyNumberFormat="1" applyFont="1" applyBorder="1" applyAlignment="1" applyProtection="1">
      <alignment horizontal="right"/>
    </xf>
    <xf numFmtId="0" fontId="12" fillId="0" borderId="40" xfId="0" applyNumberFormat="1" applyFont="1" applyBorder="1" applyAlignment="1" applyProtection="1">
      <alignment horizontal="right"/>
    </xf>
    <xf numFmtId="0" fontId="12" fillId="0" borderId="33" xfId="0" applyNumberFormat="1" applyFont="1" applyBorder="1" applyAlignment="1" applyProtection="1">
      <alignment horizontal="right"/>
    </xf>
    <xf numFmtId="0" fontId="12" fillId="0" borderId="27" xfId="0" applyNumberFormat="1" applyFont="1" applyFill="1" applyBorder="1" applyAlignment="1" applyProtection="1">
      <alignment horizontal="right"/>
    </xf>
    <xf numFmtId="0" fontId="12" fillId="0" borderId="14" xfId="0" applyNumberFormat="1" applyFont="1" applyBorder="1" applyAlignment="1" applyProtection="1">
      <alignment horizontal="right"/>
    </xf>
    <xf numFmtId="0" fontId="12" fillId="0" borderId="21" xfId="0" applyNumberFormat="1" applyFont="1" applyBorder="1" applyAlignment="1" applyProtection="1">
      <alignment horizontal="right"/>
    </xf>
    <xf numFmtId="0" fontId="12" fillId="0" borderId="45" xfId="0" applyNumberFormat="1" applyFont="1" applyBorder="1" applyAlignment="1" applyProtection="1">
      <alignment horizontal="right"/>
    </xf>
    <xf numFmtId="0" fontId="12" fillId="0" borderId="0" xfId="0" applyNumberFormat="1" applyFont="1" applyAlignment="1" applyProtection="1">
      <alignment horizontal="right"/>
    </xf>
    <xf numFmtId="0" fontId="14" fillId="9" borderId="16" xfId="0" applyNumberFormat="1" applyFont="1" applyFill="1" applyBorder="1" applyProtection="1"/>
    <xf numFmtId="0" fontId="14" fillId="9" borderId="16" xfId="0" applyNumberFormat="1" applyFont="1" applyFill="1" applyBorder="1" applyAlignment="1" applyProtection="1">
      <alignment horizontal="right"/>
    </xf>
    <xf numFmtId="0" fontId="12" fillId="0" borderId="29" xfId="0" applyNumberFormat="1" applyFont="1" applyFill="1" applyBorder="1" applyAlignment="1" applyProtection="1">
      <alignment horizontal="right"/>
    </xf>
    <xf numFmtId="0" fontId="12" fillId="0" borderId="27" xfId="0" applyNumberFormat="1" applyFont="1" applyFill="1" applyBorder="1" applyProtection="1">
      <protection locked="0"/>
    </xf>
    <xf numFmtId="0" fontId="12" fillId="0" borderId="3" xfId="0" applyNumberFormat="1" applyFont="1" applyFill="1" applyBorder="1" applyProtection="1">
      <protection locked="0"/>
    </xf>
    <xf numFmtId="0" fontId="12" fillId="0" borderId="3" xfId="0" applyNumberFormat="1" applyFont="1" applyFill="1" applyBorder="1" applyAlignment="1" applyProtection="1">
      <alignment horizontal="right"/>
    </xf>
    <xf numFmtId="0" fontId="12" fillId="0" borderId="20" xfId="0" applyNumberFormat="1" applyFont="1" applyFill="1" applyBorder="1" applyProtection="1">
      <protection locked="0"/>
    </xf>
    <xf numFmtId="0" fontId="12" fillId="0" borderId="20" xfId="0" applyNumberFormat="1" applyFont="1" applyFill="1" applyBorder="1" applyAlignment="1" applyProtection="1">
      <alignment horizontal="right"/>
    </xf>
    <xf numFmtId="0" fontId="12" fillId="0" borderId="3" xfId="0" applyNumberFormat="1" applyFont="1" applyBorder="1" applyProtection="1">
      <protection locked="0"/>
    </xf>
    <xf numFmtId="0" fontId="26" fillId="0" borderId="63" xfId="0" applyNumberFormat="1" applyFont="1" applyBorder="1" applyProtection="1"/>
    <xf numFmtId="0" fontId="12" fillId="0" borderId="61" xfId="0" applyNumberFormat="1" applyFont="1" applyBorder="1" applyAlignment="1" applyProtection="1">
      <alignment horizontal="right"/>
    </xf>
    <xf numFmtId="0" fontId="0" fillId="0" borderId="16" xfId="0" applyNumberFormat="1" applyBorder="1" applyAlignment="1" applyProtection="1">
      <alignment horizontal="center"/>
    </xf>
    <xf numFmtId="0" fontId="19" fillId="0" borderId="33" xfId="0" applyNumberFormat="1" applyFont="1" applyBorder="1" applyAlignment="1" applyProtection="1">
      <alignment horizontal="center"/>
    </xf>
    <xf numFmtId="0" fontId="37" fillId="0" borderId="0" xfId="0" applyNumberFormat="1" applyFont="1" applyAlignment="1" applyProtection="1">
      <alignment horizontal="center"/>
    </xf>
    <xf numFmtId="0" fontId="12" fillId="2" borderId="33" xfId="0" applyNumberFormat="1" applyFont="1" applyFill="1" applyBorder="1" applyProtection="1"/>
    <xf numFmtId="0" fontId="12" fillId="0" borderId="33" xfId="0" applyNumberFormat="1" applyFont="1" applyFill="1" applyBorder="1" applyAlignment="1" applyProtection="1">
      <alignment horizontal="right"/>
    </xf>
    <xf numFmtId="0" fontId="12" fillId="0" borderId="54" xfId="0" applyNumberFormat="1" applyFont="1" applyFill="1" applyBorder="1" applyProtection="1"/>
    <xf numFmtId="0" fontId="12" fillId="0" borderId="55" xfId="0" applyNumberFormat="1" applyFont="1" applyFill="1" applyBorder="1" applyProtection="1"/>
    <xf numFmtId="0" fontId="12" fillId="0" borderId="40" xfId="0" applyNumberFormat="1" applyFont="1" applyFill="1" applyBorder="1" applyAlignment="1" applyProtection="1">
      <alignment horizontal="right"/>
    </xf>
    <xf numFmtId="0" fontId="12" fillId="0" borderId="14" xfId="0" applyNumberFormat="1" applyFont="1" applyFill="1" applyBorder="1" applyAlignment="1" applyProtection="1">
      <alignment horizontal="right"/>
    </xf>
    <xf numFmtId="0" fontId="12" fillId="0" borderId="21" xfId="0" applyNumberFormat="1" applyFont="1" applyFill="1" applyBorder="1" applyAlignment="1" applyProtection="1">
      <alignment horizontal="right"/>
    </xf>
    <xf numFmtId="0" fontId="13" fillId="0" borderId="20" xfId="0" applyNumberFormat="1" applyFont="1" applyFill="1" applyBorder="1" applyProtection="1"/>
    <xf numFmtId="0" fontId="12" fillId="0" borderId="24" xfId="0" applyNumberFormat="1" applyFont="1" applyFill="1" applyBorder="1" applyAlignment="1" applyProtection="1">
      <alignment horizontal="right"/>
    </xf>
    <xf numFmtId="0" fontId="12" fillId="0" borderId="41" xfId="0" applyNumberFormat="1" applyFont="1" applyBorder="1" applyAlignment="1" applyProtection="1">
      <alignment horizontal="right"/>
    </xf>
    <xf numFmtId="0" fontId="12" fillId="5" borderId="16" xfId="0" applyNumberFormat="1" applyFont="1" applyFill="1" applyBorder="1" applyAlignment="1" applyProtection="1">
      <alignment horizontal="right"/>
    </xf>
    <xf numFmtId="0" fontId="12" fillId="0" borderId="4" xfId="0" applyNumberFormat="1" applyFont="1" applyBorder="1" applyAlignment="1" applyProtection="1">
      <alignment horizontal="right"/>
    </xf>
    <xf numFmtId="0" fontId="12" fillId="0" borderId="24" xfId="0" applyNumberFormat="1" applyFont="1" applyBorder="1" applyAlignment="1" applyProtection="1">
      <alignment horizontal="right"/>
    </xf>
    <xf numFmtId="0" fontId="12" fillId="0" borderId="57" xfId="0" applyNumberFormat="1" applyFont="1" applyBorder="1" applyAlignment="1" applyProtection="1">
      <alignment horizontal="right"/>
    </xf>
    <xf numFmtId="0" fontId="12" fillId="0" borderId="45" xfId="0" applyNumberFormat="1" applyFont="1" applyFill="1" applyBorder="1" applyAlignment="1" applyProtection="1">
      <alignment horizontal="right"/>
    </xf>
    <xf numFmtId="0" fontId="12" fillId="0" borderId="57" xfId="0" applyNumberFormat="1" applyFont="1" applyFill="1" applyBorder="1" applyAlignment="1" applyProtection="1">
      <alignment horizontal="right"/>
    </xf>
    <xf numFmtId="0" fontId="12" fillId="0" borderId="69" xfId="0" applyNumberFormat="1" applyFont="1" applyBorder="1" applyProtection="1"/>
    <xf numFmtId="0" fontId="12" fillId="0" borderId="69" xfId="0" applyNumberFormat="1" applyFont="1" applyBorder="1" applyAlignment="1" applyProtection="1">
      <alignment horizontal="right"/>
    </xf>
    <xf numFmtId="0" fontId="12" fillId="0" borderId="47" xfId="0" applyNumberFormat="1" applyFont="1" applyFill="1" applyBorder="1" applyAlignment="1" applyProtection="1">
      <alignment horizontal="right"/>
    </xf>
    <xf numFmtId="0" fontId="12" fillId="0" borderId="4" xfId="0" applyNumberFormat="1" applyFont="1" applyFill="1" applyBorder="1" applyAlignment="1" applyProtection="1">
      <alignment horizontal="right"/>
    </xf>
    <xf numFmtId="0" fontId="12" fillId="0" borderId="36" xfId="0" applyNumberFormat="1" applyFont="1" applyFill="1" applyBorder="1" applyAlignment="1" applyProtection="1">
      <alignment horizontal="right"/>
    </xf>
    <xf numFmtId="0" fontId="12" fillId="0" borderId="26" xfId="0" applyNumberFormat="1" applyFont="1" applyFill="1" applyBorder="1" applyAlignment="1" applyProtection="1">
      <alignment horizontal="right"/>
    </xf>
    <xf numFmtId="0" fontId="12" fillId="0" borderId="26" xfId="0" applyNumberFormat="1" applyFont="1" applyBorder="1" applyAlignment="1" applyProtection="1">
      <alignment horizontal="right"/>
    </xf>
    <xf numFmtId="0" fontId="10" fillId="0" borderId="20" xfId="0" applyNumberFormat="1" applyFont="1" applyFill="1" applyBorder="1" applyProtection="1"/>
    <xf numFmtId="0" fontId="12" fillId="0" borderId="70" xfId="0" applyNumberFormat="1" applyFont="1" applyBorder="1" applyAlignment="1" applyProtection="1">
      <alignment horizontal="right"/>
    </xf>
    <xf numFmtId="0" fontId="12" fillId="5" borderId="16" xfId="0" applyNumberFormat="1" applyFont="1" applyFill="1" applyBorder="1" applyAlignment="1" applyProtection="1">
      <alignment horizontal="left"/>
    </xf>
    <xf numFmtId="0" fontId="12" fillId="0" borderId="45" xfId="3" applyNumberFormat="1" applyFont="1" applyBorder="1" applyProtection="1"/>
    <xf numFmtId="0" fontId="12" fillId="0" borderId="45" xfId="3" applyNumberFormat="1" applyFont="1" applyBorder="1" applyAlignment="1" applyProtection="1">
      <alignment horizontal="left"/>
    </xf>
    <xf numFmtId="0" fontId="12" fillId="0" borderId="45" xfId="3" applyNumberFormat="1" applyFont="1" applyBorder="1" applyAlignment="1" applyProtection="1">
      <alignment horizontal="right"/>
    </xf>
    <xf numFmtId="0" fontId="12" fillId="0" borderId="3" xfId="3" applyNumberFormat="1" applyFont="1" applyBorder="1" applyProtection="1"/>
    <xf numFmtId="0" fontId="12" fillId="0" borderId="3" xfId="3" applyNumberFormat="1" applyFont="1" applyBorder="1" applyAlignment="1" applyProtection="1">
      <alignment horizontal="left"/>
    </xf>
    <xf numFmtId="0" fontId="12" fillId="0" borderId="3" xfId="3" applyNumberFormat="1" applyFont="1" applyBorder="1" applyAlignment="1" applyProtection="1">
      <alignment horizontal="right"/>
    </xf>
    <xf numFmtId="0" fontId="12" fillId="0" borderId="24" xfId="3" applyNumberFormat="1" applyFont="1" applyBorder="1" applyProtection="1"/>
    <xf numFmtId="0" fontId="12" fillId="0" borderId="24" xfId="3" applyNumberFormat="1" applyFont="1" applyBorder="1" applyAlignment="1" applyProtection="1">
      <alignment horizontal="left"/>
    </xf>
    <xf numFmtId="0" fontId="12" fillId="0" borderId="24" xfId="3" applyNumberFormat="1" applyFont="1" applyBorder="1" applyAlignment="1" applyProtection="1">
      <alignment horizontal="right"/>
    </xf>
    <xf numFmtId="0" fontId="12" fillId="0" borderId="27" xfId="3" applyNumberFormat="1" applyFont="1" applyBorder="1" applyProtection="1"/>
    <xf numFmtId="0" fontId="12" fillId="0" borderId="27" xfId="3" applyNumberFormat="1" applyFont="1" applyBorder="1" applyAlignment="1" applyProtection="1">
      <alignment horizontal="left"/>
    </xf>
    <xf numFmtId="0" fontId="12" fillId="0" borderId="27" xfId="3" applyNumberFormat="1" applyFont="1" applyBorder="1" applyAlignment="1" applyProtection="1">
      <alignment horizontal="right"/>
    </xf>
    <xf numFmtId="0" fontId="12" fillId="0" borderId="21" xfId="0" applyNumberFormat="1" applyFont="1" applyBorder="1" applyAlignment="1" applyProtection="1">
      <alignment horizontal="left"/>
    </xf>
    <xf numFmtId="0" fontId="12" fillId="0" borderId="47" xfId="0" applyNumberFormat="1" applyFont="1" applyBorder="1" applyAlignment="1" applyProtection="1">
      <alignment horizontal="right"/>
    </xf>
    <xf numFmtId="0" fontId="12" fillId="0" borderId="40" xfId="0" applyNumberFormat="1" applyFont="1" applyBorder="1" applyAlignment="1" applyProtection="1">
      <alignment horizontal="left"/>
    </xf>
    <xf numFmtId="0" fontId="12" fillId="0" borderId="3" xfId="0" applyNumberFormat="1" applyFont="1" applyBorder="1"/>
    <xf numFmtId="0" fontId="12" fillId="0" borderId="27" xfId="0" applyNumberFormat="1" applyFont="1" applyBorder="1"/>
    <xf numFmtId="0" fontId="12" fillId="0" borderId="50" xfId="0" applyNumberFormat="1" applyFont="1" applyFill="1" applyBorder="1" applyProtection="1"/>
    <xf numFmtId="0" fontId="12" fillId="0" borderId="40" xfId="0" applyNumberFormat="1" applyFont="1" applyFill="1" applyBorder="1" applyAlignment="1" applyProtection="1">
      <alignment horizontal="left"/>
    </xf>
    <xf numFmtId="0" fontId="12" fillId="0" borderId="45" xfId="0" applyNumberFormat="1" applyFont="1" applyFill="1" applyBorder="1" applyAlignment="1" applyProtection="1">
      <alignment horizontal="left"/>
    </xf>
    <xf numFmtId="0" fontId="12" fillId="0" borderId="42" xfId="0" applyNumberFormat="1" applyFont="1" applyBorder="1" applyAlignment="1" applyProtection="1">
      <alignment horizontal="left"/>
    </xf>
    <xf numFmtId="0" fontId="12" fillId="0" borderId="20" xfId="4" applyNumberFormat="1" applyFont="1" applyFill="1" applyBorder="1" applyProtection="1"/>
    <xf numFmtId="0" fontId="12" fillId="0" borderId="33" xfId="0" applyNumberFormat="1" applyFont="1" applyFill="1" applyBorder="1" applyAlignment="1" applyProtection="1">
      <alignment horizontal="left"/>
    </xf>
    <xf numFmtId="0" fontId="12" fillId="0" borderId="33" xfId="4" applyNumberFormat="1" applyFont="1" applyFill="1" applyBorder="1" applyProtection="1"/>
    <xf numFmtId="0" fontId="12" fillId="0" borderId="27" xfId="4" applyNumberFormat="1" applyFont="1" applyFill="1" applyBorder="1" applyProtection="1"/>
    <xf numFmtId="0" fontId="12" fillId="0" borderId="30" xfId="0" applyNumberFormat="1" applyFont="1" applyBorder="1" applyAlignment="1" applyProtection="1">
      <alignment horizontal="right"/>
    </xf>
    <xf numFmtId="0" fontId="12" fillId="0" borderId="43" xfId="0" applyNumberFormat="1" applyFont="1" applyBorder="1" applyAlignment="1" applyProtection="1">
      <alignment horizontal="right"/>
    </xf>
    <xf numFmtId="0" fontId="12" fillId="0" borderId="34" xfId="0" applyNumberFormat="1" applyFont="1" applyBorder="1" applyAlignment="1" applyProtection="1">
      <alignment horizontal="right"/>
    </xf>
    <xf numFmtId="0" fontId="12" fillId="0" borderId="4" xfId="0" applyNumberFormat="1" applyFont="1" applyFill="1" applyBorder="1" applyProtection="1"/>
    <xf numFmtId="0" fontId="12" fillId="0" borderId="5" xfId="0" applyNumberFormat="1" applyFont="1" applyBorder="1" applyAlignment="1" applyProtection="1">
      <alignment horizontal="left"/>
    </xf>
    <xf numFmtId="0" fontId="12" fillId="0" borderId="31" xfId="0" applyNumberFormat="1" applyFont="1" applyBorder="1" applyProtection="1"/>
    <xf numFmtId="0" fontId="12" fillId="0" borderId="46" xfId="0" applyNumberFormat="1" applyFont="1" applyBorder="1" applyAlignment="1" applyProtection="1">
      <alignment horizontal="right"/>
    </xf>
    <xf numFmtId="0" fontId="12" fillId="2" borderId="3" xfId="1" applyNumberFormat="1" applyFont="1" applyFill="1" applyBorder="1" applyProtection="1"/>
    <xf numFmtId="0" fontId="12" fillId="2" borderId="3" xfId="1" applyNumberFormat="1" applyFont="1" applyFill="1" applyBorder="1" applyAlignment="1" applyProtection="1">
      <alignment horizontal="left"/>
    </xf>
    <xf numFmtId="0" fontId="12" fillId="2" borderId="27" xfId="1" applyNumberFormat="1" applyFont="1" applyFill="1" applyBorder="1" applyProtection="1"/>
    <xf numFmtId="0" fontId="12" fillId="2" borderId="29" xfId="1" applyNumberFormat="1" applyFont="1" applyFill="1" applyBorder="1" applyAlignment="1" applyProtection="1">
      <alignment horizontal="left"/>
    </xf>
    <xf numFmtId="0" fontId="12" fillId="0" borderId="69" xfId="0" applyNumberFormat="1" applyFont="1" applyBorder="1" applyAlignment="1" applyProtection="1">
      <alignment horizontal="left"/>
    </xf>
    <xf numFmtId="0" fontId="12" fillId="0" borderId="81" xfId="0" applyNumberFormat="1" applyFont="1" applyBorder="1" applyAlignment="1" applyProtection="1">
      <alignment horizontal="left"/>
    </xf>
    <xf numFmtId="0" fontId="12" fillId="0" borderId="81" xfId="0" applyNumberFormat="1" applyFont="1" applyBorder="1" applyAlignment="1" applyProtection="1">
      <alignment horizontal="right"/>
    </xf>
    <xf numFmtId="0" fontId="13" fillId="0" borderId="27" xfId="0" applyNumberFormat="1" applyFont="1" applyFill="1" applyBorder="1" applyAlignment="1" applyProtection="1">
      <alignment horizontal="right"/>
    </xf>
    <xf numFmtId="0" fontId="21" fillId="0" borderId="3" xfId="0" applyNumberFormat="1" applyFont="1" applyBorder="1" applyAlignment="1" applyProtection="1">
      <alignment horizontal="right"/>
    </xf>
    <xf numFmtId="0" fontId="21" fillId="0" borderId="27" xfId="0" applyNumberFormat="1" applyFont="1" applyBorder="1" applyAlignment="1" applyProtection="1">
      <alignment horizontal="right"/>
    </xf>
    <xf numFmtId="0" fontId="12" fillId="0" borderId="0" xfId="0" applyNumberFormat="1" applyFont="1" applyBorder="1" applyAlignment="1" applyProtection="1">
      <alignment horizontal="right"/>
    </xf>
    <xf numFmtId="0" fontId="12" fillId="0" borderId="28" xfId="0" applyNumberFormat="1" applyFont="1" applyBorder="1" applyAlignment="1" applyProtection="1">
      <alignment horizontal="left"/>
    </xf>
    <xf numFmtId="0" fontId="12" fillId="2" borderId="29" xfId="0" applyNumberFormat="1" applyFont="1" applyFill="1" applyBorder="1" applyAlignment="1" applyProtection="1">
      <alignment horizontal="right"/>
    </xf>
    <xf numFmtId="0" fontId="26" fillId="0" borderId="40" xfId="0" applyNumberFormat="1" applyFont="1" applyFill="1" applyBorder="1" applyProtection="1"/>
    <xf numFmtId="0" fontId="26" fillId="0" borderId="3" xfId="0" applyNumberFormat="1" applyFont="1" applyFill="1" applyBorder="1" applyProtection="1"/>
    <xf numFmtId="0" fontId="26" fillId="0" borderId="29" xfId="0" applyNumberFormat="1" applyFont="1" applyFill="1" applyBorder="1" applyProtection="1"/>
    <xf numFmtId="0" fontId="26" fillId="0" borderId="40" xfId="0" applyNumberFormat="1" applyFont="1" applyBorder="1" applyProtection="1"/>
    <xf numFmtId="0" fontId="39" fillId="0" borderId="40" xfId="0" applyNumberFormat="1" applyFont="1" applyBorder="1" applyProtection="1"/>
    <xf numFmtId="0" fontId="39" fillId="0" borderId="67" xfId="0" applyNumberFormat="1" applyFont="1" applyBorder="1" applyAlignment="1" applyProtection="1">
      <alignment horizontal="right"/>
    </xf>
    <xf numFmtId="0" fontId="26" fillId="0" borderId="3" xfId="0" applyNumberFormat="1" applyFont="1" applyBorder="1" applyProtection="1"/>
    <xf numFmtId="0" fontId="39" fillId="0" borderId="33" xfId="0" applyNumberFormat="1" applyFont="1" applyBorder="1" applyProtection="1"/>
    <xf numFmtId="0" fontId="39" fillId="0" borderId="33" xfId="0" applyNumberFormat="1" applyFont="1" applyBorder="1" applyAlignment="1" applyProtection="1">
      <alignment horizontal="right"/>
    </xf>
    <xf numFmtId="0" fontId="39" fillId="0" borderId="3" xfId="0" applyNumberFormat="1" applyFont="1" applyBorder="1" applyProtection="1"/>
    <xf numFmtId="0" fontId="39" fillId="0" borderId="3" xfId="0" applyNumberFormat="1" applyFont="1" applyBorder="1" applyAlignment="1" applyProtection="1">
      <alignment horizontal="right"/>
    </xf>
    <xf numFmtId="0" fontId="26" fillId="0" borderId="27" xfId="0" applyNumberFormat="1" applyFont="1" applyBorder="1" applyProtection="1"/>
    <xf numFmtId="0" fontId="39" fillId="0" borderId="29" xfId="0" applyNumberFormat="1" applyFont="1" applyBorder="1" applyProtection="1"/>
    <xf numFmtId="0" fontId="39" fillId="0" borderId="29" xfId="0" applyNumberFormat="1" applyFont="1" applyBorder="1" applyAlignment="1" applyProtection="1">
      <alignment horizontal="right"/>
    </xf>
    <xf numFmtId="0" fontId="26" fillId="0" borderId="20" xfId="0" applyNumberFormat="1" applyFont="1" applyBorder="1" applyProtection="1"/>
    <xf numFmtId="0" fontId="12" fillId="2" borderId="40" xfId="0" applyNumberFormat="1" applyFont="1" applyFill="1" applyBorder="1" applyProtection="1"/>
    <xf numFmtId="0" fontId="27" fillId="0" borderId="31" xfId="0" applyNumberFormat="1" applyFont="1" applyBorder="1" applyProtection="1"/>
    <xf numFmtId="0" fontId="27" fillId="0" borderId="0" xfId="0" applyNumberFormat="1" applyFont="1" applyProtection="1"/>
    <xf numFmtId="0" fontId="12" fillId="2" borderId="3" xfId="0" applyNumberFormat="1" applyFont="1" applyFill="1" applyBorder="1" applyAlignment="1" applyProtection="1">
      <alignment horizontal="right"/>
    </xf>
    <xf numFmtId="0" fontId="12" fillId="2" borderId="31" xfId="0" applyNumberFormat="1" applyFont="1" applyFill="1" applyBorder="1" applyAlignment="1" applyProtection="1">
      <alignment horizontal="right"/>
    </xf>
    <xf numFmtId="0" fontId="12" fillId="2" borderId="45" xfId="0" applyNumberFormat="1" applyFont="1" applyFill="1" applyBorder="1" applyProtection="1"/>
    <xf numFmtId="0" fontId="9" fillId="0" borderId="3" xfId="0" applyNumberFormat="1" applyFont="1" applyFill="1" applyBorder="1" applyAlignment="1" applyProtection="1">
      <alignment horizontal="left"/>
    </xf>
    <xf numFmtId="0" fontId="12" fillId="0" borderId="36" xfId="0" applyNumberFormat="1" applyFont="1" applyBorder="1" applyProtection="1"/>
    <xf numFmtId="0" fontId="12" fillId="0" borderId="4" xfId="0" applyNumberFormat="1" applyFont="1" applyBorder="1" applyProtection="1"/>
    <xf numFmtId="0" fontId="21" fillId="0" borderId="95" xfId="0" applyNumberFormat="1" applyFont="1" applyBorder="1" applyAlignment="1" applyProtection="1">
      <alignment horizontal="right"/>
    </xf>
    <xf numFmtId="0" fontId="14" fillId="13" borderId="29" xfId="1" applyNumberFormat="1" applyFont="1" applyFill="1" applyBorder="1" applyAlignment="1" applyProtection="1">
      <alignment horizontal="center"/>
      <protection locked="0"/>
    </xf>
    <xf numFmtId="0" fontId="14" fillId="14" borderId="40" xfId="1" applyNumberFormat="1" applyFont="1" applyFill="1" applyBorder="1" applyAlignment="1" applyProtection="1">
      <alignment horizontal="center"/>
      <protection locked="0"/>
    </xf>
    <xf numFmtId="44" fontId="12" fillId="9" borderId="14" xfId="1" applyFont="1" applyFill="1" applyBorder="1" applyProtection="1"/>
    <xf numFmtId="44" fontId="12" fillId="9" borderId="40" xfId="1" applyFont="1" applyFill="1" applyBorder="1" applyAlignment="1" applyProtection="1">
      <alignment shrinkToFit="1"/>
    </xf>
    <xf numFmtId="44" fontId="12" fillId="9" borderId="67" xfId="0" applyNumberFormat="1" applyFont="1" applyFill="1" applyBorder="1" applyProtection="1"/>
    <xf numFmtId="44" fontId="12" fillId="9" borderId="45" xfId="1" applyFont="1" applyFill="1" applyBorder="1" applyProtection="1">
      <protection locked="0"/>
    </xf>
    <xf numFmtId="44" fontId="12" fillId="9" borderId="40" xfId="1" applyFont="1" applyFill="1" applyBorder="1" applyProtection="1"/>
    <xf numFmtId="44" fontId="12" fillId="9" borderId="4" xfId="1" applyFont="1" applyFill="1" applyBorder="1" applyProtection="1"/>
    <xf numFmtId="0" fontId="12" fillId="9" borderId="28" xfId="0" applyNumberFormat="1" applyFont="1" applyFill="1" applyBorder="1" applyProtection="1"/>
    <xf numFmtId="44" fontId="12" fillId="4" borderId="52" xfId="1" applyFont="1" applyFill="1" applyBorder="1" applyProtection="1">
      <protection locked="0"/>
    </xf>
    <xf numFmtId="44" fontId="12" fillId="9" borderId="57" xfId="1" applyFont="1" applyFill="1" applyBorder="1" applyProtection="1"/>
    <xf numFmtId="44" fontId="12" fillId="9" borderId="45" xfId="1" applyFont="1" applyFill="1" applyBorder="1" applyAlignment="1" applyProtection="1">
      <alignment shrinkToFit="1"/>
    </xf>
    <xf numFmtId="44" fontId="12" fillId="9" borderId="70" xfId="0" applyNumberFormat="1" applyFont="1" applyFill="1" applyBorder="1" applyProtection="1"/>
    <xf numFmtId="0" fontId="9" fillId="0" borderId="3" xfId="0" applyNumberFormat="1" applyFont="1" applyBorder="1" applyProtection="1"/>
    <xf numFmtId="0" fontId="9" fillId="0" borderId="49" xfId="0" applyFont="1" applyBorder="1" applyProtection="1"/>
    <xf numFmtId="0" fontId="9" fillId="0" borderId="27" xfId="0" applyNumberFormat="1" applyFont="1" applyBorder="1" applyProtection="1"/>
    <xf numFmtId="0" fontId="9" fillId="0" borderId="69" xfId="0" applyFont="1" applyBorder="1" applyProtection="1"/>
    <xf numFmtId="0" fontId="0" fillId="0" borderId="0" xfId="0" applyBorder="1" applyAlignment="1" applyProtection="1"/>
    <xf numFmtId="0" fontId="29" fillId="0" borderId="4" xfId="5" applyBorder="1" applyAlignment="1" applyProtection="1">
      <alignment horizontal="center"/>
      <protection locked="0"/>
    </xf>
    <xf numFmtId="0" fontId="51" fillId="0" borderId="21" xfId="5" applyFont="1" applyBorder="1" applyAlignment="1" applyProtection="1">
      <alignment horizontal="center"/>
      <protection locked="0"/>
    </xf>
    <xf numFmtId="0" fontId="29" fillId="0" borderId="4" xfId="5" quotePrefix="1" applyBorder="1" applyAlignment="1" applyProtection="1">
      <alignment horizontal="center"/>
      <protection locked="0"/>
    </xf>
    <xf numFmtId="0" fontId="46" fillId="12" borderId="3" xfId="9" applyNumberFormat="1" applyBorder="1" applyProtection="1">
      <protection locked="0"/>
    </xf>
    <xf numFmtId="0" fontId="46" fillId="12" borderId="27" xfId="9" applyNumberFormat="1" applyBorder="1" applyProtection="1">
      <protection locked="0"/>
    </xf>
    <xf numFmtId="0" fontId="12" fillId="0" borderId="20" xfId="0" applyNumberFormat="1" applyFont="1" applyBorder="1" applyProtection="1">
      <protection locked="0"/>
    </xf>
    <xf numFmtId="0" fontId="12" fillId="0" borderId="40" xfId="0" applyNumberFormat="1" applyFont="1" applyBorder="1" applyProtection="1">
      <protection locked="0"/>
    </xf>
    <xf numFmtId="0" fontId="46" fillId="12" borderId="29" xfId="9" applyNumberFormat="1" applyBorder="1" applyProtection="1">
      <protection locked="0"/>
    </xf>
    <xf numFmtId="0" fontId="46" fillId="12" borderId="20" xfId="9" applyNumberFormat="1" applyBorder="1" applyProtection="1">
      <protection locked="0"/>
    </xf>
    <xf numFmtId="0" fontId="12" fillId="0" borderId="26" xfId="0" applyNumberFormat="1" applyFont="1" applyBorder="1" applyProtection="1">
      <protection locked="0"/>
    </xf>
    <xf numFmtId="0" fontId="12" fillId="0" borderId="36" xfId="0" applyNumberFormat="1" applyFont="1" applyBorder="1" applyProtection="1">
      <protection locked="0"/>
    </xf>
    <xf numFmtId="0" fontId="12" fillId="0" borderId="28" xfId="0" applyNumberFormat="1" applyFont="1" applyFill="1" applyBorder="1" applyProtection="1">
      <protection locked="0"/>
    </xf>
    <xf numFmtId="0" fontId="12" fillId="0" borderId="40" xfId="0" applyNumberFormat="1" applyFont="1" applyFill="1" applyBorder="1" applyProtection="1">
      <protection locked="0"/>
    </xf>
    <xf numFmtId="0" fontId="46" fillId="12" borderId="37" xfId="9" applyNumberFormat="1" applyBorder="1" applyProtection="1">
      <protection locked="0"/>
    </xf>
    <xf numFmtId="0" fontId="12" fillId="0" borderId="45" xfId="0" applyNumberFormat="1" applyFont="1" applyBorder="1" applyProtection="1">
      <protection locked="0"/>
    </xf>
    <xf numFmtId="0" fontId="46" fillId="12" borderId="24" xfId="9" applyNumberFormat="1" applyBorder="1" applyProtection="1">
      <protection locked="0"/>
    </xf>
    <xf numFmtId="0" fontId="46" fillId="12" borderId="28" xfId="9" applyNumberFormat="1" applyBorder="1" applyProtection="1">
      <protection locked="0"/>
    </xf>
    <xf numFmtId="0" fontId="12" fillId="0" borderId="29" xfId="0" applyNumberFormat="1" applyFont="1" applyBorder="1" applyProtection="1">
      <protection locked="0"/>
    </xf>
    <xf numFmtId="0" fontId="21" fillId="0" borderId="95" xfId="0" applyNumberFormat="1" applyFont="1" applyBorder="1" applyProtection="1">
      <protection locked="0"/>
    </xf>
    <xf numFmtId="0" fontId="46" fillId="12" borderId="45" xfId="9" applyNumberFormat="1" applyBorder="1" applyProtection="1">
      <protection locked="0"/>
    </xf>
    <xf numFmtId="0" fontId="46" fillId="12" borderId="40" xfId="9" applyNumberFormat="1" applyBorder="1" applyProtection="1">
      <protection locked="0"/>
    </xf>
    <xf numFmtId="0" fontId="27" fillId="0" borderId="31" xfId="0" applyNumberFormat="1" applyFont="1" applyBorder="1" applyProtection="1">
      <protection locked="0"/>
    </xf>
    <xf numFmtId="0" fontId="27" fillId="0" borderId="0" xfId="0" applyNumberFormat="1" applyFont="1" applyProtection="1">
      <protection locked="0"/>
    </xf>
    <xf numFmtId="0" fontId="46" fillId="12" borderId="5" xfId="9" applyNumberFormat="1" applyBorder="1" applyProtection="1">
      <protection locked="0"/>
    </xf>
    <xf numFmtId="0" fontId="46" fillId="12" borderId="31" xfId="9" applyNumberFormat="1" applyBorder="1" applyProtection="1">
      <protection locked="0"/>
    </xf>
    <xf numFmtId="0" fontId="46" fillId="12" borderId="55" xfId="9" applyNumberFormat="1" applyBorder="1" applyProtection="1">
      <protection locked="0"/>
    </xf>
    <xf numFmtId="0" fontId="12" fillId="0" borderId="69" xfId="0" applyNumberFormat="1" applyFont="1" applyBorder="1" applyProtection="1">
      <protection locked="0"/>
    </xf>
    <xf numFmtId="0" fontId="46" fillId="12" borderId="33" xfId="9" applyNumberFormat="1" applyBorder="1" applyProtection="1">
      <protection locked="0"/>
    </xf>
    <xf numFmtId="0" fontId="12" fillId="0" borderId="24" xfId="0" applyNumberFormat="1" applyFont="1" applyBorder="1" applyProtection="1">
      <protection locked="0"/>
    </xf>
    <xf numFmtId="0" fontId="12" fillId="0" borderId="61" xfId="0" applyNumberFormat="1" applyFont="1" applyBorder="1" applyProtection="1">
      <protection locked="0"/>
    </xf>
    <xf numFmtId="0" fontId="46" fillId="12" borderId="0" xfId="9" applyNumberFormat="1" applyProtection="1">
      <protection locked="0"/>
    </xf>
    <xf numFmtId="0" fontId="39" fillId="0" borderId="40" xfId="0" applyNumberFormat="1" applyFont="1" applyBorder="1" applyProtection="1">
      <protection locked="0"/>
    </xf>
    <xf numFmtId="0" fontId="39" fillId="0" borderId="29" xfId="0" applyNumberFormat="1" applyFont="1" applyBorder="1" applyProtection="1">
      <protection locked="0"/>
    </xf>
    <xf numFmtId="0" fontId="12" fillId="0" borderId="33" xfId="0" applyNumberFormat="1" applyFont="1" applyBorder="1" applyProtection="1">
      <protection locked="0"/>
    </xf>
    <xf numFmtId="0" fontId="12" fillId="0" borderId="45" xfId="0" applyNumberFormat="1" applyFont="1" applyFill="1" applyBorder="1" applyProtection="1">
      <protection locked="0"/>
    </xf>
    <xf numFmtId="49" fontId="21" fillId="0" borderId="3" xfId="0" applyNumberFormat="1" applyFont="1" applyBorder="1" applyProtection="1">
      <protection locked="0"/>
    </xf>
    <xf numFmtId="0" fontId="26" fillId="0" borderId="31" xfId="0" applyFont="1" applyBorder="1" applyAlignment="1" applyProtection="1">
      <protection locked="0"/>
    </xf>
    <xf numFmtId="0" fontId="12" fillId="2" borderId="29" xfId="0" applyNumberFormat="1" applyFont="1" applyFill="1" applyBorder="1" applyProtection="1">
      <protection locked="0"/>
    </xf>
    <xf numFmtId="0" fontId="21" fillId="0" borderId="3" xfId="0" applyNumberFormat="1" applyFont="1" applyFill="1" applyBorder="1" applyProtection="1">
      <protection locked="0"/>
    </xf>
    <xf numFmtId="0" fontId="12" fillId="0" borderId="42" xfId="0" applyNumberFormat="1" applyFont="1" applyFill="1" applyBorder="1" applyProtection="1">
      <protection locked="0"/>
    </xf>
    <xf numFmtId="0" fontId="12" fillId="9" borderId="3" xfId="0" applyNumberFormat="1" applyFont="1" applyFill="1" applyBorder="1" applyProtection="1">
      <protection locked="0"/>
    </xf>
    <xf numFmtId="0" fontId="12" fillId="0" borderId="33" xfId="0" applyNumberFormat="1" applyFont="1" applyFill="1" applyBorder="1" applyProtection="1">
      <protection locked="0"/>
    </xf>
    <xf numFmtId="0" fontId="21" fillId="0" borderId="27" xfId="0" applyNumberFormat="1" applyFont="1" applyFill="1" applyBorder="1" applyProtection="1">
      <protection locked="0"/>
    </xf>
    <xf numFmtId="0" fontId="12" fillId="0" borderId="3" xfId="3" applyNumberFormat="1" applyFont="1" applyBorder="1" applyProtection="1">
      <protection locked="0"/>
    </xf>
    <xf numFmtId="0" fontId="12" fillId="0" borderId="24" xfId="0" applyNumberFormat="1" applyFont="1" applyFill="1" applyBorder="1" applyProtection="1">
      <protection locked="0"/>
    </xf>
    <xf numFmtId="0" fontId="12" fillId="0" borderId="56" xfId="0" applyNumberFormat="1" applyFont="1" applyFill="1" applyBorder="1" applyProtection="1">
      <protection locked="0"/>
    </xf>
    <xf numFmtId="0" fontId="12" fillId="0" borderId="3" xfId="4" applyNumberFormat="1" applyFont="1" applyFill="1" applyBorder="1" applyProtection="1">
      <protection locked="0"/>
    </xf>
    <xf numFmtId="0" fontId="12" fillId="0" borderId="20" xfId="4" applyNumberFormat="1" applyFont="1" applyFill="1" applyBorder="1" applyProtection="1">
      <protection locked="0"/>
    </xf>
    <xf numFmtId="0" fontId="12" fillId="0" borderId="33" xfId="4" applyNumberFormat="1" applyFont="1" applyFill="1" applyBorder="1" applyProtection="1">
      <protection locked="0"/>
    </xf>
    <xf numFmtId="0" fontId="12" fillId="0" borderId="27" xfId="4" applyNumberFormat="1" applyFont="1" applyFill="1" applyBorder="1" applyProtection="1">
      <protection locked="0"/>
    </xf>
    <xf numFmtId="0" fontId="12" fillId="2" borderId="37" xfId="0" applyNumberFormat="1" applyFont="1" applyFill="1" applyBorder="1" applyProtection="1">
      <protection locked="0"/>
    </xf>
    <xf numFmtId="0" fontId="12" fillId="2" borderId="3" xfId="1" applyNumberFormat="1" applyFont="1" applyFill="1" applyBorder="1" applyProtection="1">
      <protection locked="0"/>
    </xf>
    <xf numFmtId="44" fontId="12" fillId="0" borderId="3" xfId="1" applyFont="1" applyBorder="1" applyAlignment="1" applyProtection="1">
      <alignment shrinkToFit="1"/>
      <protection locked="0"/>
    </xf>
    <xf numFmtId="44" fontId="12" fillId="0" borderId="4" xfId="1" applyFont="1" applyBorder="1" applyProtection="1">
      <protection locked="0"/>
    </xf>
    <xf numFmtId="44" fontId="12" fillId="0" borderId="26" xfId="1" applyFont="1" applyBorder="1" applyProtection="1">
      <protection locked="0"/>
    </xf>
    <xf numFmtId="0" fontId="10" fillId="0" borderId="20" xfId="0" applyNumberFormat="1" applyFont="1" applyFill="1" applyBorder="1" applyProtection="1">
      <protection locked="0"/>
    </xf>
    <xf numFmtId="0" fontId="44" fillId="10" borderId="1" xfId="0" applyFont="1" applyFill="1" applyBorder="1" applyProtection="1">
      <protection locked="0"/>
    </xf>
    <xf numFmtId="0" fontId="44" fillId="0" borderId="29" xfId="0" applyFont="1" applyBorder="1" applyProtection="1">
      <protection locked="0"/>
    </xf>
    <xf numFmtId="0" fontId="44" fillId="0" borderId="27" xfId="0" applyFont="1" applyBorder="1" applyProtection="1">
      <protection locked="0"/>
    </xf>
    <xf numFmtId="0" fontId="44" fillId="0" borderId="3" xfId="0" applyFont="1" applyBorder="1" applyProtection="1">
      <protection locked="0"/>
    </xf>
    <xf numFmtId="0" fontId="44" fillId="0" borderId="20" xfId="0" applyFont="1" applyBorder="1" applyProtection="1">
      <protection locked="0"/>
    </xf>
    <xf numFmtId="0" fontId="44" fillId="10" borderId="40" xfId="0" applyFont="1" applyFill="1" applyBorder="1" applyProtection="1">
      <protection locked="0"/>
    </xf>
    <xf numFmtId="0" fontId="44" fillId="10" borderId="20" xfId="0" applyFont="1" applyFill="1" applyBorder="1" applyProtection="1">
      <protection locked="0"/>
    </xf>
    <xf numFmtId="0" fontId="46" fillId="8" borderId="20" xfId="9" applyNumberFormat="1" applyFill="1" applyBorder="1" applyProtection="1">
      <protection locked="0"/>
    </xf>
    <xf numFmtId="0" fontId="12" fillId="8" borderId="33" xfId="0" applyNumberFormat="1" applyFont="1" applyFill="1" applyBorder="1" applyProtection="1">
      <protection locked="0"/>
    </xf>
    <xf numFmtId="0" fontId="12" fillId="8" borderId="39" xfId="0" applyNumberFormat="1" applyFont="1" applyFill="1" applyBorder="1" applyProtection="1">
      <protection locked="0"/>
    </xf>
    <xf numFmtId="0" fontId="12" fillId="8" borderId="87" xfId="0" applyNumberFormat="1" applyFont="1" applyFill="1" applyBorder="1" applyProtection="1">
      <protection locked="0"/>
    </xf>
    <xf numFmtId="0" fontId="12" fillId="8" borderId="27" xfId="0" applyNumberFormat="1" applyFont="1" applyFill="1" applyBorder="1" applyProtection="1">
      <protection locked="0"/>
    </xf>
    <xf numFmtId="0" fontId="12" fillId="8" borderId="45" xfId="0" applyNumberFormat="1" applyFont="1" applyFill="1" applyBorder="1" applyProtection="1">
      <protection locked="0"/>
    </xf>
    <xf numFmtId="0" fontId="12" fillId="8" borderId="20" xfId="0" applyNumberFormat="1" applyFont="1" applyFill="1" applyBorder="1" applyProtection="1">
      <protection locked="0"/>
    </xf>
    <xf numFmtId="0" fontId="12" fillId="8" borderId="3" xfId="0" applyNumberFormat="1" applyFont="1" applyFill="1" applyBorder="1" applyProtection="1">
      <protection locked="0"/>
    </xf>
    <xf numFmtId="0" fontId="13" fillId="8" borderId="20" xfId="0" applyNumberFormat="1" applyFont="1" applyFill="1" applyBorder="1" applyProtection="1">
      <protection locked="0"/>
    </xf>
    <xf numFmtId="0" fontId="12" fillId="8" borderId="29" xfId="0" applyNumberFormat="1" applyFont="1" applyFill="1" applyBorder="1" applyProtection="1">
      <protection locked="0"/>
    </xf>
    <xf numFmtId="0" fontId="13" fillId="8" borderId="3" xfId="0" applyNumberFormat="1" applyFont="1" applyFill="1" applyBorder="1" applyProtection="1">
      <protection locked="0"/>
    </xf>
    <xf numFmtId="0" fontId="12" fillId="9" borderId="27" xfId="0" applyNumberFormat="1" applyFont="1" applyFill="1" applyBorder="1" applyProtection="1">
      <protection locked="0"/>
    </xf>
    <xf numFmtId="0" fontId="12" fillId="8" borderId="24" xfId="0" applyNumberFormat="1" applyFont="1" applyFill="1" applyBorder="1" applyProtection="1">
      <protection locked="0"/>
    </xf>
    <xf numFmtId="0" fontId="12" fillId="8" borderId="20" xfId="0" applyNumberFormat="1" applyFont="1" applyFill="1" applyBorder="1" applyAlignment="1" applyProtection="1">
      <alignment horizontal="left"/>
      <protection locked="0"/>
    </xf>
    <xf numFmtId="0" fontId="12" fillId="9" borderId="20" xfId="0" applyNumberFormat="1" applyFont="1" applyFill="1" applyBorder="1" applyProtection="1">
      <protection locked="0"/>
    </xf>
    <xf numFmtId="0" fontId="12" fillId="0" borderId="12" xfId="0" applyNumberFormat="1" applyFont="1" applyBorder="1" applyProtection="1">
      <protection locked="0"/>
    </xf>
    <xf numFmtId="44" fontId="12" fillId="0" borderId="61" xfId="0" applyNumberFormat="1" applyFont="1" applyBorder="1" applyProtection="1">
      <protection locked="0"/>
    </xf>
    <xf numFmtId="0" fontId="28" fillId="5" borderId="16" xfId="0" applyNumberFormat="1" applyFont="1" applyFill="1" applyBorder="1" applyAlignment="1" applyProtection="1">
      <alignment horizontal="center"/>
      <protection locked="0"/>
    </xf>
    <xf numFmtId="0" fontId="12" fillId="0" borderId="26" xfId="0" applyNumberFormat="1" applyFont="1" applyFill="1" applyBorder="1" applyProtection="1">
      <protection locked="0"/>
    </xf>
    <xf numFmtId="0" fontId="12" fillId="9" borderId="40" xfId="0" applyNumberFormat="1" applyFont="1" applyFill="1" applyBorder="1" applyProtection="1">
      <protection locked="0"/>
    </xf>
    <xf numFmtId="0" fontId="9" fillId="0" borderId="40" xfId="0" applyNumberFormat="1" applyFont="1" applyBorder="1" applyProtection="1">
      <protection locked="0"/>
    </xf>
    <xf numFmtId="0" fontId="9" fillId="0" borderId="20" xfId="0" applyNumberFormat="1" applyFont="1" applyBorder="1" applyProtection="1">
      <protection locked="0"/>
    </xf>
    <xf numFmtId="0" fontId="13" fillId="0" borderId="3" xfId="0" applyNumberFormat="1" applyFont="1" applyBorder="1" applyProtection="1">
      <protection locked="0"/>
    </xf>
    <xf numFmtId="0" fontId="13" fillId="0" borderId="27" xfId="0" applyNumberFormat="1" applyFont="1" applyBorder="1" applyProtection="1">
      <protection locked="0"/>
    </xf>
    <xf numFmtId="0" fontId="12" fillId="0" borderId="37" xfId="0" applyNumberFormat="1" applyFont="1" applyFill="1" applyBorder="1" applyAlignment="1" applyProtection="1">
      <alignment horizontal="left"/>
      <protection locked="0"/>
    </xf>
    <xf numFmtId="0" fontId="16" fillId="0" borderId="20" xfId="0" applyNumberFormat="1" applyFont="1" applyFill="1" applyBorder="1" applyAlignment="1" applyProtection="1">
      <alignment horizontal="left"/>
      <protection locked="0"/>
    </xf>
    <xf numFmtId="0" fontId="16" fillId="0" borderId="29" xfId="0" applyNumberFormat="1" applyFont="1" applyFill="1" applyBorder="1" applyAlignment="1" applyProtection="1">
      <alignment horizontal="left"/>
      <protection locked="0"/>
    </xf>
    <xf numFmtId="0" fontId="12" fillId="0" borderId="24" xfId="0" applyNumberFormat="1" applyFont="1" applyFill="1" applyBorder="1" applyAlignment="1" applyProtection="1">
      <alignment horizontal="left"/>
      <protection locked="0"/>
    </xf>
    <xf numFmtId="0" fontId="12" fillId="0" borderId="37" xfId="0" applyNumberFormat="1" applyFont="1" applyBorder="1" applyAlignment="1" applyProtection="1">
      <alignment horizontal="left"/>
      <protection locked="0"/>
    </xf>
    <xf numFmtId="0" fontId="12" fillId="2" borderId="3" xfId="0" applyNumberFormat="1" applyFont="1" applyFill="1" applyBorder="1" applyAlignment="1" applyProtection="1">
      <alignment horizontal="left"/>
      <protection locked="0"/>
    </xf>
    <xf numFmtId="0" fontId="12" fillId="0" borderId="29" xfId="0" applyNumberFormat="1" applyFont="1" applyFill="1" applyBorder="1" applyAlignment="1" applyProtection="1">
      <alignment horizontal="left"/>
      <protection locked="0"/>
    </xf>
    <xf numFmtId="0" fontId="12" fillId="0" borderId="37" xfId="0" applyNumberFormat="1" applyFont="1" applyFill="1" applyBorder="1" applyProtection="1">
      <protection locked="0"/>
    </xf>
    <xf numFmtId="0" fontId="21" fillId="0" borderId="29" xfId="0" applyNumberFormat="1" applyFont="1" applyBorder="1" applyProtection="1">
      <protection locked="0"/>
    </xf>
    <xf numFmtId="0" fontId="21" fillId="0" borderId="24" xfId="0" applyNumberFormat="1" applyFont="1" applyFill="1" applyBorder="1" applyAlignment="1" applyProtection="1">
      <protection locked="0"/>
    </xf>
    <xf numFmtId="0" fontId="21" fillId="0" borderId="27" xfId="0" applyNumberFormat="1" applyFont="1" applyFill="1" applyBorder="1" applyAlignment="1" applyProtection="1">
      <protection locked="0"/>
    </xf>
    <xf numFmtId="0" fontId="21" fillId="0" borderId="3" xfId="0" applyNumberFormat="1" applyFont="1" applyFill="1" applyBorder="1" applyAlignment="1" applyProtection="1">
      <protection locked="0"/>
    </xf>
    <xf numFmtId="0" fontId="14" fillId="14" borderId="27" xfId="1" applyNumberFormat="1" applyFont="1" applyFill="1" applyBorder="1" applyProtection="1">
      <protection locked="0"/>
    </xf>
    <xf numFmtId="44" fontId="12" fillId="9" borderId="29" xfId="1" applyFont="1" applyFill="1" applyBorder="1" applyProtection="1">
      <protection locked="0"/>
    </xf>
    <xf numFmtId="0" fontId="41" fillId="9" borderId="52" xfId="2" applyFont="1" applyFill="1" applyBorder="1" applyAlignment="1" applyProtection="1">
      <alignment vertical="top"/>
      <protection locked="0"/>
    </xf>
    <xf numFmtId="44" fontId="12" fillId="0" borderId="42" xfId="1" applyFont="1" applyBorder="1" applyAlignment="1" applyProtection="1">
      <alignment shrinkToFit="1"/>
    </xf>
    <xf numFmtId="44" fontId="12" fillId="0" borderId="33" xfId="0" applyNumberFormat="1" applyFont="1" applyBorder="1" applyProtection="1"/>
    <xf numFmtId="0" fontId="14" fillId="13" borderId="40" xfId="1" applyNumberFormat="1" applyFont="1" applyFill="1" applyBorder="1" applyProtection="1">
      <protection locked="0"/>
    </xf>
    <xf numFmtId="0" fontId="46" fillId="9" borderId="20" xfId="9" applyNumberFormat="1" applyFill="1" applyBorder="1" applyProtection="1">
      <protection locked="0"/>
    </xf>
    <xf numFmtId="164" fontId="26" fillId="7" borderId="40" xfId="1" applyNumberFormat="1" applyFont="1" applyFill="1" applyBorder="1" applyAlignment="1" applyProtection="1">
      <protection locked="0"/>
    </xf>
    <xf numFmtId="165" fontId="46" fillId="12" borderId="3" xfId="9" applyNumberFormat="1" applyBorder="1" applyProtection="1">
      <protection locked="0"/>
    </xf>
    <xf numFmtId="0" fontId="52" fillId="12" borderId="3" xfId="9" applyNumberFormat="1" applyFont="1" applyBorder="1" applyAlignment="1" applyProtection="1">
      <alignment horizontal="center"/>
      <protection locked="0"/>
    </xf>
    <xf numFmtId="39" fontId="46" fillId="9" borderId="45" xfId="9" applyNumberFormat="1" applyFill="1" applyBorder="1" applyProtection="1">
      <protection locked="0"/>
    </xf>
    <xf numFmtId="0" fontId="46" fillId="9" borderId="45" xfId="9" applyNumberFormat="1" applyFill="1" applyBorder="1" applyProtection="1">
      <protection locked="0"/>
    </xf>
    <xf numFmtId="0" fontId="26" fillId="0" borderId="40" xfId="0" applyNumberFormat="1" applyFont="1" applyBorder="1" applyAlignment="1" applyProtection="1"/>
    <xf numFmtId="0" fontId="52" fillId="12" borderId="27" xfId="9" applyNumberFormat="1" applyFont="1" applyBorder="1" applyAlignment="1" applyProtection="1">
      <alignment horizontal="center"/>
    </xf>
    <xf numFmtId="0" fontId="46" fillId="9" borderId="27" xfId="9" applyNumberFormat="1" applyFill="1" applyBorder="1" applyProtection="1">
      <protection locked="0"/>
    </xf>
    <xf numFmtId="0" fontId="46" fillId="9" borderId="3" xfId="9" applyNumberFormat="1" applyFill="1" applyBorder="1" applyProtection="1">
      <protection locked="0"/>
    </xf>
    <xf numFmtId="165" fontId="53" fillId="15" borderId="98" xfId="10" applyNumberFormat="1" applyAlignment="1" applyProtection="1"/>
    <xf numFmtId="166" fontId="40" fillId="9" borderId="21" xfId="2" applyNumberFormat="1" applyFont="1" applyFill="1" applyBorder="1" applyAlignment="1" applyProtection="1"/>
    <xf numFmtId="166" fontId="40" fillId="9" borderId="4" xfId="2" applyNumberFormat="1" applyFont="1" applyFill="1" applyBorder="1" applyAlignment="1" applyProtection="1"/>
    <xf numFmtId="164" fontId="26" fillId="9" borderId="41" xfId="1" applyNumberFormat="1" applyFont="1" applyFill="1" applyBorder="1" applyAlignment="1" applyProtection="1"/>
    <xf numFmtId="166" fontId="40" fillId="9" borderId="14" xfId="2" applyNumberFormat="1" applyFont="1" applyFill="1" applyBorder="1" applyAlignment="1" applyProtection="1"/>
    <xf numFmtId="164" fontId="26" fillId="9" borderId="0" xfId="1" applyNumberFormat="1" applyFont="1" applyFill="1" applyBorder="1" applyAlignment="1" applyProtection="1"/>
    <xf numFmtId="44" fontId="12" fillId="9" borderId="4" xfId="0" applyNumberFormat="1" applyFont="1" applyFill="1" applyBorder="1" applyProtection="1"/>
    <xf numFmtId="44" fontId="12" fillId="9" borderId="26" xfId="0" applyNumberFormat="1" applyFont="1" applyFill="1" applyBorder="1" applyProtection="1"/>
    <xf numFmtId="0" fontId="14" fillId="9" borderId="1" xfId="2" applyFont="1" applyFill="1" applyBorder="1" applyAlignment="1" applyProtection="1">
      <alignment vertical="top"/>
    </xf>
    <xf numFmtId="37" fontId="14" fillId="5" borderId="16" xfId="1" applyNumberFormat="1" applyFont="1" applyFill="1" applyBorder="1" applyProtection="1"/>
    <xf numFmtId="49" fontId="12" fillId="0" borderId="20" xfId="0" applyNumberFormat="1" applyFont="1" applyBorder="1" applyAlignment="1" applyProtection="1">
      <alignment horizontal="right"/>
    </xf>
    <xf numFmtId="167" fontId="12" fillId="0" borderId="40" xfId="0" applyNumberFormat="1" applyFont="1" applyFill="1" applyBorder="1" applyAlignment="1" applyProtection="1">
      <alignment shrinkToFit="1"/>
    </xf>
    <xf numFmtId="0" fontId="54" fillId="0" borderId="0" xfId="0" applyFont="1"/>
    <xf numFmtId="0" fontId="54" fillId="0" borderId="33" xfId="0" applyFont="1" applyBorder="1"/>
    <xf numFmtId="44" fontId="14" fillId="13" borderId="3" xfId="1" applyFont="1" applyFill="1" applyBorder="1" applyAlignment="1" applyProtection="1">
      <alignment horizontal="center"/>
      <protection locked="0"/>
    </xf>
    <xf numFmtId="167" fontId="12" fillId="0" borderId="20" xfId="0" applyNumberFormat="1" applyFont="1" applyFill="1" applyBorder="1" applyAlignment="1" applyProtection="1">
      <alignment shrinkToFit="1"/>
    </xf>
    <xf numFmtId="49" fontId="12" fillId="0" borderId="3" xfId="0" applyNumberFormat="1" applyFont="1" applyBorder="1" applyAlignment="1" applyProtection="1">
      <alignment horizontal="right"/>
    </xf>
    <xf numFmtId="167" fontId="12" fillId="0" borderId="3" xfId="0" applyNumberFormat="1" applyFont="1" applyFill="1" applyBorder="1" applyAlignment="1" applyProtection="1">
      <alignment shrinkToFit="1"/>
    </xf>
    <xf numFmtId="49" fontId="12" fillId="0" borderId="27" xfId="0" applyNumberFormat="1" applyFont="1" applyBorder="1" applyAlignment="1" applyProtection="1">
      <alignment horizontal="right"/>
    </xf>
    <xf numFmtId="167" fontId="12" fillId="0" borderId="29" xfId="0" applyNumberFormat="1" applyFont="1" applyBorder="1" applyAlignment="1" applyProtection="1">
      <alignment shrinkToFit="1"/>
    </xf>
    <xf numFmtId="167" fontId="12" fillId="0" borderId="29" xfId="0" applyNumberFormat="1" applyFont="1" applyFill="1" applyBorder="1" applyAlignment="1" applyProtection="1">
      <alignment shrinkToFit="1"/>
    </xf>
    <xf numFmtId="167" fontId="12" fillId="0" borderId="40" xfId="0" applyNumberFormat="1" applyFont="1" applyBorder="1" applyAlignment="1" applyProtection="1">
      <alignment shrinkToFit="1"/>
    </xf>
    <xf numFmtId="0" fontId="13" fillId="0" borderId="24" xfId="0" applyFont="1" applyBorder="1" applyProtection="1"/>
    <xf numFmtId="49" fontId="12" fillId="0" borderId="24" xfId="0" applyNumberFormat="1" applyFont="1" applyBorder="1" applyAlignment="1" applyProtection="1">
      <alignment horizontal="right"/>
    </xf>
    <xf numFmtId="167" fontId="12" fillId="0" borderId="3" xfId="0" applyNumberFormat="1" applyFont="1" applyBorder="1" applyAlignment="1" applyProtection="1">
      <alignment shrinkToFit="1"/>
    </xf>
    <xf numFmtId="0" fontId="54" fillId="9" borderId="0" xfId="0" applyFont="1" applyFill="1"/>
    <xf numFmtId="44" fontId="14" fillId="13" borderId="27" xfId="1" applyFont="1" applyFill="1" applyBorder="1" applyAlignment="1" applyProtection="1">
      <alignment horizontal="center"/>
      <protection locked="0"/>
    </xf>
    <xf numFmtId="167" fontId="12" fillId="0" borderId="20" xfId="0" applyNumberFormat="1" applyFont="1" applyBorder="1" applyAlignment="1" applyProtection="1">
      <alignment shrinkToFit="1"/>
    </xf>
    <xf numFmtId="0" fontId="12" fillId="0" borderId="42" xfId="0" applyFont="1" applyFill="1" applyBorder="1" applyProtection="1"/>
    <xf numFmtId="49" fontId="12" fillId="0" borderId="33" xfId="0" applyNumberFormat="1" applyFont="1" applyBorder="1" applyAlignment="1" applyProtection="1">
      <alignment horizontal="right"/>
    </xf>
    <xf numFmtId="0" fontId="21" fillId="0" borderId="29" xfId="0" applyFont="1" applyBorder="1" applyProtection="1"/>
    <xf numFmtId="0" fontId="14" fillId="14" borderId="40" xfId="1" applyNumberFormat="1" applyFont="1" applyFill="1" applyBorder="1" applyProtection="1">
      <protection locked="0"/>
    </xf>
    <xf numFmtId="168" fontId="12" fillId="0" borderId="40" xfId="0" applyNumberFormat="1" applyFont="1" applyBorder="1" applyProtection="1"/>
    <xf numFmtId="0" fontId="54" fillId="0" borderId="0" xfId="0" applyFont="1" applyBorder="1"/>
    <xf numFmtId="0" fontId="12" fillId="0" borderId="29" xfId="0" applyFont="1" applyBorder="1" applyProtection="1">
      <protection locked="0"/>
    </xf>
    <xf numFmtId="49" fontId="12" fillId="0" borderId="40" xfId="0" applyNumberFormat="1" applyFont="1" applyBorder="1" applyAlignment="1" applyProtection="1">
      <alignment horizontal="right"/>
    </xf>
    <xf numFmtId="44" fontId="12" fillId="9" borderId="24" xfId="1" applyFont="1" applyFill="1" applyBorder="1" applyProtection="1">
      <protection locked="0"/>
    </xf>
    <xf numFmtId="44" fontId="12" fillId="13" borderId="29" xfId="1" applyFont="1" applyFill="1" applyBorder="1" applyProtection="1">
      <protection locked="0"/>
    </xf>
    <xf numFmtId="0" fontId="14" fillId="13" borderId="29" xfId="1" applyNumberFormat="1" applyFont="1" applyFill="1" applyBorder="1" applyProtection="1">
      <protection locked="0"/>
    </xf>
    <xf numFmtId="168" fontId="12" fillId="0" borderId="20" xfId="0" applyNumberFormat="1" applyFont="1" applyBorder="1" applyAlignment="1" applyProtection="1">
      <alignment horizontal="right"/>
    </xf>
    <xf numFmtId="168" fontId="12" fillId="0" borderId="33" xfId="0" applyNumberFormat="1" applyFont="1" applyBorder="1" applyAlignment="1" applyProtection="1">
      <alignment horizontal="right"/>
    </xf>
    <xf numFmtId="0" fontId="44" fillId="0" borderId="33" xfId="0" applyFont="1" applyBorder="1" applyAlignment="1">
      <alignment horizontal="right"/>
    </xf>
    <xf numFmtId="0" fontId="54" fillId="0" borderId="0" xfId="0" applyFont="1" applyAlignment="1"/>
    <xf numFmtId="44" fontId="12" fillId="9" borderId="33" xfId="1" applyFont="1" applyFill="1" applyBorder="1" applyAlignment="1" applyProtection="1">
      <protection locked="0"/>
    </xf>
    <xf numFmtId="44" fontId="12" fillId="0" borderId="33" xfId="1" applyFont="1" applyBorder="1" applyAlignment="1" applyProtection="1"/>
    <xf numFmtId="0" fontId="44" fillId="0" borderId="29" xfId="0" applyFont="1" applyBorder="1" applyAlignment="1">
      <alignment horizontal="right"/>
    </xf>
    <xf numFmtId="44" fontId="12" fillId="4" borderId="33" xfId="1" applyFont="1" applyFill="1" applyBorder="1" applyAlignment="1" applyProtection="1">
      <protection locked="0"/>
    </xf>
    <xf numFmtId="0" fontId="12" fillId="0" borderId="67" xfId="0" applyFont="1" applyBorder="1" applyProtection="1"/>
    <xf numFmtId="0" fontId="12" fillId="0" borderId="30" xfId="0" applyFont="1" applyBorder="1" applyProtection="1"/>
    <xf numFmtId="44" fontId="14" fillId="13" borderId="29" xfId="1" applyFont="1" applyFill="1" applyBorder="1" applyAlignment="1" applyProtection="1">
      <alignment horizontal="center"/>
      <protection locked="0"/>
    </xf>
    <xf numFmtId="167" fontId="12" fillId="0" borderId="27" xfId="0" applyNumberFormat="1" applyFont="1" applyFill="1" applyBorder="1" applyAlignment="1" applyProtection="1">
      <alignment shrinkToFit="1"/>
    </xf>
    <xf numFmtId="0" fontId="12" fillId="2" borderId="52" xfId="0" applyFont="1" applyFill="1" applyBorder="1" applyProtection="1"/>
    <xf numFmtId="0" fontId="14" fillId="13" borderId="52" xfId="1" applyNumberFormat="1" applyFont="1" applyFill="1" applyBorder="1" applyProtection="1">
      <protection locked="0"/>
    </xf>
    <xf numFmtId="0" fontId="12" fillId="0" borderId="52" xfId="0" applyNumberFormat="1" applyFont="1" applyBorder="1" applyAlignment="1" applyProtection="1">
      <alignment horizontal="right"/>
    </xf>
    <xf numFmtId="0" fontId="12" fillId="0" borderId="100" xfId="0" applyNumberFormat="1" applyFont="1" applyBorder="1" applyProtection="1"/>
    <xf numFmtId="44" fontId="12" fillId="0" borderId="52" xfId="1" applyFont="1" applyBorder="1" applyProtection="1"/>
    <xf numFmtId="44" fontId="12" fillId="0" borderId="52" xfId="1" applyFont="1" applyBorder="1" applyAlignment="1" applyProtection="1">
      <alignment shrinkToFit="1"/>
    </xf>
    <xf numFmtId="167" fontId="12" fillId="0" borderId="52" xfId="0" applyNumberFormat="1" applyFont="1" applyBorder="1" applyAlignment="1" applyProtection="1">
      <alignment shrinkToFit="1"/>
    </xf>
    <xf numFmtId="0" fontId="12" fillId="2" borderId="27" xfId="0" applyNumberFormat="1" applyFont="1" applyFill="1" applyBorder="1" applyAlignment="1" applyProtection="1">
      <alignment horizontal="right"/>
    </xf>
    <xf numFmtId="167" fontId="12" fillId="0" borderId="33" xfId="0" applyNumberFormat="1" applyFont="1" applyBorder="1" applyAlignment="1" applyProtection="1">
      <alignment shrinkToFit="1"/>
    </xf>
    <xf numFmtId="167" fontId="12" fillId="0" borderId="27" xfId="0" applyNumberFormat="1" applyFont="1" applyBorder="1" applyAlignment="1" applyProtection="1">
      <alignment shrinkToFit="1"/>
    </xf>
    <xf numFmtId="0" fontId="12" fillId="9" borderId="20" xfId="0" applyNumberFormat="1" applyFont="1" applyFill="1" applyBorder="1" applyAlignment="1" applyProtection="1">
      <alignment horizontal="right"/>
    </xf>
    <xf numFmtId="0" fontId="54" fillId="0" borderId="37" xfId="0" applyFont="1" applyBorder="1"/>
    <xf numFmtId="0" fontId="54" fillId="0" borderId="69" xfId="0" applyFont="1" applyBorder="1"/>
    <xf numFmtId="0" fontId="12" fillId="0" borderId="68" xfId="0" applyFont="1" applyBorder="1" applyProtection="1"/>
    <xf numFmtId="49" fontId="12" fillId="0" borderId="69" xfId="0" applyNumberFormat="1" applyFont="1" applyBorder="1" applyAlignment="1" applyProtection="1">
      <alignment horizontal="right"/>
      <protection locked="0"/>
    </xf>
    <xf numFmtId="0" fontId="12" fillId="0" borderId="69" xfId="0" applyFont="1" applyBorder="1" applyProtection="1">
      <protection locked="0"/>
    </xf>
    <xf numFmtId="37" fontId="12" fillId="0" borderId="69" xfId="1" applyNumberFormat="1" applyFont="1" applyBorder="1" applyProtection="1">
      <protection locked="0"/>
    </xf>
    <xf numFmtId="44" fontId="56" fillId="0" borderId="69" xfId="1" applyFont="1" applyBorder="1" applyProtection="1"/>
    <xf numFmtId="0" fontId="54" fillId="0" borderId="68" xfId="0" applyFont="1" applyBorder="1"/>
    <xf numFmtId="44" fontId="12" fillId="0" borderId="69" xfId="0" applyNumberFormat="1" applyFont="1" applyBorder="1" applyProtection="1"/>
    <xf numFmtId="0" fontId="54" fillId="0" borderId="0" xfId="0" applyFont="1" applyAlignment="1">
      <alignment horizontal="right"/>
    </xf>
    <xf numFmtId="0" fontId="7" fillId="0" borderId="11" xfId="0" applyFont="1" applyBorder="1" applyProtection="1"/>
    <xf numFmtId="0" fontId="29" fillId="0" borderId="3" xfId="5" applyBorder="1" applyAlignment="1" applyProtection="1">
      <alignment horizontal="center"/>
      <protection locked="0"/>
    </xf>
    <xf numFmtId="44" fontId="50" fillId="0" borderId="11" xfId="0" applyNumberFormat="1" applyFont="1" applyBorder="1" applyProtection="1"/>
    <xf numFmtId="49" fontId="19" fillId="0" borderId="20" xfId="0" applyNumberFormat="1" applyFont="1" applyBorder="1" applyAlignment="1" applyProtection="1">
      <alignment horizontal="center"/>
    </xf>
    <xf numFmtId="49" fontId="19" fillId="0" borderId="29" xfId="0" applyNumberFormat="1" applyFont="1" applyBorder="1" applyAlignment="1" applyProtection="1">
      <alignment horizontal="center"/>
    </xf>
    <xf numFmtId="0" fontId="12" fillId="0" borderId="24" xfId="0" applyNumberFormat="1" applyFont="1" applyFill="1" applyBorder="1" applyAlignment="1" applyProtection="1"/>
    <xf numFmtId="44" fontId="12" fillId="0" borderId="24" xfId="1" applyFont="1" applyFill="1" applyBorder="1" applyAlignment="1" applyProtection="1">
      <protection locked="0"/>
    </xf>
    <xf numFmtId="44" fontId="12" fillId="0" borderId="24" xfId="1" applyFont="1" applyBorder="1" applyAlignment="1" applyProtection="1"/>
    <xf numFmtId="44" fontId="12" fillId="0" borderId="25" xfId="1" applyNumberFormat="1" applyFont="1" applyBorder="1" applyAlignment="1" applyProtection="1"/>
    <xf numFmtId="44" fontId="12" fillId="0" borderId="24" xfId="1" applyFont="1" applyFill="1" applyBorder="1" applyAlignment="1" applyProtection="1"/>
    <xf numFmtId="0" fontId="21" fillId="0" borderId="24" xfId="0" applyNumberFormat="1" applyFont="1" applyBorder="1" applyAlignment="1" applyProtection="1">
      <alignment horizontal="left"/>
      <protection locked="0"/>
    </xf>
    <xf numFmtId="0" fontId="21" fillId="0" borderId="24" xfId="0" applyNumberFormat="1" applyFont="1" applyBorder="1" applyAlignment="1" applyProtection="1">
      <alignment horizontal="left"/>
    </xf>
    <xf numFmtId="0" fontId="21" fillId="0" borderId="24" xfId="0" applyFont="1" applyBorder="1" applyAlignment="1" applyProtection="1">
      <alignment horizontal="right"/>
    </xf>
    <xf numFmtId="0" fontId="12" fillId="0" borderId="42" xfId="0" applyNumberFormat="1" applyFont="1" applyBorder="1" applyAlignment="1" applyProtection="1"/>
    <xf numFmtId="44" fontId="12" fillId="0" borderId="41" xfId="1" applyFont="1" applyBorder="1" applyAlignment="1" applyProtection="1">
      <protection locked="0"/>
    </xf>
    <xf numFmtId="44" fontId="12" fillId="0" borderId="41" xfId="1" applyFont="1" applyBorder="1" applyAlignment="1" applyProtection="1"/>
    <xf numFmtId="44" fontId="12" fillId="0" borderId="43" xfId="0" applyNumberFormat="1" applyFont="1" applyBorder="1" applyAlignment="1" applyProtection="1"/>
    <xf numFmtId="0" fontId="12" fillId="0" borderId="0" xfId="0" applyFont="1" applyBorder="1" applyAlignment="1" applyProtection="1"/>
    <xf numFmtId="0" fontId="14" fillId="13" borderId="24" xfId="1" applyNumberFormat="1" applyFont="1" applyFill="1" applyBorder="1" applyProtection="1">
      <protection locked="0"/>
    </xf>
    <xf numFmtId="0" fontId="35" fillId="0" borderId="21" xfId="0" applyFont="1" applyBorder="1"/>
    <xf numFmtId="44" fontId="12" fillId="0" borderId="30" xfId="1" applyNumberFormat="1" applyFont="1" applyBorder="1" applyProtection="1"/>
    <xf numFmtId="0" fontId="12" fillId="0" borderId="41" xfId="0" applyFont="1" applyBorder="1" applyAlignment="1" applyProtection="1"/>
    <xf numFmtId="44" fontId="12" fillId="0" borderId="33" xfId="1" applyFont="1" applyFill="1" applyBorder="1" applyAlignment="1" applyProtection="1">
      <protection locked="0"/>
    </xf>
    <xf numFmtId="44" fontId="12" fillId="0" borderId="43" xfId="1" applyNumberFormat="1" applyFont="1" applyBorder="1" applyAlignment="1" applyProtection="1"/>
    <xf numFmtId="0" fontId="12" fillId="0" borderId="101" xfId="0" applyFont="1" applyFill="1" applyBorder="1" applyAlignment="1" applyProtection="1">
      <alignment horizontal="left"/>
    </xf>
    <xf numFmtId="0" fontId="12" fillId="0" borderId="29" xfId="0" applyNumberFormat="1" applyFont="1" applyFill="1" applyBorder="1" applyAlignment="1" applyProtection="1"/>
    <xf numFmtId="44" fontId="12" fillId="0" borderId="46" xfId="1" applyNumberFormat="1" applyFont="1" applyBorder="1" applyProtection="1"/>
    <xf numFmtId="164" fontId="26" fillId="0" borderId="22" xfId="1" applyNumberFormat="1" applyFont="1" applyFill="1" applyBorder="1" applyProtection="1">
      <protection locked="0"/>
    </xf>
    <xf numFmtId="0" fontId="21" fillId="0" borderId="20" xfId="0" applyFont="1" applyBorder="1" applyProtection="1"/>
    <xf numFmtId="0" fontId="36" fillId="0" borderId="27" xfId="0" applyNumberFormat="1" applyFont="1" applyBorder="1" applyProtection="1"/>
    <xf numFmtId="0" fontId="28" fillId="5" borderId="15" xfId="0" applyFont="1" applyFill="1" applyBorder="1" applyAlignment="1" applyProtection="1">
      <alignment horizontal="left"/>
    </xf>
    <xf numFmtId="0" fontId="28" fillId="5" borderId="16" xfId="0" applyFont="1" applyFill="1" applyBorder="1" applyAlignment="1" applyProtection="1">
      <alignment horizontal="left"/>
    </xf>
    <xf numFmtId="167" fontId="12" fillId="9" borderId="20" xfId="0" applyNumberFormat="1" applyFont="1" applyFill="1" applyBorder="1" applyAlignment="1" applyProtection="1">
      <alignment shrinkToFit="1"/>
    </xf>
    <xf numFmtId="44" fontId="14" fillId="14" borderId="27" xfId="1" applyFont="1" applyFill="1" applyBorder="1" applyAlignment="1" applyProtection="1">
      <alignment horizontal="center"/>
      <protection locked="0"/>
    </xf>
    <xf numFmtId="0" fontId="26" fillId="9" borderId="29" xfId="0" applyFont="1" applyFill="1" applyBorder="1" applyAlignment="1" applyProtection="1">
      <alignment vertical="top"/>
      <protection locked="0"/>
    </xf>
    <xf numFmtId="0" fontId="12" fillId="9" borderId="37" xfId="0" applyNumberFormat="1" applyFont="1" applyFill="1" applyBorder="1" applyProtection="1"/>
    <xf numFmtId="0" fontId="12" fillId="9" borderId="27" xfId="0" applyFont="1" applyFill="1" applyBorder="1" applyAlignment="1" applyProtection="1"/>
    <xf numFmtId="44" fontId="12" fillId="14" borderId="27" xfId="1" applyFont="1" applyFill="1" applyBorder="1" applyProtection="1">
      <protection locked="0"/>
    </xf>
    <xf numFmtId="44" fontId="12" fillId="9" borderId="26" xfId="1" applyFont="1" applyFill="1" applyBorder="1" applyProtection="1"/>
    <xf numFmtId="44" fontId="12" fillId="9" borderId="29" xfId="1" applyFont="1" applyFill="1" applyBorder="1" applyProtection="1"/>
    <xf numFmtId="167" fontId="12" fillId="9" borderId="29" xfId="0" applyNumberFormat="1" applyFont="1" applyFill="1" applyBorder="1" applyAlignment="1" applyProtection="1">
      <alignment shrinkToFit="1"/>
    </xf>
    <xf numFmtId="0" fontId="12" fillId="9" borderId="28" xfId="0" applyFont="1" applyFill="1" applyBorder="1" applyProtection="1"/>
    <xf numFmtId="0" fontId="12" fillId="9" borderId="3" xfId="0" applyNumberFormat="1" applyFont="1" applyFill="1" applyBorder="1" applyAlignment="1" applyProtection="1">
      <alignment horizontal="right"/>
    </xf>
    <xf numFmtId="0" fontId="12" fillId="9" borderId="3" xfId="0" applyFont="1" applyFill="1" applyBorder="1" applyProtection="1"/>
    <xf numFmtId="37" fontId="12" fillId="9" borderId="33" xfId="1" applyNumberFormat="1" applyFont="1" applyFill="1" applyBorder="1" applyProtection="1">
      <protection locked="0"/>
    </xf>
    <xf numFmtId="0" fontId="12" fillId="9" borderId="3" xfId="0" applyNumberFormat="1" applyFont="1" applyFill="1" applyBorder="1" applyProtection="1"/>
    <xf numFmtId="44" fontId="12" fillId="9" borderId="3" xfId="1" applyFont="1" applyFill="1" applyBorder="1" applyProtection="1"/>
    <xf numFmtId="0" fontId="12" fillId="9" borderId="27" xfId="0" applyNumberFormat="1" applyFont="1" applyFill="1" applyBorder="1" applyAlignment="1" applyProtection="1">
      <alignment horizontal="right"/>
    </xf>
    <xf numFmtId="0" fontId="12" fillId="9" borderId="27" xfId="0" applyFont="1" applyFill="1" applyBorder="1" applyProtection="1"/>
    <xf numFmtId="0" fontId="12" fillId="9" borderId="29" xfId="0" applyNumberFormat="1" applyFont="1" applyFill="1" applyBorder="1" applyProtection="1"/>
    <xf numFmtId="44" fontId="12" fillId="9" borderId="27" xfId="1" applyFont="1" applyFill="1" applyBorder="1" applyProtection="1"/>
    <xf numFmtId="44" fontId="12" fillId="9" borderId="29" xfId="1" applyFont="1" applyFill="1" applyBorder="1" applyAlignment="1" applyProtection="1">
      <alignment shrinkToFit="1"/>
    </xf>
    <xf numFmtId="0" fontId="9" fillId="0" borderId="21" xfId="0" applyFont="1" applyBorder="1" applyProtection="1"/>
    <xf numFmtId="0" fontId="9" fillId="0" borderId="26" xfId="0" applyFont="1" applyBorder="1" applyProtection="1"/>
    <xf numFmtId="0" fontId="14" fillId="14" borderId="33" xfId="1" applyNumberFormat="1" applyFont="1" applyFill="1" applyBorder="1" applyProtection="1">
      <protection locked="0"/>
    </xf>
    <xf numFmtId="164" fontId="26" fillId="9" borderId="33" xfId="1" applyNumberFormat="1" applyFont="1" applyFill="1" applyBorder="1" applyAlignment="1" applyProtection="1">
      <protection locked="0"/>
    </xf>
    <xf numFmtId="0" fontId="12" fillId="9" borderId="5" xfId="0" applyNumberFormat="1" applyFont="1" applyFill="1" applyBorder="1" applyProtection="1"/>
    <xf numFmtId="44" fontId="12" fillId="9" borderId="5" xfId="1" applyFont="1" applyFill="1" applyBorder="1" applyAlignment="1" applyProtection="1">
      <alignment shrinkToFit="1"/>
    </xf>
    <xf numFmtId="44" fontId="12" fillId="9" borderId="3" xfId="0" applyNumberFormat="1" applyFont="1" applyFill="1" applyBorder="1" applyProtection="1"/>
    <xf numFmtId="1" fontId="12" fillId="9" borderId="5" xfId="0" applyNumberFormat="1" applyFont="1" applyFill="1" applyBorder="1" applyProtection="1"/>
    <xf numFmtId="164" fontId="26" fillId="9" borderId="0" xfId="1" applyNumberFormat="1" applyFont="1" applyFill="1" applyBorder="1" applyAlignment="1" applyProtection="1">
      <protection locked="0"/>
    </xf>
    <xf numFmtId="0" fontId="12" fillId="9" borderId="20" xfId="0" applyNumberFormat="1" applyFont="1" applyFill="1" applyBorder="1" applyProtection="1"/>
    <xf numFmtId="0" fontId="12" fillId="9" borderId="33" xfId="0" applyFont="1" applyFill="1" applyBorder="1" applyProtection="1"/>
    <xf numFmtId="44" fontId="12" fillId="9" borderId="33" xfId="1" applyFont="1" applyFill="1" applyBorder="1" applyProtection="1"/>
    <xf numFmtId="44" fontId="12" fillId="9" borderId="42" xfId="1" applyFont="1" applyFill="1" applyBorder="1" applyAlignment="1" applyProtection="1">
      <alignment shrinkToFit="1"/>
    </xf>
    <xf numFmtId="44" fontId="12" fillId="9" borderId="33" xfId="0" applyNumberFormat="1" applyFont="1" applyFill="1" applyBorder="1" applyProtection="1"/>
    <xf numFmtId="165" fontId="53" fillId="16" borderId="98" xfId="10" applyNumberFormat="1" applyFill="1" applyAlignment="1" applyProtection="1"/>
    <xf numFmtId="44" fontId="12" fillId="9" borderId="20" xfId="0" applyNumberFormat="1" applyFont="1" applyFill="1" applyBorder="1" applyProtection="1"/>
    <xf numFmtId="37" fontId="26" fillId="9" borderId="0" xfId="1" applyNumberFormat="1" applyFont="1" applyFill="1" applyBorder="1" applyAlignment="1" applyProtection="1">
      <protection locked="0"/>
    </xf>
    <xf numFmtId="0" fontId="12" fillId="9" borderId="27" xfId="0" applyNumberFormat="1" applyFont="1" applyFill="1" applyBorder="1" applyProtection="1"/>
    <xf numFmtId="164" fontId="26" fillId="9" borderId="36" xfId="1" applyNumberFormat="1" applyFont="1" applyFill="1" applyBorder="1" applyAlignment="1" applyProtection="1">
      <protection locked="0"/>
    </xf>
    <xf numFmtId="44" fontId="12" fillId="9" borderId="27" xfId="1" applyFont="1" applyFill="1" applyBorder="1" applyAlignment="1" applyProtection="1">
      <alignment shrinkToFit="1"/>
    </xf>
    <xf numFmtId="44" fontId="12" fillId="9" borderId="27" xfId="0" applyNumberFormat="1" applyFont="1" applyFill="1" applyBorder="1" applyProtection="1"/>
    <xf numFmtId="0" fontId="12" fillId="9" borderId="29" xfId="0" applyFont="1" applyFill="1" applyBorder="1" applyProtection="1"/>
    <xf numFmtId="49" fontId="28" fillId="5" borderId="16" xfId="0" applyNumberFormat="1" applyFont="1" applyFill="1" applyBorder="1" applyProtection="1"/>
    <xf numFmtId="166" fontId="40" fillId="17" borderId="21" xfId="2" applyNumberFormat="1" applyFont="1" applyFill="1" applyBorder="1" applyAlignment="1" applyProtection="1"/>
    <xf numFmtId="0" fontId="14" fillId="18" borderId="20" xfId="1" applyNumberFormat="1" applyFont="1" applyFill="1" applyBorder="1" applyProtection="1">
      <protection locked="0"/>
    </xf>
    <xf numFmtId="165" fontId="53" fillId="19" borderId="98" xfId="10" applyNumberFormat="1" applyFill="1" applyAlignment="1" applyProtection="1"/>
    <xf numFmtId="44" fontId="12" fillId="17" borderId="20" xfId="0" applyNumberFormat="1" applyFont="1" applyFill="1" applyBorder="1" applyProtection="1"/>
    <xf numFmtId="166" fontId="40" fillId="9" borderId="41" xfId="2" applyNumberFormat="1" applyFont="1" applyFill="1" applyBorder="1" applyAlignment="1" applyProtection="1"/>
    <xf numFmtId="44" fontId="12" fillId="0" borderId="41" xfId="0" applyNumberFormat="1" applyFont="1" applyBorder="1" applyProtection="1"/>
    <xf numFmtId="0" fontId="9" fillId="0" borderId="27" xfId="0" applyFont="1" applyBorder="1" applyAlignment="1" applyProtection="1"/>
    <xf numFmtId="0" fontId="12" fillId="9" borderId="3" xfId="0" applyNumberFormat="1" applyFont="1" applyFill="1" applyBorder="1" applyAlignment="1" applyProtection="1"/>
    <xf numFmtId="0" fontId="12" fillId="9" borderId="3" xfId="0" applyFont="1" applyFill="1" applyBorder="1" applyAlignment="1" applyProtection="1">
      <alignment horizontal="right"/>
    </xf>
    <xf numFmtId="0" fontId="12" fillId="9" borderId="28" xfId="0" applyNumberFormat="1" applyFont="1" applyFill="1" applyBorder="1" applyAlignment="1" applyProtection="1"/>
    <xf numFmtId="0" fontId="12" fillId="9" borderId="3" xfId="0" applyFont="1" applyFill="1" applyBorder="1" applyAlignment="1" applyProtection="1"/>
    <xf numFmtId="44" fontId="12" fillId="9" borderId="3" xfId="1" applyFont="1" applyFill="1" applyBorder="1" applyAlignment="1" applyProtection="1">
      <protection locked="0"/>
    </xf>
    <xf numFmtId="44" fontId="12" fillId="9" borderId="21" xfId="1" applyFont="1" applyFill="1" applyBorder="1" applyAlignment="1" applyProtection="1"/>
    <xf numFmtId="44" fontId="12" fillId="9" borderId="30" xfId="0" applyNumberFormat="1" applyFont="1" applyFill="1" applyBorder="1" applyAlignment="1" applyProtection="1"/>
    <xf numFmtId="44" fontId="12" fillId="9" borderId="20" xfId="1" applyFont="1" applyFill="1" applyBorder="1" applyAlignment="1" applyProtection="1">
      <protection locked="0"/>
    </xf>
    <xf numFmtId="0" fontId="58" fillId="9" borderId="23" xfId="0" applyFont="1" applyFill="1" applyBorder="1" applyAlignment="1" applyProtection="1"/>
    <xf numFmtId="166" fontId="45" fillId="17" borderId="21" xfId="2" applyNumberFormat="1" applyFont="1" applyFill="1" applyBorder="1" applyAlignment="1" applyProtection="1"/>
    <xf numFmtId="165" fontId="59" fillId="19" borderId="98" xfId="10" applyNumberFormat="1" applyFont="1" applyFill="1" applyAlignment="1" applyProtection="1"/>
    <xf numFmtId="44" fontId="12" fillId="9" borderId="14" xfId="1" applyFont="1" applyFill="1" applyBorder="1" applyAlignment="1" applyProtection="1"/>
    <xf numFmtId="44" fontId="12" fillId="9" borderId="67" xfId="0" applyNumberFormat="1" applyFont="1" applyFill="1" applyBorder="1" applyAlignment="1" applyProtection="1"/>
    <xf numFmtId="0" fontId="12" fillId="9" borderId="33" xfId="0" applyFont="1" applyFill="1" applyBorder="1" applyAlignment="1" applyProtection="1"/>
    <xf numFmtId="0" fontId="9" fillId="0" borderId="61" xfId="0" applyFont="1" applyBorder="1" applyProtection="1"/>
    <xf numFmtId="0" fontId="57" fillId="0" borderId="16" xfId="0" applyNumberFormat="1" applyFont="1" applyBorder="1" applyAlignment="1" applyProtection="1">
      <alignment horizontal="center"/>
    </xf>
    <xf numFmtId="0" fontId="28" fillId="5" borderId="16" xfId="0" applyNumberFormat="1" applyFont="1" applyFill="1" applyBorder="1" applyProtection="1"/>
    <xf numFmtId="0" fontId="12" fillId="17" borderId="3" xfId="0" applyNumberFormat="1" applyFont="1" applyFill="1" applyBorder="1" applyProtection="1"/>
    <xf numFmtId="0" fontId="12" fillId="17" borderId="3" xfId="0" applyFont="1" applyFill="1" applyBorder="1" applyAlignment="1" applyProtection="1"/>
    <xf numFmtId="44" fontId="12" fillId="17" borderId="3" xfId="1" applyFont="1" applyFill="1" applyBorder="1" applyProtection="1">
      <protection locked="0"/>
    </xf>
    <xf numFmtId="44" fontId="12" fillId="17" borderId="3" xfId="1" applyFont="1" applyFill="1" applyBorder="1" applyProtection="1"/>
    <xf numFmtId="44" fontId="12" fillId="17" borderId="3" xfId="1" applyFont="1" applyFill="1" applyBorder="1" applyAlignment="1" applyProtection="1">
      <alignment shrinkToFit="1"/>
    </xf>
    <xf numFmtId="0" fontId="21" fillId="0" borderId="3" xfId="0" applyNumberFormat="1" applyFont="1" applyFill="1" applyBorder="1" applyAlignment="1" applyProtection="1"/>
    <xf numFmtId="0" fontId="12" fillId="9" borderId="24" xfId="0" applyNumberFormat="1" applyFont="1" applyFill="1" applyBorder="1" applyAlignment="1" applyProtection="1"/>
    <xf numFmtId="0" fontId="12" fillId="9" borderId="24" xfId="0" applyNumberFormat="1" applyFont="1" applyFill="1" applyBorder="1" applyAlignment="1" applyProtection="1">
      <alignment horizontal="left"/>
      <protection locked="0"/>
    </xf>
    <xf numFmtId="0" fontId="12" fillId="9" borderId="24" xfId="0" applyFont="1" applyFill="1" applyBorder="1" applyAlignment="1" applyProtection="1">
      <alignment horizontal="right"/>
    </xf>
    <xf numFmtId="0" fontId="12" fillId="9" borderId="24" xfId="0" applyFont="1" applyFill="1" applyBorder="1" applyAlignment="1" applyProtection="1"/>
    <xf numFmtId="44" fontId="12" fillId="9" borderId="24" xfId="1" applyFont="1" applyFill="1" applyBorder="1" applyAlignment="1" applyProtection="1">
      <protection locked="0"/>
    </xf>
    <xf numFmtId="0" fontId="12" fillId="9" borderId="40" xfId="0" applyNumberFormat="1" applyFont="1" applyFill="1" applyBorder="1" applyAlignment="1" applyProtection="1"/>
    <xf numFmtId="0" fontId="12" fillId="9" borderId="14" xfId="0" applyFont="1" applyFill="1" applyBorder="1" applyAlignment="1" applyProtection="1">
      <alignment horizontal="right"/>
    </xf>
    <xf numFmtId="0" fontId="12" fillId="9" borderId="55" xfId="0" applyNumberFormat="1" applyFont="1" applyFill="1" applyBorder="1" applyAlignment="1" applyProtection="1"/>
    <xf numFmtId="0" fontId="12" fillId="9" borderId="40" xfId="0" applyFont="1" applyFill="1" applyBorder="1" applyAlignment="1" applyProtection="1"/>
    <xf numFmtId="0" fontId="26" fillId="9" borderId="3" xfId="0" applyNumberFormat="1" applyFont="1" applyFill="1" applyBorder="1" applyAlignment="1" applyProtection="1"/>
    <xf numFmtId="0" fontId="26" fillId="9" borderId="3" xfId="0" applyNumberFormat="1" applyFont="1" applyFill="1" applyBorder="1" applyAlignment="1" applyProtection="1">
      <alignment horizontal="left"/>
      <protection locked="0"/>
    </xf>
    <xf numFmtId="0" fontId="26" fillId="9" borderId="3" xfId="0" applyFont="1" applyFill="1" applyBorder="1" applyAlignment="1" applyProtection="1">
      <alignment horizontal="right"/>
    </xf>
    <xf numFmtId="0" fontId="26" fillId="9" borderId="3" xfId="0" applyFont="1" applyFill="1" applyBorder="1" applyAlignment="1" applyProtection="1"/>
    <xf numFmtId="44" fontId="26" fillId="9" borderId="3" xfId="1" applyFont="1" applyFill="1" applyBorder="1" applyAlignment="1" applyProtection="1">
      <protection locked="0"/>
    </xf>
    <xf numFmtId="0" fontId="12" fillId="9" borderId="3" xfId="0" applyNumberFormat="1" applyFont="1" applyFill="1" applyBorder="1" applyAlignment="1" applyProtection="1">
      <alignment horizontal="left"/>
      <protection locked="0"/>
    </xf>
    <xf numFmtId="0" fontId="12" fillId="9" borderId="27" xfId="0" applyFont="1" applyFill="1" applyBorder="1" applyAlignment="1" applyProtection="1">
      <alignment horizontal="right"/>
    </xf>
    <xf numFmtId="164" fontId="26" fillId="9" borderId="31" xfId="1" applyNumberFormat="1" applyFont="1" applyFill="1" applyBorder="1" applyAlignment="1" applyProtection="1">
      <protection locked="0"/>
    </xf>
    <xf numFmtId="0" fontId="9" fillId="0" borderId="27" xfId="0" applyFont="1" applyFill="1" applyBorder="1" applyAlignment="1" applyProtection="1"/>
    <xf numFmtId="0" fontId="12" fillId="0" borderId="33" xfId="0" applyNumberFormat="1" applyFont="1" applyBorder="1" applyAlignment="1" applyProtection="1">
      <protection locked="0"/>
    </xf>
    <xf numFmtId="44" fontId="21" fillId="2" borderId="33" xfId="1" applyFont="1" applyFill="1" applyBorder="1" applyAlignment="1" applyProtection="1">
      <protection locked="0"/>
    </xf>
    <xf numFmtId="44" fontId="21" fillId="0" borderId="33" xfId="1" applyFont="1" applyBorder="1" applyAlignment="1" applyProtection="1"/>
    <xf numFmtId="0" fontId="28" fillId="5" borderId="15" xfId="0" applyFont="1" applyFill="1" applyBorder="1" applyAlignment="1" applyProtection="1">
      <alignment horizontal="left"/>
    </xf>
    <xf numFmtId="0" fontId="12" fillId="9" borderId="33" xfId="0" applyNumberFormat="1" applyFont="1" applyFill="1" applyBorder="1" applyAlignment="1" applyProtection="1">
      <alignment horizontal="left"/>
    </xf>
    <xf numFmtId="0" fontId="12" fillId="9" borderId="41" xfId="0" applyNumberFormat="1" applyFont="1" applyFill="1" applyBorder="1" applyAlignment="1" applyProtection="1">
      <alignment horizontal="right"/>
    </xf>
    <xf numFmtId="0" fontId="43" fillId="9" borderId="40" xfId="2" applyFont="1" applyFill="1" applyBorder="1" applyAlignment="1" applyProtection="1">
      <protection locked="0"/>
    </xf>
    <xf numFmtId="0" fontId="12" fillId="9" borderId="3" xfId="0" applyFont="1" applyFill="1" applyBorder="1" applyAlignment="1" applyProtection="1">
      <alignment horizontal="left"/>
    </xf>
    <xf numFmtId="0" fontId="14" fillId="14" borderId="27" xfId="1" applyNumberFormat="1" applyFont="1" applyFill="1" applyBorder="1" applyAlignment="1" applyProtection="1">
      <alignment horizontal="center"/>
      <protection locked="0"/>
    </xf>
    <xf numFmtId="0" fontId="12" fillId="9" borderId="27" xfId="0" applyNumberFormat="1" applyFont="1" applyFill="1" applyBorder="1" applyAlignment="1" applyProtection="1">
      <alignment horizontal="left"/>
    </xf>
    <xf numFmtId="37" fontId="36" fillId="9" borderId="33" xfId="1" applyNumberFormat="1" applyFont="1" applyFill="1" applyBorder="1" applyAlignment="1" applyProtection="1">
      <protection locked="0"/>
    </xf>
    <xf numFmtId="0" fontId="12" fillId="9" borderId="29" xfId="0" applyFont="1" applyFill="1" applyBorder="1" applyAlignment="1" applyProtection="1">
      <alignment horizontal="left"/>
    </xf>
    <xf numFmtId="0" fontId="12" fillId="9" borderId="4" xfId="0" applyNumberFormat="1" applyFont="1" applyFill="1" applyBorder="1" applyAlignment="1" applyProtection="1">
      <alignment horizontal="right"/>
    </xf>
    <xf numFmtId="164" fontId="12" fillId="9" borderId="33" xfId="1" applyNumberFormat="1" applyFont="1" applyFill="1" applyBorder="1" applyProtection="1">
      <protection locked="0"/>
    </xf>
    <xf numFmtId="0" fontId="12" fillId="9" borderId="33" xfId="0" applyNumberFormat="1" applyFont="1" applyFill="1" applyBorder="1" applyProtection="1"/>
    <xf numFmtId="0" fontId="12" fillId="9" borderId="33" xfId="0" applyNumberFormat="1" applyFont="1" applyFill="1" applyBorder="1" applyAlignment="1" applyProtection="1">
      <alignment horizontal="right"/>
    </xf>
    <xf numFmtId="0" fontId="46" fillId="9" borderId="33" xfId="9" applyNumberFormat="1" applyFill="1" applyBorder="1" applyProtection="1">
      <protection locked="0"/>
    </xf>
    <xf numFmtId="1" fontId="12" fillId="9" borderId="42" xfId="0" applyNumberFormat="1" applyFont="1" applyFill="1" applyBorder="1" applyProtection="1"/>
    <xf numFmtId="44" fontId="12" fillId="9" borderId="41" xfId="1" applyFont="1" applyFill="1" applyBorder="1" applyProtection="1"/>
    <xf numFmtId="0" fontId="9" fillId="0" borderId="14" xfId="0" applyFont="1" applyFill="1" applyBorder="1" applyProtection="1"/>
    <xf numFmtId="0" fontId="13" fillId="0" borderId="24" xfId="0" applyNumberFormat="1" applyFont="1" applyBorder="1" applyProtection="1"/>
    <xf numFmtId="0" fontId="13" fillId="0" borderId="24" xfId="0" applyNumberFormat="1" applyFont="1" applyBorder="1" applyProtection="1">
      <protection locked="0"/>
    </xf>
    <xf numFmtId="0" fontId="13" fillId="0" borderId="24" xfId="0" applyFont="1" applyBorder="1" applyAlignment="1" applyProtection="1">
      <alignment vertical="top"/>
    </xf>
    <xf numFmtId="0" fontId="13" fillId="0" borderId="24" xfId="0" applyFont="1" applyBorder="1" applyAlignment="1" applyProtection="1">
      <alignment horizontal="right" vertical="top"/>
    </xf>
    <xf numFmtId="0" fontId="13" fillId="0" borderId="23" xfId="0" applyFont="1" applyBorder="1" applyAlignment="1" applyProtection="1">
      <alignment vertical="top"/>
    </xf>
    <xf numFmtId="0" fontId="12" fillId="0" borderId="24" xfId="0" applyFont="1" applyBorder="1" applyAlignment="1" applyProtection="1">
      <alignment vertical="top"/>
    </xf>
    <xf numFmtId="0" fontId="13" fillId="0" borderId="24" xfId="0" applyFont="1" applyFill="1" applyBorder="1" applyAlignment="1" applyProtection="1">
      <alignment vertical="top"/>
      <protection locked="0"/>
    </xf>
    <xf numFmtId="0" fontId="13" fillId="0" borderId="47" xfId="0" applyFont="1" applyBorder="1" applyAlignment="1" applyProtection="1">
      <alignment vertical="top"/>
    </xf>
    <xf numFmtId="0" fontId="13" fillId="0" borderId="25" xfId="0" applyFont="1" applyBorder="1" applyAlignment="1" applyProtection="1">
      <alignment vertical="top"/>
    </xf>
    <xf numFmtId="0" fontId="12" fillId="9" borderId="42" xfId="0" applyNumberFormat="1" applyFont="1" applyFill="1" applyBorder="1" applyProtection="1"/>
    <xf numFmtId="44" fontId="12" fillId="9" borderId="47" xfId="1" applyFont="1" applyFill="1" applyBorder="1" applyProtection="1"/>
    <xf numFmtId="0" fontId="9" fillId="0" borderId="24" xfId="0" applyFont="1" applyBorder="1" applyAlignment="1" applyProtection="1"/>
    <xf numFmtId="0" fontId="9" fillId="0" borderId="35" xfId="0" applyFont="1" applyFill="1" applyBorder="1" applyAlignment="1" applyProtection="1">
      <alignment horizontal="left"/>
    </xf>
    <xf numFmtId="0" fontId="12" fillId="9" borderId="33" xfId="0" applyFont="1" applyFill="1" applyBorder="1" applyAlignment="1" applyProtection="1">
      <alignment vertical="top"/>
      <protection locked="0"/>
    </xf>
    <xf numFmtId="0" fontId="12" fillId="9" borderId="29" xfId="0" applyFont="1" applyFill="1" applyBorder="1" applyAlignment="1" applyProtection="1"/>
    <xf numFmtId="44" fontId="12" fillId="9" borderId="46" xfId="0" applyNumberFormat="1" applyFont="1" applyFill="1" applyBorder="1" applyProtection="1"/>
    <xf numFmtId="0" fontId="12" fillId="9" borderId="20" xfId="0" applyFont="1" applyFill="1" applyBorder="1" applyAlignment="1" applyProtection="1">
      <alignment horizontal="right"/>
    </xf>
    <xf numFmtId="0" fontId="12" fillId="9" borderId="24" xfId="0" applyFont="1" applyFill="1" applyBorder="1" applyProtection="1"/>
    <xf numFmtId="49" fontId="12" fillId="9" borderId="24" xfId="0" applyNumberFormat="1" applyFont="1" applyFill="1" applyBorder="1" applyAlignment="1" applyProtection="1"/>
    <xf numFmtId="0" fontId="15" fillId="9" borderId="0" xfId="2" applyFill="1" applyBorder="1" applyAlignment="1" applyProtection="1">
      <alignment vertical="top"/>
      <protection locked="0"/>
    </xf>
    <xf numFmtId="44" fontId="12" fillId="17" borderId="29" xfId="1" applyFont="1" applyFill="1" applyBorder="1" applyProtection="1">
      <protection locked="0"/>
    </xf>
    <xf numFmtId="44" fontId="12" fillId="17" borderId="29" xfId="1" applyFont="1" applyFill="1" applyBorder="1" applyProtection="1"/>
    <xf numFmtId="44" fontId="12" fillId="17" borderId="29" xfId="1" applyFont="1" applyFill="1" applyBorder="1" applyAlignment="1" applyProtection="1">
      <alignment shrinkToFit="1"/>
    </xf>
    <xf numFmtId="44" fontId="12" fillId="17" borderId="46" xfId="0" applyNumberFormat="1" applyFont="1" applyFill="1" applyBorder="1" applyProtection="1"/>
    <xf numFmtId="44" fontId="12" fillId="9" borderId="43" xfId="0" applyNumberFormat="1" applyFont="1" applyFill="1" applyBorder="1" applyProtection="1"/>
    <xf numFmtId="44" fontId="12" fillId="9" borderId="41" xfId="0" applyNumberFormat="1" applyFont="1" applyFill="1" applyBorder="1" applyProtection="1"/>
    <xf numFmtId="0" fontId="0" fillId="0" borderId="31" xfId="0" applyBorder="1" applyAlignment="1" applyProtection="1">
      <alignment horizontal="center"/>
    </xf>
    <xf numFmtId="0" fontId="26" fillId="9" borderId="33" xfId="0" applyFont="1" applyFill="1" applyBorder="1" applyAlignment="1" applyProtection="1">
      <protection locked="0"/>
    </xf>
    <xf numFmtId="166" fontId="40" fillId="17" borderId="4" xfId="2" applyNumberFormat="1" applyFont="1" applyFill="1" applyBorder="1" applyAlignment="1" applyProtection="1"/>
    <xf numFmtId="44" fontId="12" fillId="17" borderId="3" xfId="0" applyNumberFormat="1" applyFont="1" applyFill="1" applyBorder="1" applyProtection="1"/>
    <xf numFmtId="0" fontId="14" fillId="13" borderId="24" xfId="1" applyNumberFormat="1" applyFont="1" applyFill="1" applyBorder="1" applyAlignment="1" applyProtection="1">
      <alignment horizontal="center"/>
      <protection locked="0"/>
    </xf>
    <xf numFmtId="0" fontId="14" fillId="14" borderId="24" xfId="1" applyNumberFormat="1" applyFont="1" applyFill="1" applyBorder="1" applyAlignment="1" applyProtection="1">
      <alignment horizontal="center"/>
      <protection locked="0"/>
    </xf>
    <xf numFmtId="44" fontId="12" fillId="9" borderId="33" xfId="1" applyFont="1" applyFill="1" applyBorder="1" applyAlignment="1" applyProtection="1">
      <alignment shrinkToFit="1"/>
    </xf>
    <xf numFmtId="0" fontId="57" fillId="0" borderId="31" xfId="0" applyFont="1" applyBorder="1" applyAlignment="1" applyProtection="1">
      <alignment horizontal="center"/>
    </xf>
    <xf numFmtId="0" fontId="12" fillId="9" borderId="38" xfId="0" applyNumberFormat="1" applyFont="1" applyFill="1" applyBorder="1" applyAlignment="1" applyProtection="1">
      <alignment horizontal="right"/>
    </xf>
    <xf numFmtId="0" fontId="12" fillId="9" borderId="53" xfId="0" applyNumberFormat="1" applyFont="1" applyFill="1" applyBorder="1" applyProtection="1"/>
    <xf numFmtId="44" fontId="12" fillId="9" borderId="38" xfId="0" applyNumberFormat="1" applyFont="1" applyFill="1" applyBorder="1" applyProtection="1"/>
    <xf numFmtId="0" fontId="12" fillId="9" borderId="0" xfId="0" applyNumberFormat="1" applyFont="1" applyFill="1" applyProtection="1"/>
    <xf numFmtId="0" fontId="29" fillId="9" borderId="1" xfId="5" applyNumberFormat="1" applyFill="1" applyBorder="1" applyAlignment="1" applyProtection="1">
      <alignment horizontal="center"/>
      <protection locked="0"/>
    </xf>
    <xf numFmtId="0" fontId="12" fillId="9" borderId="3" xfId="0" applyNumberFormat="1" applyFont="1" applyFill="1" applyBorder="1" applyAlignment="1" applyProtection="1">
      <alignment horizontal="center"/>
    </xf>
    <xf numFmtId="0" fontId="9" fillId="9" borderId="40" xfId="0" applyNumberFormat="1" applyFont="1" applyFill="1" applyBorder="1" applyProtection="1"/>
    <xf numFmtId="0" fontId="9" fillId="9" borderId="20" xfId="0" applyNumberFormat="1" applyFont="1" applyFill="1" applyBorder="1" applyProtection="1"/>
    <xf numFmtId="0" fontId="13" fillId="9" borderId="3" xfId="0" applyNumberFormat="1" applyFont="1" applyFill="1" applyBorder="1" applyProtection="1"/>
    <xf numFmtId="0" fontId="13" fillId="9" borderId="27" xfId="0" applyNumberFormat="1" applyFont="1" applyFill="1" applyBorder="1" applyProtection="1"/>
    <xf numFmtId="0" fontId="12" fillId="9" borderId="40" xfId="0" applyNumberFormat="1" applyFont="1" applyFill="1" applyBorder="1" applyProtection="1"/>
    <xf numFmtId="0" fontId="12" fillId="9" borderId="45" xfId="0" applyNumberFormat="1" applyFont="1" applyFill="1" applyBorder="1" applyProtection="1"/>
    <xf numFmtId="44" fontId="12" fillId="9" borderId="36" xfId="1" applyFont="1" applyFill="1" applyBorder="1" applyProtection="1"/>
    <xf numFmtId="0" fontId="12" fillId="14" borderId="27" xfId="1" applyNumberFormat="1" applyFont="1" applyFill="1" applyBorder="1" applyAlignment="1" applyProtection="1">
      <alignment horizontal="left"/>
      <protection locked="0"/>
    </xf>
    <xf numFmtId="44" fontId="12" fillId="9" borderId="24" xfId="0" applyNumberFormat="1" applyFont="1" applyFill="1" applyBorder="1" applyProtection="1"/>
    <xf numFmtId="0" fontId="12" fillId="9" borderId="24" xfId="0" applyNumberFormat="1" applyFont="1" applyFill="1" applyBorder="1" applyProtection="1"/>
    <xf numFmtId="0" fontId="12" fillId="5" borderId="33" xfId="0" applyNumberFormat="1" applyFont="1" applyFill="1" applyBorder="1" applyProtection="1"/>
    <xf numFmtId="0" fontId="12" fillId="5" borderId="33" xfId="0" applyNumberFormat="1" applyFont="1" applyFill="1" applyBorder="1" applyAlignment="1" applyProtection="1">
      <alignment horizontal="right"/>
    </xf>
    <xf numFmtId="0" fontId="12" fillId="5" borderId="42" xfId="0" applyNumberFormat="1" applyFont="1" applyFill="1" applyBorder="1" applyProtection="1"/>
    <xf numFmtId="0" fontId="12" fillId="5" borderId="33" xfId="0" applyFont="1" applyFill="1" applyBorder="1" applyProtection="1"/>
    <xf numFmtId="44" fontId="21" fillId="2" borderId="24" xfId="1" applyFont="1" applyFill="1" applyBorder="1" applyProtection="1">
      <protection locked="0"/>
    </xf>
    <xf numFmtId="44" fontId="12" fillId="14" borderId="29" xfId="1" applyFont="1" applyFill="1" applyBorder="1" applyProtection="1">
      <protection locked="0"/>
    </xf>
    <xf numFmtId="0" fontId="12" fillId="9" borderId="24" xfId="0" applyNumberFormat="1" applyFont="1" applyFill="1" applyBorder="1" applyAlignment="1" applyProtection="1">
      <alignment horizontal="right"/>
    </xf>
    <xf numFmtId="0" fontId="14" fillId="14" borderId="29" xfId="1" applyNumberFormat="1" applyFont="1" applyFill="1" applyBorder="1" applyProtection="1">
      <protection locked="0"/>
    </xf>
    <xf numFmtId="0" fontId="28" fillId="9" borderId="16" xfId="0" applyNumberFormat="1" applyFont="1" applyFill="1" applyBorder="1" applyAlignment="1" applyProtection="1">
      <alignment horizontal="center"/>
    </xf>
    <xf numFmtId="44" fontId="28" fillId="0" borderId="31" xfId="1" applyFont="1" applyBorder="1" applyAlignment="1" applyProtection="1">
      <alignment horizontal="left"/>
    </xf>
    <xf numFmtId="0" fontId="60" fillId="0" borderId="32" xfId="0" applyFont="1" applyBorder="1" applyAlignment="1" applyProtection="1">
      <alignment horizontal="left"/>
    </xf>
    <xf numFmtId="44" fontId="12" fillId="14" borderId="33" xfId="1" applyFont="1" applyFill="1" applyBorder="1" applyAlignment="1" applyProtection="1">
      <alignment horizontal="left"/>
      <protection locked="0"/>
    </xf>
    <xf numFmtId="44" fontId="12" fillId="9" borderId="3" xfId="1" applyFont="1" applyFill="1" applyBorder="1" applyAlignment="1" applyProtection="1">
      <alignment shrinkToFit="1"/>
    </xf>
    <xf numFmtId="44" fontId="12" fillId="9" borderId="34" xfId="0" applyNumberFormat="1" applyFont="1" applyFill="1" applyBorder="1" applyProtection="1"/>
    <xf numFmtId="0" fontId="9" fillId="0" borderId="40" xfId="0" applyFont="1" applyFill="1" applyBorder="1" applyProtection="1"/>
    <xf numFmtId="44" fontId="12" fillId="0" borderId="0" xfId="0" applyNumberFormat="1" applyFont="1" applyFill="1" applyBorder="1" applyProtection="1"/>
    <xf numFmtId="44" fontId="12" fillId="0" borderId="21" xfId="0" applyNumberFormat="1" applyFont="1" applyBorder="1" applyAlignment="1" applyProtection="1"/>
    <xf numFmtId="44" fontId="12" fillId="0" borderId="41" xfId="0" applyNumberFormat="1" applyFont="1" applyBorder="1" applyAlignment="1" applyProtection="1"/>
    <xf numFmtId="44" fontId="12" fillId="9" borderId="21" xfId="0" applyNumberFormat="1" applyFont="1" applyFill="1" applyBorder="1" applyAlignment="1" applyProtection="1"/>
    <xf numFmtId="44" fontId="12" fillId="0" borderId="26" xfId="0" applyNumberFormat="1" applyFont="1" applyBorder="1" applyAlignment="1" applyProtection="1"/>
    <xf numFmtId="44" fontId="21" fillId="0" borderId="21" xfId="0" applyNumberFormat="1" applyFont="1" applyBorder="1" applyAlignment="1" applyProtection="1"/>
    <xf numFmtId="0" fontId="14" fillId="14" borderId="41" xfId="1" applyNumberFormat="1" applyFont="1" applyFill="1" applyBorder="1" applyProtection="1">
      <protection locked="0"/>
    </xf>
    <xf numFmtId="0" fontId="12" fillId="9" borderId="42" xfId="0" applyNumberFormat="1" applyFont="1" applyFill="1" applyBorder="1" applyAlignment="1" applyProtection="1"/>
    <xf numFmtId="44" fontId="14" fillId="5" borderId="16" xfId="0" applyNumberFormat="1" applyFont="1" applyFill="1" applyBorder="1" applyProtection="1"/>
    <xf numFmtId="44" fontId="12" fillId="0" borderId="21" xfId="0" applyNumberFormat="1" applyFont="1" applyBorder="1" applyProtection="1"/>
    <xf numFmtId="44" fontId="12" fillId="0" borderId="4" xfId="0" applyNumberFormat="1" applyFont="1" applyBorder="1" applyProtection="1"/>
    <xf numFmtId="44" fontId="12" fillId="0" borderId="21" xfId="0" applyNumberFormat="1" applyFont="1" applyFill="1" applyBorder="1" applyProtection="1"/>
    <xf numFmtId="44" fontId="12" fillId="0" borderId="22" xfId="0" applyNumberFormat="1" applyFont="1" applyBorder="1" applyProtection="1"/>
    <xf numFmtId="44" fontId="12" fillId="0" borderId="47" xfId="0" applyNumberFormat="1" applyFont="1" applyBorder="1" applyProtection="1"/>
    <xf numFmtId="44" fontId="12" fillId="0" borderId="26" xfId="0" applyNumberFormat="1" applyFont="1" applyBorder="1" applyProtection="1"/>
    <xf numFmtId="44" fontId="21" fillId="0" borderId="47" xfId="0" applyNumberFormat="1" applyFont="1" applyBorder="1" applyProtection="1"/>
    <xf numFmtId="0" fontId="13" fillId="9" borderId="27" xfId="0" applyFont="1" applyFill="1" applyBorder="1" applyAlignment="1" applyProtection="1"/>
    <xf numFmtId="44" fontId="28" fillId="9" borderId="0" xfId="1" applyFont="1" applyFill="1" applyBorder="1" applyAlignment="1" applyProtection="1">
      <alignment horizontal="left"/>
    </xf>
    <xf numFmtId="0" fontId="12" fillId="9" borderId="0" xfId="0" applyFont="1" applyFill="1" applyProtection="1"/>
    <xf numFmtId="49" fontId="29" fillId="9" borderId="1" xfId="5" applyNumberFormat="1" applyFill="1" applyBorder="1" applyAlignment="1" applyProtection="1">
      <alignment horizontal="center"/>
      <protection locked="0"/>
    </xf>
    <xf numFmtId="49" fontId="29" fillId="9" borderId="15" xfId="5" applyNumberFormat="1" applyFill="1" applyBorder="1" applyAlignment="1" applyProtection="1">
      <alignment horizontal="center"/>
      <protection locked="0"/>
    </xf>
    <xf numFmtId="0" fontId="42" fillId="9" borderId="5" xfId="0" applyFont="1" applyFill="1" applyBorder="1" applyAlignment="1" applyProtection="1">
      <alignment horizontal="center"/>
    </xf>
    <xf numFmtId="0" fontId="12" fillId="9" borderId="3" xfId="0" applyFont="1" applyFill="1" applyBorder="1" applyAlignment="1" applyProtection="1">
      <alignment horizontal="center"/>
    </xf>
    <xf numFmtId="49" fontId="29" fillId="9" borderId="0" xfId="5" applyNumberFormat="1" applyFill="1" applyBorder="1" applyAlignment="1" applyProtection="1">
      <alignment horizontal="center"/>
      <protection locked="0"/>
    </xf>
    <xf numFmtId="44" fontId="12" fillId="9" borderId="66" xfId="0" applyNumberFormat="1" applyFont="1" applyFill="1" applyBorder="1" applyProtection="1"/>
    <xf numFmtId="0" fontId="12" fillId="9" borderId="23" xfId="0" applyFont="1" applyFill="1" applyBorder="1" applyAlignment="1" applyProtection="1">
      <alignment horizontal="center"/>
    </xf>
    <xf numFmtId="49" fontId="12" fillId="9" borderId="42" xfId="0" applyNumberFormat="1" applyFont="1" applyFill="1" applyBorder="1" applyAlignment="1" applyProtection="1">
      <alignment horizontal="center"/>
    </xf>
    <xf numFmtId="49" fontId="19" fillId="9" borderId="42" xfId="0" applyNumberFormat="1" applyFont="1" applyFill="1" applyBorder="1" applyAlignment="1" applyProtection="1">
      <alignment horizontal="center"/>
    </xf>
    <xf numFmtId="49" fontId="19" fillId="9" borderId="42" xfId="0" applyNumberFormat="1" applyFont="1" applyFill="1" applyBorder="1" applyAlignment="1" applyProtection="1">
      <alignment horizontal="center"/>
      <protection locked="0"/>
    </xf>
    <xf numFmtId="49" fontId="19" fillId="9" borderId="24" xfId="0" applyNumberFormat="1" applyFont="1" applyFill="1" applyBorder="1" applyAlignment="1" applyProtection="1">
      <alignment horizontal="center"/>
    </xf>
    <xf numFmtId="49" fontId="19" fillId="9" borderId="91" xfId="0" applyNumberFormat="1" applyFont="1" applyFill="1" applyBorder="1" applyAlignment="1" applyProtection="1">
      <alignment horizontal="center"/>
    </xf>
    <xf numFmtId="2" fontId="14" fillId="14" borderId="20" xfId="1" applyNumberFormat="1" applyFont="1" applyFill="1" applyBorder="1" applyProtection="1">
      <protection locked="0"/>
    </xf>
    <xf numFmtId="44" fontId="12" fillId="0" borderId="21" xfId="1" applyNumberFormat="1" applyFont="1" applyBorder="1" applyProtection="1"/>
    <xf numFmtId="44" fontId="12" fillId="0" borderId="4" xfId="1" applyNumberFormat="1" applyFont="1" applyBorder="1" applyProtection="1"/>
    <xf numFmtId="44" fontId="12" fillId="0" borderId="21" xfId="1" applyNumberFormat="1" applyFont="1" applyBorder="1" applyAlignment="1" applyProtection="1"/>
    <xf numFmtId="44" fontId="12" fillId="0" borderId="4" xfId="1" applyNumberFormat="1" applyFont="1" applyBorder="1" applyAlignment="1" applyProtection="1"/>
    <xf numFmtId="44" fontId="12" fillId="0" borderId="47" xfId="1" applyNumberFormat="1" applyFont="1" applyBorder="1" applyAlignment="1" applyProtection="1"/>
    <xf numFmtId="44" fontId="26" fillId="0" borderId="4" xfId="1" applyNumberFormat="1" applyFont="1" applyBorder="1" applyAlignment="1" applyProtection="1"/>
    <xf numFmtId="0" fontId="12" fillId="0" borderId="4" xfId="0" applyNumberFormat="1" applyFont="1" applyFill="1" applyBorder="1" applyAlignment="1" applyProtection="1"/>
    <xf numFmtId="44" fontId="12" fillId="0" borderId="21" xfId="1" applyNumberFormat="1" applyFont="1" applyFill="1" applyBorder="1" applyAlignment="1" applyProtection="1"/>
    <xf numFmtId="44" fontId="12" fillId="0" borderId="47" xfId="0" applyNumberFormat="1" applyFont="1" applyBorder="1" applyAlignment="1" applyProtection="1"/>
    <xf numFmtId="44" fontId="21" fillId="0" borderId="41" xfId="0" applyNumberFormat="1" applyFont="1" applyBorder="1" applyAlignment="1" applyProtection="1"/>
    <xf numFmtId="44" fontId="12" fillId="5" borderId="16" xfId="0" applyNumberFormat="1" applyFont="1" applyFill="1" applyBorder="1" applyAlignment="1" applyProtection="1"/>
    <xf numFmtId="44" fontId="12" fillId="9" borderId="36" xfId="0" applyNumberFormat="1" applyFont="1" applyFill="1" applyBorder="1" applyProtection="1"/>
    <xf numFmtId="44" fontId="12" fillId="9" borderId="21" xfId="0" applyNumberFormat="1" applyFont="1" applyFill="1" applyBorder="1" applyProtection="1"/>
    <xf numFmtId="44" fontId="12" fillId="0" borderId="36" xfId="0" applyNumberFormat="1" applyFont="1" applyBorder="1" applyProtection="1"/>
    <xf numFmtId="44" fontId="12" fillId="2" borderId="41" xfId="0" applyNumberFormat="1" applyFont="1" applyFill="1" applyBorder="1" applyProtection="1"/>
    <xf numFmtId="44" fontId="12" fillId="17" borderId="21" xfId="0" applyNumberFormat="1" applyFont="1" applyFill="1" applyBorder="1" applyProtection="1"/>
    <xf numFmtId="44" fontId="12" fillId="17" borderId="41" xfId="0" applyNumberFormat="1" applyFont="1" applyFill="1" applyBorder="1" applyProtection="1"/>
    <xf numFmtId="44" fontId="12" fillId="5" borderId="16" xfId="0" applyNumberFormat="1" applyFont="1" applyFill="1" applyBorder="1" applyProtection="1"/>
    <xf numFmtId="44" fontId="12" fillId="0" borderId="6" xfId="0" applyNumberFormat="1" applyFont="1" applyBorder="1" applyProtection="1"/>
    <xf numFmtId="44" fontId="12" fillId="9" borderId="22" xfId="0" applyNumberFormat="1" applyFont="1" applyFill="1" applyBorder="1" applyProtection="1"/>
    <xf numFmtId="44" fontId="21" fillId="0" borderId="22" xfId="0" applyNumberFormat="1" applyFont="1" applyBorder="1" applyProtection="1"/>
    <xf numFmtId="44" fontId="21" fillId="0" borderId="0" xfId="0" applyNumberFormat="1" applyFont="1" applyBorder="1" applyProtection="1"/>
    <xf numFmtId="44" fontId="12" fillId="0" borderId="48" xfId="0" applyNumberFormat="1" applyFont="1" applyBorder="1" applyProtection="1"/>
    <xf numFmtId="44" fontId="12" fillId="0" borderId="47" xfId="0" applyNumberFormat="1" applyFont="1" applyFill="1" applyBorder="1" applyProtection="1"/>
    <xf numFmtId="44" fontId="12" fillId="9" borderId="47" xfId="0" applyNumberFormat="1" applyFont="1" applyFill="1" applyBorder="1" applyProtection="1"/>
    <xf numFmtId="44" fontId="12" fillId="9" borderId="20" xfId="1" applyFont="1" applyFill="1" applyBorder="1" applyProtection="1"/>
    <xf numFmtId="49" fontId="12" fillId="9" borderId="29" xfId="0" applyNumberFormat="1" applyFont="1" applyFill="1" applyBorder="1" applyAlignment="1" applyProtection="1">
      <alignment horizontal="right"/>
    </xf>
    <xf numFmtId="0" fontId="9" fillId="0" borderId="20" xfId="0" applyFont="1" applyBorder="1" applyAlignment="1" applyProtection="1"/>
    <xf numFmtId="0" fontId="9" fillId="0" borderId="45" xfId="0" applyFont="1" applyBorder="1" applyAlignment="1" applyProtection="1"/>
    <xf numFmtId="0" fontId="9" fillId="0" borderId="3" xfId="0" applyFont="1" applyFill="1" applyBorder="1" applyAlignment="1" applyProtection="1"/>
    <xf numFmtId="0" fontId="9" fillId="0" borderId="40" xfId="0" applyFont="1" applyBorder="1" applyAlignment="1" applyProtection="1"/>
    <xf numFmtId="0" fontId="9" fillId="0" borderId="0" xfId="0" applyFont="1" applyBorder="1" applyProtection="1"/>
    <xf numFmtId="0" fontId="12" fillId="9" borderId="20" xfId="0" applyFont="1" applyFill="1" applyBorder="1" applyAlignment="1" applyProtection="1"/>
    <xf numFmtId="44" fontId="12" fillId="9" borderId="33" xfId="1" applyFont="1" applyFill="1" applyBorder="1" applyAlignment="1" applyProtection="1"/>
    <xf numFmtId="44" fontId="14" fillId="14" borderId="3" xfId="1" applyFont="1" applyFill="1" applyBorder="1" applyAlignment="1" applyProtection="1">
      <alignment horizontal="center"/>
      <protection locked="0"/>
    </xf>
    <xf numFmtId="0" fontId="12" fillId="9" borderId="33" xfId="0" applyNumberFormat="1" applyFont="1" applyFill="1" applyBorder="1" applyProtection="1">
      <protection locked="0"/>
    </xf>
    <xf numFmtId="0" fontId="29" fillId="0" borderId="0" xfId="5" applyAlignment="1">
      <alignment horizontal="center"/>
    </xf>
    <xf numFmtId="165" fontId="53" fillId="15" borderId="102" xfId="10" applyNumberFormat="1" applyBorder="1" applyAlignment="1" applyProtection="1"/>
    <xf numFmtId="44" fontId="12" fillId="0" borderId="72" xfId="0" applyNumberFormat="1" applyFont="1" applyBorder="1" applyProtection="1"/>
    <xf numFmtId="44" fontId="12" fillId="0" borderId="53" xfId="0" applyNumberFormat="1" applyFont="1" applyBorder="1" applyProtection="1"/>
    <xf numFmtId="0" fontId="12" fillId="0" borderId="90" xfId="0" applyFont="1" applyBorder="1" applyAlignment="1" applyProtection="1">
      <alignment vertical="top"/>
    </xf>
    <xf numFmtId="44" fontId="14" fillId="5" borderId="15" xfId="1" applyFont="1" applyFill="1" applyBorder="1" applyProtection="1"/>
    <xf numFmtId="44" fontId="12" fillId="0" borderId="90" xfId="1" applyNumberFormat="1" applyFont="1" applyBorder="1" applyProtection="1"/>
    <xf numFmtId="44" fontId="12" fillId="0" borderId="3" xfId="1" applyNumberFormat="1" applyFont="1" applyBorder="1" applyProtection="1"/>
    <xf numFmtId="165" fontId="59" fillId="19" borderId="102" xfId="10" applyNumberFormat="1" applyFont="1" applyFill="1" applyBorder="1" applyAlignment="1" applyProtection="1"/>
    <xf numFmtId="44" fontId="12" fillId="0" borderId="90" xfId="1" applyNumberFormat="1" applyFont="1" applyBorder="1" applyAlignment="1" applyProtection="1"/>
    <xf numFmtId="44" fontId="12" fillId="0" borderId="27" xfId="1" applyNumberFormat="1" applyFont="1" applyBorder="1" applyProtection="1"/>
    <xf numFmtId="44" fontId="12" fillId="0" borderId="3" xfId="1" applyNumberFormat="1" applyFont="1" applyBorder="1" applyAlignment="1" applyProtection="1"/>
    <xf numFmtId="44" fontId="12" fillId="0" borderId="27" xfId="1" applyNumberFormat="1" applyFont="1" applyBorder="1" applyAlignment="1" applyProtection="1"/>
    <xf numFmtId="44" fontId="12" fillId="0" borderId="5" xfId="1" applyFont="1" applyBorder="1" applyAlignment="1" applyProtection="1"/>
    <xf numFmtId="44" fontId="12" fillId="0" borderId="53" xfId="1" applyNumberFormat="1" applyFont="1" applyBorder="1" applyAlignment="1" applyProtection="1"/>
    <xf numFmtId="44" fontId="12" fillId="0" borderId="90" xfId="0" applyNumberFormat="1" applyFont="1" applyBorder="1" applyAlignment="1" applyProtection="1"/>
    <xf numFmtId="44" fontId="14" fillId="5" borderId="17" xfId="1" applyFont="1" applyFill="1" applyBorder="1" applyProtection="1"/>
    <xf numFmtId="165" fontId="53" fillId="19" borderId="102" xfId="10" applyNumberFormat="1" applyFill="1" applyBorder="1" applyAlignment="1" applyProtection="1"/>
    <xf numFmtId="0" fontId="11" fillId="0" borderId="73" xfId="0" applyFont="1" applyFill="1" applyBorder="1" applyAlignment="1" applyProtection="1">
      <alignment horizontal="left"/>
    </xf>
    <xf numFmtId="0" fontId="12" fillId="0" borderId="0" xfId="0" applyFont="1" applyFill="1" applyBorder="1" applyAlignment="1" applyProtection="1">
      <alignment horizontal="left"/>
    </xf>
    <xf numFmtId="0" fontId="12" fillId="0" borderId="3" xfId="0" applyNumberFormat="1" applyFont="1" applyBorder="1" applyAlignment="1" applyProtection="1">
      <protection locked="0"/>
    </xf>
    <xf numFmtId="44" fontId="12" fillId="0" borderId="49" xfId="0" applyNumberFormat="1" applyFont="1" applyBorder="1" applyAlignment="1" applyProtection="1"/>
    <xf numFmtId="44" fontId="12" fillId="0" borderId="10" xfId="0" applyNumberFormat="1" applyFont="1" applyBorder="1" applyAlignment="1" applyProtection="1"/>
    <xf numFmtId="44" fontId="12" fillId="0" borderId="35" xfId="0" applyNumberFormat="1" applyFont="1" applyBorder="1" applyAlignment="1" applyProtection="1"/>
    <xf numFmtId="44" fontId="12" fillId="0" borderId="31" xfId="0" applyNumberFormat="1" applyFont="1" applyBorder="1" applyAlignment="1" applyProtection="1"/>
    <xf numFmtId="44" fontId="12" fillId="0" borderId="27" xfId="0" applyNumberFormat="1" applyFont="1" applyBorder="1" applyAlignment="1" applyProtection="1"/>
    <xf numFmtId="0" fontId="12" fillId="9" borderId="20" xfId="0" applyNumberFormat="1" applyFont="1" applyFill="1" applyBorder="1" applyAlignment="1" applyProtection="1"/>
    <xf numFmtId="165" fontId="53" fillId="15" borderId="103" xfId="10" applyNumberFormat="1" applyBorder="1" applyAlignment="1" applyProtection="1"/>
    <xf numFmtId="0" fontId="21" fillId="0" borderId="29" xfId="0" applyNumberFormat="1" applyFont="1" applyBorder="1" applyAlignment="1" applyProtection="1"/>
    <xf numFmtId="0" fontId="21" fillId="0" borderId="29" xfId="0" applyNumberFormat="1" applyFont="1" applyFill="1" applyBorder="1" applyAlignment="1" applyProtection="1"/>
    <xf numFmtId="0" fontId="12" fillId="0" borderId="29" xfId="0" applyFont="1" applyBorder="1" applyAlignment="1" applyProtection="1">
      <protection locked="0"/>
    </xf>
    <xf numFmtId="0" fontId="12" fillId="0" borderId="46" xfId="0" applyFont="1" applyBorder="1" applyAlignment="1" applyProtection="1"/>
    <xf numFmtId="44" fontId="12" fillId="9" borderId="4" xfId="1" applyFont="1" applyFill="1" applyBorder="1" applyAlignment="1" applyProtection="1"/>
    <xf numFmtId="44" fontId="12" fillId="0" borderId="91" xfId="0" applyNumberFormat="1" applyFont="1" applyBorder="1" applyAlignment="1" applyProtection="1"/>
    <xf numFmtId="44" fontId="12" fillId="0" borderId="3" xfId="0" applyNumberFormat="1" applyFont="1" applyBorder="1" applyAlignment="1" applyProtection="1"/>
    <xf numFmtId="44" fontId="12" fillId="0" borderId="24" xfId="0" applyNumberFormat="1" applyFont="1" applyBorder="1" applyAlignment="1" applyProtection="1"/>
    <xf numFmtId="44" fontId="12" fillId="0" borderId="4" xfId="0" applyNumberFormat="1" applyFont="1" applyBorder="1" applyAlignment="1" applyProtection="1"/>
    <xf numFmtId="44" fontId="12" fillId="0" borderId="104" xfId="0" applyNumberFormat="1" applyFont="1" applyBorder="1" applyAlignment="1" applyProtection="1"/>
    <xf numFmtId="44" fontId="12" fillId="0" borderId="39" xfId="0" applyNumberFormat="1" applyFont="1" applyBorder="1" applyAlignment="1" applyProtection="1"/>
    <xf numFmtId="44" fontId="12" fillId="0" borderId="44" xfId="0" applyNumberFormat="1" applyFont="1" applyBorder="1" applyAlignment="1" applyProtection="1"/>
    <xf numFmtId="44" fontId="12" fillId="0" borderId="46" xfId="0" applyNumberFormat="1" applyFont="1" applyBorder="1" applyAlignment="1" applyProtection="1"/>
    <xf numFmtId="44" fontId="12" fillId="0" borderId="66" xfId="0" applyNumberFormat="1" applyFont="1" applyBorder="1" applyAlignment="1" applyProtection="1"/>
    <xf numFmtId="0" fontId="43" fillId="9" borderId="0" xfId="2" applyFont="1" applyFill="1" applyBorder="1" applyAlignment="1" applyProtection="1">
      <protection locked="0"/>
    </xf>
    <xf numFmtId="165" fontId="53" fillId="16" borderId="102" xfId="10" applyNumberFormat="1" applyFill="1" applyBorder="1" applyAlignment="1" applyProtection="1"/>
    <xf numFmtId="44" fontId="12" fillId="9" borderId="28" xfId="1" applyFont="1" applyFill="1" applyBorder="1" applyAlignment="1" applyProtection="1">
      <alignment shrinkToFit="1"/>
    </xf>
    <xf numFmtId="165" fontId="53" fillId="16" borderId="106" xfId="10" applyNumberFormat="1" applyFill="1" applyBorder="1" applyAlignment="1" applyProtection="1"/>
    <xf numFmtId="166" fontId="40" fillId="9" borderId="3" xfId="2" applyNumberFormat="1" applyFont="1" applyFill="1" applyBorder="1" applyAlignment="1" applyProtection="1"/>
    <xf numFmtId="166" fontId="40" fillId="9" borderId="20" xfId="2" applyNumberFormat="1" applyFont="1" applyFill="1" applyBorder="1" applyAlignment="1" applyProtection="1"/>
    <xf numFmtId="165" fontId="53" fillId="15" borderId="107" xfId="10" applyNumberFormat="1" applyBorder="1" applyAlignment="1" applyProtection="1"/>
    <xf numFmtId="0" fontId="43" fillId="6" borderId="99" xfId="2" applyFont="1" applyBorder="1" applyAlignment="1" applyProtection="1">
      <protection locked="0"/>
    </xf>
    <xf numFmtId="0" fontId="12" fillId="9" borderId="29" xfId="0" applyNumberFormat="1" applyFont="1" applyFill="1" applyBorder="1" applyAlignment="1" applyProtection="1">
      <alignment horizontal="right"/>
    </xf>
    <xf numFmtId="0" fontId="12" fillId="9" borderId="21" xfId="0" applyFont="1" applyFill="1" applyBorder="1" applyAlignment="1" applyProtection="1">
      <alignment horizontal="right"/>
    </xf>
    <xf numFmtId="0" fontId="54" fillId="0" borderId="22" xfId="0" applyFont="1" applyBorder="1"/>
    <xf numFmtId="44" fontId="14" fillId="14" borderId="29" xfId="1" applyFont="1" applyFill="1" applyBorder="1" applyAlignment="1" applyProtection="1">
      <alignment horizontal="center"/>
      <protection locked="0"/>
    </xf>
    <xf numFmtId="0" fontId="12" fillId="2" borderId="24" xfId="0" applyFont="1" applyFill="1" applyBorder="1" applyAlignment="1" applyProtection="1">
      <alignment horizontal="left"/>
    </xf>
    <xf numFmtId="44" fontId="12" fillId="0" borderId="47" xfId="1" applyFont="1" applyBorder="1" applyProtection="1">
      <protection locked="0"/>
    </xf>
    <xf numFmtId="0" fontId="12" fillId="2" borderId="33" xfId="0" applyFont="1" applyFill="1" applyBorder="1" applyAlignment="1" applyProtection="1">
      <alignment horizontal="left"/>
    </xf>
    <xf numFmtId="164" fontId="36" fillId="9" borderId="29" xfId="1" applyNumberFormat="1" applyFont="1" applyFill="1" applyBorder="1" applyAlignment="1" applyProtection="1">
      <protection locked="0"/>
    </xf>
    <xf numFmtId="0" fontId="21" fillId="9" borderId="39" xfId="0" applyNumberFormat="1" applyFont="1" applyFill="1" applyBorder="1" applyProtection="1"/>
    <xf numFmtId="0" fontId="21" fillId="9" borderId="27" xfId="0" applyFont="1" applyFill="1" applyBorder="1" applyAlignment="1" applyProtection="1">
      <alignment horizontal="left"/>
    </xf>
    <xf numFmtId="9" fontId="12" fillId="0" borderId="24" xfId="0" applyNumberFormat="1" applyFont="1" applyFill="1" applyBorder="1" applyAlignment="1" applyProtection="1">
      <alignment horizontal="left"/>
    </xf>
    <xf numFmtId="0" fontId="9" fillId="0" borderId="3" xfId="0" applyNumberFormat="1" applyFont="1" applyBorder="1" applyAlignment="1" applyProtection="1">
      <alignment horizontal="left"/>
    </xf>
    <xf numFmtId="0" fontId="9" fillId="0" borderId="3" xfId="0" applyNumberFormat="1" applyFont="1" applyBorder="1" applyAlignment="1" applyProtection="1">
      <alignment horizontal="right"/>
    </xf>
    <xf numFmtId="44" fontId="12" fillId="17" borderId="21" xfId="1" applyNumberFormat="1" applyFont="1" applyFill="1" applyBorder="1" applyProtection="1"/>
    <xf numFmtId="44" fontId="12" fillId="17" borderId="21" xfId="1" applyNumberFormat="1" applyFont="1" applyFill="1" applyBorder="1" applyAlignment="1" applyProtection="1"/>
    <xf numFmtId="44" fontId="26" fillId="17" borderId="21" xfId="1" applyNumberFormat="1" applyFont="1" applyFill="1" applyBorder="1" applyAlignment="1" applyProtection="1"/>
    <xf numFmtId="44" fontId="14" fillId="13" borderId="3" xfId="1" applyFont="1" applyFill="1" applyBorder="1" applyProtection="1">
      <protection locked="0"/>
    </xf>
    <xf numFmtId="44" fontId="12" fillId="17" borderId="41" xfId="0" applyNumberFormat="1" applyFont="1" applyFill="1" applyBorder="1" applyAlignment="1" applyProtection="1"/>
    <xf numFmtId="49" fontId="12" fillId="9" borderId="27" xfId="0" applyNumberFormat="1" applyFont="1" applyFill="1" applyBorder="1" applyAlignment="1" applyProtection="1"/>
    <xf numFmtId="0" fontId="12" fillId="0" borderId="24" xfId="0" applyNumberFormat="1" applyFont="1" applyBorder="1" applyAlignment="1" applyProtection="1">
      <alignment wrapText="1"/>
    </xf>
    <xf numFmtId="49" fontId="12" fillId="9" borderId="20" xfId="0" applyNumberFormat="1" applyFont="1" applyFill="1" applyBorder="1" applyProtection="1"/>
    <xf numFmtId="0" fontId="40" fillId="6" borderId="11" xfId="2" applyFont="1" applyBorder="1" applyAlignment="1" applyProtection="1">
      <alignment vertical="top"/>
      <protection locked="0"/>
    </xf>
    <xf numFmtId="0" fontId="40" fillId="6" borderId="1" xfId="2" applyFont="1" applyBorder="1" applyAlignment="1" applyProtection="1">
      <alignment vertical="top"/>
      <protection locked="0"/>
    </xf>
    <xf numFmtId="0" fontId="40" fillId="9" borderId="11" xfId="2" applyFont="1" applyFill="1" applyBorder="1" applyAlignment="1" applyProtection="1">
      <alignment vertical="top"/>
      <protection locked="0"/>
    </xf>
    <xf numFmtId="164" fontId="26" fillId="9" borderId="33" xfId="1" applyNumberFormat="1" applyFont="1" applyFill="1" applyBorder="1" applyProtection="1">
      <protection locked="0"/>
    </xf>
    <xf numFmtId="164" fontId="26" fillId="9" borderId="29" xfId="1" applyNumberFormat="1" applyFont="1" applyFill="1" applyBorder="1" applyProtection="1">
      <protection locked="0"/>
    </xf>
    <xf numFmtId="164" fontId="26" fillId="0" borderId="29" xfId="1" applyNumberFormat="1" applyFont="1" applyFill="1" applyBorder="1" applyProtection="1">
      <protection locked="0"/>
    </xf>
    <xf numFmtId="164" fontId="26" fillId="7" borderId="0" xfId="1" applyNumberFormat="1" applyFont="1" applyFill="1" applyBorder="1" applyProtection="1">
      <protection locked="0"/>
    </xf>
    <xf numFmtId="164" fontId="26" fillId="7" borderId="31" xfId="1" applyNumberFormat="1" applyFont="1" applyFill="1" applyBorder="1" applyProtection="1">
      <protection locked="0"/>
    </xf>
    <xf numFmtId="164" fontId="26" fillId="7" borderId="45" xfId="1" applyNumberFormat="1" applyFont="1" applyFill="1" applyBorder="1" applyProtection="1">
      <protection locked="0"/>
    </xf>
    <xf numFmtId="164" fontId="26" fillId="7" borderId="20" xfId="1" applyNumberFormat="1" applyFont="1" applyFill="1" applyBorder="1" applyProtection="1">
      <protection locked="0"/>
    </xf>
    <xf numFmtId="0" fontId="40" fillId="10" borderId="1" xfId="2" applyFont="1" applyFill="1" applyBorder="1" applyAlignment="1" applyProtection="1">
      <alignment vertical="top"/>
      <protection locked="0"/>
    </xf>
    <xf numFmtId="0" fontId="40" fillId="10" borderId="11" xfId="2" applyFont="1" applyFill="1" applyBorder="1" applyAlignment="1" applyProtection="1">
      <alignment vertical="top"/>
      <protection locked="0"/>
    </xf>
    <xf numFmtId="164" fontId="26" fillId="0" borderId="36" xfId="1" applyNumberFormat="1" applyFont="1" applyFill="1" applyBorder="1" applyProtection="1">
      <protection locked="0"/>
    </xf>
    <xf numFmtId="0" fontId="40" fillId="6" borderId="17" xfId="2" applyFont="1" applyBorder="1" applyAlignment="1" applyProtection="1">
      <alignment vertical="top"/>
      <protection locked="0"/>
    </xf>
    <xf numFmtId="0" fontId="12" fillId="9" borderId="3" xfId="0" applyNumberFormat="1" applyFont="1" applyFill="1" applyBorder="1" applyAlignment="1" applyProtection="1">
      <alignment horizontal="left"/>
    </xf>
    <xf numFmtId="164" fontId="36" fillId="9" borderId="33" xfId="1" applyNumberFormat="1" applyFont="1" applyFill="1" applyBorder="1" applyAlignment="1" applyProtection="1">
      <protection locked="0"/>
    </xf>
    <xf numFmtId="0" fontId="12" fillId="9" borderId="20" xfId="0" applyFont="1" applyFill="1" applyBorder="1" applyAlignment="1" applyProtection="1">
      <alignment horizontal="left"/>
    </xf>
    <xf numFmtId="0" fontId="26" fillId="5" borderId="16" xfId="0" applyFont="1" applyFill="1" applyBorder="1" applyProtection="1">
      <protection locked="0"/>
    </xf>
    <xf numFmtId="0" fontId="40" fillId="6" borderId="16" xfId="2" applyFont="1" applyBorder="1" applyAlignment="1" applyProtection="1">
      <alignment vertical="top"/>
      <protection locked="0"/>
    </xf>
    <xf numFmtId="164" fontId="26" fillId="9" borderId="0" xfId="1" applyNumberFormat="1" applyFont="1" applyFill="1" applyBorder="1" applyProtection="1">
      <protection locked="0"/>
    </xf>
    <xf numFmtId="0" fontId="45" fillId="6" borderId="11" xfId="2" applyFont="1" applyBorder="1" applyAlignment="1" applyProtection="1">
      <alignment vertical="top"/>
      <protection locked="0"/>
    </xf>
    <xf numFmtId="164" fontId="26" fillId="7" borderId="61" xfId="1" applyNumberFormat="1" applyFont="1" applyFill="1" applyBorder="1" applyProtection="1">
      <protection locked="0"/>
    </xf>
    <xf numFmtId="164" fontId="26" fillId="7" borderId="23" xfId="1" applyNumberFormat="1" applyFont="1" applyFill="1" applyBorder="1" applyProtection="1">
      <protection locked="0"/>
    </xf>
    <xf numFmtId="0" fontId="61" fillId="6" borderId="1" xfId="2" applyFont="1" applyBorder="1" applyAlignment="1" applyProtection="1">
      <alignment vertical="top"/>
      <protection locked="0"/>
    </xf>
    <xf numFmtId="164" fontId="62" fillId="7" borderId="33" xfId="1" applyNumberFormat="1" applyFont="1" applyFill="1" applyBorder="1" applyProtection="1">
      <protection locked="0"/>
    </xf>
    <xf numFmtId="164" fontId="62" fillId="7" borderId="29" xfId="1" applyNumberFormat="1" applyFont="1" applyFill="1" applyBorder="1" applyProtection="1">
      <protection locked="0"/>
    </xf>
    <xf numFmtId="164" fontId="26" fillId="7" borderId="81" xfId="1" applyNumberFormat="1" applyFont="1" applyFill="1" applyBorder="1" applyProtection="1"/>
    <xf numFmtId="37" fontId="26" fillId="0" borderId="0" xfId="1" applyNumberFormat="1" applyFont="1" applyProtection="1"/>
    <xf numFmtId="164" fontId="26" fillId="7" borderId="42" xfId="1" applyNumberFormat="1" applyFont="1" applyFill="1" applyBorder="1" applyProtection="1">
      <protection locked="0"/>
    </xf>
    <xf numFmtId="164" fontId="36" fillId="7" borderId="31" xfId="1" applyNumberFormat="1" applyFont="1" applyFill="1" applyBorder="1" applyProtection="1">
      <protection locked="0"/>
    </xf>
    <xf numFmtId="164" fontId="36" fillId="7" borderId="45" xfId="1" applyNumberFormat="1" applyFont="1" applyFill="1" applyBorder="1" applyProtection="1">
      <protection locked="0"/>
    </xf>
    <xf numFmtId="164" fontId="36" fillId="7" borderId="33" xfId="1" applyNumberFormat="1" applyFont="1" applyFill="1" applyBorder="1" applyProtection="1">
      <protection locked="0"/>
    </xf>
    <xf numFmtId="164" fontId="36" fillId="7" borderId="29" xfId="1" applyNumberFormat="1" applyFont="1" applyFill="1" applyBorder="1" applyProtection="1">
      <protection locked="0"/>
    </xf>
    <xf numFmtId="164" fontId="36" fillId="0" borderId="0" xfId="1" applyNumberFormat="1" applyFont="1" applyFill="1" applyBorder="1" applyProtection="1">
      <protection locked="0"/>
    </xf>
    <xf numFmtId="0" fontId="40" fillId="6" borderId="15" xfId="2" applyFont="1" applyBorder="1" applyAlignment="1" applyProtection="1">
      <alignment vertical="top"/>
      <protection locked="0"/>
    </xf>
    <xf numFmtId="164" fontId="26" fillId="7" borderId="52" xfId="1" applyNumberFormat="1" applyFont="1" applyFill="1" applyBorder="1" applyProtection="1">
      <protection locked="0"/>
    </xf>
    <xf numFmtId="0" fontId="45" fillId="6" borderId="15" xfId="2" applyFont="1" applyBorder="1" applyAlignment="1" applyProtection="1">
      <alignment vertical="top"/>
      <protection locked="0"/>
    </xf>
    <xf numFmtId="164" fontId="26" fillId="7" borderId="40" xfId="1" applyNumberFormat="1" applyFont="1" applyFill="1" applyBorder="1" applyProtection="1">
      <protection locked="0"/>
    </xf>
    <xf numFmtId="164" fontId="26" fillId="7" borderId="69" xfId="1" applyNumberFormat="1" applyFont="1" applyFill="1" applyBorder="1" applyProtection="1"/>
    <xf numFmtId="164" fontId="36" fillId="0" borderId="33" xfId="1" applyNumberFormat="1" applyFont="1" applyFill="1" applyBorder="1" applyProtection="1">
      <protection locked="0"/>
    </xf>
    <xf numFmtId="164" fontId="36" fillId="0" borderId="29" xfId="1" applyNumberFormat="1" applyFont="1" applyFill="1" applyBorder="1" applyProtection="1">
      <protection locked="0"/>
    </xf>
    <xf numFmtId="0" fontId="43" fillId="6" borderId="11" xfId="2" applyFont="1" applyBorder="1" applyAlignment="1" applyProtection="1">
      <alignment vertical="top"/>
      <protection locked="0"/>
    </xf>
    <xf numFmtId="0" fontId="43" fillId="0" borderId="0" xfId="2" applyFont="1" applyFill="1" applyBorder="1" applyAlignment="1" applyProtection="1">
      <alignment vertical="top"/>
      <protection locked="0"/>
    </xf>
    <xf numFmtId="0" fontId="26" fillId="6" borderId="11" xfId="2" applyFont="1" applyBorder="1" applyAlignment="1" applyProtection="1">
      <alignment vertical="top"/>
      <protection locked="0"/>
    </xf>
    <xf numFmtId="164" fontId="26" fillId="7" borderId="3" xfId="1" applyNumberFormat="1" applyFont="1" applyFill="1" applyBorder="1" applyProtection="1">
      <protection locked="0"/>
    </xf>
    <xf numFmtId="164" fontId="26" fillId="7" borderId="27" xfId="1" applyNumberFormat="1" applyFont="1" applyFill="1" applyBorder="1" applyProtection="1">
      <protection locked="0"/>
    </xf>
    <xf numFmtId="37" fontId="26" fillId="0" borderId="0" xfId="1" applyNumberFormat="1" applyFont="1" applyBorder="1" applyProtection="1">
      <protection locked="0"/>
    </xf>
    <xf numFmtId="37" fontId="26" fillId="0" borderId="31" xfId="1" applyNumberFormat="1" applyFont="1" applyBorder="1" applyProtection="1">
      <protection locked="0"/>
    </xf>
    <xf numFmtId="164" fontId="36" fillId="7" borderId="69" xfId="1" applyNumberFormat="1" applyFont="1" applyFill="1" applyBorder="1" applyProtection="1">
      <protection locked="0"/>
    </xf>
    <xf numFmtId="37" fontId="26" fillId="9" borderId="33" xfId="1" applyNumberFormat="1" applyFont="1" applyFill="1" applyBorder="1" applyProtection="1">
      <protection locked="0"/>
    </xf>
    <xf numFmtId="37" fontId="26" fillId="9" borderId="29" xfId="1" applyNumberFormat="1" applyFont="1" applyFill="1" applyBorder="1" applyProtection="1">
      <protection locked="0"/>
    </xf>
    <xf numFmtId="37" fontId="26" fillId="0" borderId="29" xfId="1" applyNumberFormat="1" applyFont="1" applyFill="1" applyBorder="1" applyProtection="1">
      <protection locked="0"/>
    </xf>
    <xf numFmtId="37" fontId="26" fillId="0" borderId="45" xfId="1" applyNumberFormat="1" applyFont="1" applyFill="1" applyBorder="1" applyProtection="1">
      <protection locked="0"/>
    </xf>
    <xf numFmtId="37" fontId="26" fillId="0" borderId="31" xfId="1" applyNumberFormat="1" applyFont="1" applyFill="1" applyBorder="1" applyProtection="1">
      <protection locked="0"/>
    </xf>
    <xf numFmtId="37" fontId="26" fillId="0" borderId="40" xfId="1" applyNumberFormat="1" applyFont="1" applyFill="1" applyBorder="1" applyProtection="1">
      <protection locked="0"/>
    </xf>
    <xf numFmtId="37" fontId="26" fillId="9" borderId="40" xfId="1" applyNumberFormat="1" applyFont="1" applyFill="1" applyBorder="1" applyProtection="1">
      <protection locked="0"/>
    </xf>
    <xf numFmtId="37" fontId="26" fillId="0" borderId="69" xfId="1" applyNumberFormat="1" applyFont="1" applyBorder="1" applyProtection="1">
      <protection locked="0"/>
    </xf>
    <xf numFmtId="37" fontId="26" fillId="0" borderId="33" xfId="1" applyNumberFormat="1" applyFont="1" applyFill="1" applyBorder="1" applyProtection="1">
      <protection locked="0"/>
    </xf>
    <xf numFmtId="37" fontId="26" fillId="0" borderId="20" xfId="1" applyNumberFormat="1" applyFont="1" applyFill="1" applyBorder="1" applyProtection="1">
      <protection locked="0"/>
    </xf>
    <xf numFmtId="37" fontId="26" fillId="0" borderId="27" xfId="1" applyNumberFormat="1" applyFont="1" applyFill="1" applyBorder="1" applyProtection="1">
      <protection locked="0"/>
    </xf>
    <xf numFmtId="37" fontId="26" fillId="0" borderId="52" xfId="1" applyNumberFormat="1" applyFont="1" applyFill="1" applyBorder="1" applyProtection="1">
      <protection locked="0"/>
    </xf>
    <xf numFmtId="37" fontId="26" fillId="9" borderId="11" xfId="1" applyNumberFormat="1" applyFont="1" applyFill="1" applyBorder="1" applyProtection="1">
      <protection locked="0"/>
    </xf>
    <xf numFmtId="0" fontId="26" fillId="0" borderId="24" xfId="0" applyFont="1" applyBorder="1" applyProtection="1">
      <protection locked="0"/>
    </xf>
    <xf numFmtId="0" fontId="26" fillId="0" borderId="45" xfId="0" applyFont="1" applyBorder="1" applyProtection="1">
      <protection locked="0"/>
    </xf>
    <xf numFmtId="0" fontId="26" fillId="0" borderId="33" xfId="0" applyFont="1" applyBorder="1" applyProtection="1">
      <protection locked="0"/>
    </xf>
    <xf numFmtId="0" fontId="63" fillId="0" borderId="29" xfId="0" applyFont="1" applyBorder="1" applyAlignment="1" applyProtection="1">
      <alignment vertical="top"/>
    </xf>
    <xf numFmtId="0" fontId="64" fillId="0" borderId="32" xfId="0" applyFont="1" applyBorder="1" applyAlignment="1" applyProtection="1">
      <alignment horizontal="left"/>
    </xf>
    <xf numFmtId="0" fontId="46" fillId="9" borderId="24" xfId="9" applyNumberFormat="1" applyFill="1" applyBorder="1" applyProtection="1">
      <protection locked="0"/>
    </xf>
    <xf numFmtId="0" fontId="12" fillId="9" borderId="29" xfId="0" applyNumberFormat="1" applyFont="1" applyFill="1" applyBorder="1" applyProtection="1">
      <protection locked="0"/>
    </xf>
    <xf numFmtId="0" fontId="12" fillId="21" borderId="29" xfId="0" applyNumberFormat="1" applyFont="1" applyFill="1" applyBorder="1" applyProtection="1"/>
    <xf numFmtId="0" fontId="12" fillId="21" borderId="29" xfId="0" applyNumberFormat="1" applyFont="1" applyFill="1" applyBorder="1" applyAlignment="1" applyProtection="1">
      <alignment horizontal="right"/>
    </xf>
    <xf numFmtId="0" fontId="12" fillId="21" borderId="29" xfId="0" applyFont="1" applyFill="1" applyBorder="1" applyProtection="1"/>
    <xf numFmtId="44" fontId="12" fillId="21" borderId="29" xfId="1" applyFont="1" applyFill="1" applyBorder="1" applyProtection="1">
      <protection locked="0"/>
    </xf>
    <xf numFmtId="44" fontId="12" fillId="21" borderId="36" xfId="1" applyFont="1" applyFill="1" applyBorder="1" applyProtection="1"/>
    <xf numFmtId="44" fontId="12" fillId="21" borderId="29" xfId="1" applyFont="1" applyFill="1" applyBorder="1" applyAlignment="1" applyProtection="1">
      <alignment shrinkToFit="1"/>
    </xf>
    <xf numFmtId="44" fontId="12" fillId="21" borderId="46" xfId="0" applyNumberFormat="1" applyFont="1" applyFill="1" applyBorder="1" applyProtection="1"/>
    <xf numFmtId="166" fontId="40" fillId="9" borderId="26" xfId="2" applyNumberFormat="1" applyFont="1" applyFill="1" applyBorder="1" applyAlignment="1" applyProtection="1"/>
    <xf numFmtId="165" fontId="53" fillId="16" borderId="105" xfId="10" applyNumberFormat="1" applyFill="1" applyBorder="1" applyAlignment="1" applyProtection="1"/>
    <xf numFmtId="0" fontId="12" fillId="0" borderId="67" xfId="0" applyFont="1" applyBorder="1" applyAlignment="1" applyProtection="1">
      <alignment horizontal="right"/>
    </xf>
    <xf numFmtId="0" fontId="64" fillId="0" borderId="0" xfId="0" applyFont="1" applyAlignment="1" applyProtection="1">
      <alignment horizontal="left"/>
    </xf>
    <xf numFmtId="0" fontId="12" fillId="0" borderId="110" xfId="0" applyNumberFormat="1" applyFont="1" applyBorder="1" applyProtection="1"/>
    <xf numFmtId="49" fontId="12" fillId="0" borderId="110" xfId="0" applyNumberFormat="1" applyFont="1" applyBorder="1" applyProtection="1"/>
    <xf numFmtId="0" fontId="12" fillId="0" borderId="110" xfId="0" applyFont="1" applyFill="1" applyBorder="1" applyAlignment="1" applyProtection="1">
      <alignment horizontal="right"/>
    </xf>
    <xf numFmtId="0" fontId="12" fillId="0" borderId="110" xfId="0" applyFont="1" applyFill="1" applyBorder="1" applyProtection="1"/>
    <xf numFmtId="44" fontId="12" fillId="4" borderId="110" xfId="1" applyFont="1" applyFill="1" applyBorder="1" applyProtection="1">
      <protection locked="0"/>
    </xf>
    <xf numFmtId="44" fontId="12" fillId="0" borderId="114" xfId="1" applyFont="1" applyFill="1" applyBorder="1" applyProtection="1"/>
    <xf numFmtId="44" fontId="12" fillId="0" borderId="112" xfId="1" applyFont="1" applyBorder="1" applyProtection="1"/>
    <xf numFmtId="166" fontId="40" fillId="9" borderId="112" xfId="2" applyNumberFormat="1" applyFont="1" applyFill="1" applyBorder="1" applyAlignment="1" applyProtection="1"/>
    <xf numFmtId="0" fontId="14" fillId="14" borderId="111" xfId="1" applyNumberFormat="1" applyFont="1" applyFill="1" applyBorder="1" applyProtection="1">
      <protection locked="0"/>
    </xf>
    <xf numFmtId="44" fontId="12" fillId="0" borderId="111" xfId="0" applyNumberFormat="1" applyFont="1" applyBorder="1" applyProtection="1"/>
    <xf numFmtId="0" fontId="12" fillId="0" borderId="111" xfId="0" applyNumberFormat="1" applyFont="1" applyBorder="1" applyProtection="1"/>
    <xf numFmtId="49" fontId="12" fillId="0" borderId="111" xfId="0" applyNumberFormat="1" applyFont="1" applyBorder="1" applyProtection="1"/>
    <xf numFmtId="0" fontId="12" fillId="0" borderId="113" xfId="0" applyNumberFormat="1" applyFont="1" applyBorder="1" applyProtection="1"/>
    <xf numFmtId="44" fontId="12" fillId="4" borderId="111" xfId="1" applyFont="1" applyFill="1" applyBorder="1" applyProtection="1">
      <protection locked="0"/>
    </xf>
    <xf numFmtId="44" fontId="12" fillId="0" borderId="112" xfId="0" applyNumberFormat="1" applyFont="1" applyBorder="1" applyProtection="1"/>
    <xf numFmtId="0" fontId="12" fillId="0" borderId="8" xfId="0" applyFont="1" applyBorder="1" applyAlignment="1" applyProtection="1">
      <alignment horizontal="left"/>
    </xf>
    <xf numFmtId="0" fontId="12" fillId="0" borderId="10" xfId="0" applyFont="1" applyBorder="1" applyAlignment="1" applyProtection="1">
      <alignment horizontal="left"/>
    </xf>
    <xf numFmtId="0" fontId="12" fillId="0" borderId="113" xfId="0" applyNumberFormat="1" applyFont="1" applyFill="1" applyBorder="1" applyProtection="1">
      <protection locked="0"/>
    </xf>
    <xf numFmtId="0" fontId="12" fillId="0" borderId="111" xfId="0" applyFont="1" applyBorder="1" applyAlignment="1" applyProtection="1"/>
    <xf numFmtId="0" fontId="12" fillId="0" borderId="112" xfId="0" applyFont="1" applyBorder="1" applyAlignment="1" applyProtection="1">
      <alignment horizontal="right"/>
    </xf>
    <xf numFmtId="44" fontId="12" fillId="9" borderId="111" xfId="1" applyFont="1" applyFill="1" applyBorder="1" applyProtection="1">
      <protection locked="0"/>
    </xf>
    <xf numFmtId="44" fontId="12" fillId="0" borderId="112" xfId="1" applyFont="1" applyFill="1" applyBorder="1" applyProtection="1"/>
    <xf numFmtId="44" fontId="12" fillId="17" borderId="112" xfId="0" applyNumberFormat="1" applyFont="1" applyFill="1" applyBorder="1" applyProtection="1"/>
    <xf numFmtId="0" fontId="26" fillId="9" borderId="33" xfId="0" applyFont="1" applyFill="1" applyBorder="1" applyAlignment="1" applyProtection="1">
      <alignment vertical="top"/>
      <protection locked="0"/>
    </xf>
    <xf numFmtId="44" fontId="12" fillId="14" borderId="3" xfId="1" applyFont="1" applyFill="1" applyBorder="1" applyProtection="1">
      <protection locked="0"/>
    </xf>
    <xf numFmtId="44" fontId="12" fillId="0" borderId="10" xfId="0" applyNumberFormat="1" applyFont="1" applyFill="1" applyBorder="1" applyProtection="1"/>
    <xf numFmtId="49" fontId="21" fillId="0" borderId="29" xfId="0" applyNumberFormat="1" applyFont="1" applyBorder="1" applyProtection="1"/>
    <xf numFmtId="0" fontId="21" fillId="0" borderId="29" xfId="0" applyFont="1" applyFill="1" applyBorder="1" applyAlignment="1" applyProtection="1">
      <alignment horizontal="right"/>
    </xf>
    <xf numFmtId="0" fontId="21" fillId="0" borderId="29" xfId="0" applyFont="1" applyFill="1" applyBorder="1" applyAlignment="1" applyProtection="1"/>
    <xf numFmtId="0" fontId="12" fillId="0" borderId="29" xfId="0" applyFont="1" applyFill="1" applyBorder="1" applyAlignment="1" applyProtection="1">
      <alignment vertical="top"/>
      <protection locked="0"/>
    </xf>
    <xf numFmtId="0" fontId="12" fillId="0" borderId="36" xfId="0" applyFont="1" applyBorder="1" applyAlignment="1" applyProtection="1">
      <alignment vertical="top"/>
    </xf>
    <xf numFmtId="0" fontId="12" fillId="0" borderId="46" xfId="0" applyFont="1" applyBorder="1" applyAlignment="1" applyProtection="1">
      <alignment vertical="top"/>
    </xf>
    <xf numFmtId="0" fontId="12" fillId="0" borderId="41" xfId="0" applyFont="1" applyBorder="1" applyAlignment="1" applyProtection="1">
      <alignment vertical="top"/>
    </xf>
    <xf numFmtId="0" fontId="12" fillId="0" borderId="111" xfId="0" applyNumberFormat="1" applyFont="1" applyFill="1" applyBorder="1" applyProtection="1"/>
    <xf numFmtId="0" fontId="12" fillId="0" borderId="111" xfId="0" applyFont="1" applyFill="1" applyBorder="1" applyAlignment="1" applyProtection="1"/>
    <xf numFmtId="44" fontId="12" fillId="0" borderId="111" xfId="1" applyFont="1" applyFill="1" applyBorder="1" applyProtection="1">
      <protection locked="0"/>
    </xf>
    <xf numFmtId="44" fontId="12" fillId="0" borderId="111" xfId="1" applyFont="1" applyFill="1" applyBorder="1" applyProtection="1"/>
    <xf numFmtId="44" fontId="12" fillId="0" borderId="111" xfId="1" applyFont="1" applyBorder="1" applyAlignment="1" applyProtection="1">
      <alignment shrinkToFit="1"/>
    </xf>
    <xf numFmtId="0" fontId="21" fillId="0" borderId="3" xfId="0" applyNumberFormat="1" applyFont="1" applyBorder="1" applyProtection="1">
      <protection locked="0"/>
    </xf>
    <xf numFmtId="0" fontId="21" fillId="0" borderId="3" xfId="0" applyFont="1" applyFill="1" applyBorder="1" applyAlignment="1" applyProtection="1">
      <alignment horizontal="right"/>
    </xf>
    <xf numFmtId="164" fontId="26" fillId="7" borderId="111" xfId="1" applyNumberFormat="1" applyFont="1" applyFill="1" applyBorder="1" applyProtection="1">
      <protection locked="0"/>
    </xf>
    <xf numFmtId="0" fontId="21" fillId="0" borderId="3" xfId="0" applyFont="1" applyFill="1" applyBorder="1" applyAlignment="1" applyProtection="1"/>
    <xf numFmtId="0" fontId="12" fillId="0" borderId="3" xfId="0" applyFont="1" applyFill="1" applyBorder="1" applyAlignment="1" applyProtection="1">
      <alignment vertical="top"/>
      <protection locked="0"/>
    </xf>
    <xf numFmtId="0" fontId="9" fillId="0" borderId="110" xfId="0" applyFont="1" applyBorder="1" applyProtection="1"/>
    <xf numFmtId="0" fontId="9" fillId="0" borderId="29" xfId="0" applyFont="1" applyBorder="1" applyAlignment="1" applyProtection="1"/>
    <xf numFmtId="0" fontId="12" fillId="0" borderId="111" xfId="0" applyNumberFormat="1" applyFont="1" applyBorder="1" applyAlignment="1" applyProtection="1"/>
    <xf numFmtId="0" fontId="12" fillId="0" borderId="110" xfId="0" applyFont="1" applyBorder="1" applyAlignment="1" applyProtection="1"/>
    <xf numFmtId="0" fontId="12" fillId="0" borderId="110" xfId="0" applyNumberFormat="1" applyFont="1" applyBorder="1" applyAlignment="1" applyProtection="1"/>
    <xf numFmtId="2" fontId="14" fillId="14" borderId="33" xfId="1" applyNumberFormat="1" applyFont="1" applyFill="1" applyBorder="1" applyProtection="1">
      <protection locked="0"/>
    </xf>
    <xf numFmtId="0" fontId="13" fillId="0" borderId="29" xfId="0" applyFont="1" applyBorder="1" applyAlignment="1" applyProtection="1"/>
    <xf numFmtId="0" fontId="13" fillId="0" borderId="111" xfId="0" applyFont="1" applyBorder="1" applyAlignment="1" applyProtection="1"/>
    <xf numFmtId="44" fontId="12" fillId="0" borderId="113" xfId="0" applyNumberFormat="1" applyFont="1" applyBorder="1" applyProtection="1"/>
    <xf numFmtId="44" fontId="12" fillId="0" borderId="19" xfId="0" applyNumberFormat="1" applyFont="1" applyBorder="1" applyProtection="1"/>
    <xf numFmtId="0" fontId="13" fillId="0" borderId="33" xfId="0" applyFont="1" applyBorder="1" applyAlignment="1" applyProtection="1"/>
    <xf numFmtId="44" fontId="12" fillId="0" borderId="110" xfId="1" applyFont="1" applyFill="1" applyBorder="1" applyProtection="1"/>
    <xf numFmtId="44" fontId="12" fillId="0" borderId="115" xfId="0" applyNumberFormat="1" applyFont="1" applyBorder="1" applyProtection="1"/>
    <xf numFmtId="44" fontId="12" fillId="0" borderId="59" xfId="0" applyNumberFormat="1" applyFont="1" applyBorder="1" applyProtection="1"/>
    <xf numFmtId="0" fontId="26" fillId="0" borderId="110" xfId="0" applyFont="1" applyBorder="1" applyAlignment="1" applyProtection="1">
      <protection locked="0"/>
    </xf>
    <xf numFmtId="0" fontId="26" fillId="0" borderId="3" xfId="0" applyFont="1" applyBorder="1" applyAlignment="1" applyProtection="1">
      <protection locked="0"/>
    </xf>
    <xf numFmtId="0" fontId="14" fillId="14" borderId="24" xfId="1" applyNumberFormat="1" applyFont="1" applyFill="1" applyBorder="1" applyProtection="1">
      <protection locked="0"/>
    </xf>
    <xf numFmtId="0" fontId="14" fillId="13" borderId="111" xfId="1" applyNumberFormat="1" applyFont="1" applyFill="1" applyBorder="1" applyProtection="1">
      <protection locked="0"/>
    </xf>
    <xf numFmtId="0" fontId="26" fillId="10" borderId="11" xfId="0" applyFont="1" applyFill="1" applyBorder="1" applyAlignment="1" applyProtection="1">
      <protection locked="0"/>
    </xf>
    <xf numFmtId="0" fontId="12" fillId="0" borderId="113" xfId="0" applyFont="1" applyBorder="1" applyAlignment="1" applyProtection="1"/>
    <xf numFmtId="2" fontId="14" fillId="14" borderId="111" xfId="1" applyNumberFormat="1" applyFont="1" applyFill="1" applyBorder="1" applyProtection="1">
      <protection locked="0"/>
    </xf>
    <xf numFmtId="0" fontId="26" fillId="0" borderId="27" xfId="0" applyFont="1" applyBorder="1" applyAlignment="1" applyProtection="1">
      <protection locked="0"/>
    </xf>
    <xf numFmtId="0" fontId="12" fillId="0" borderId="23" xfId="0" applyFont="1" applyBorder="1" applyAlignment="1" applyProtection="1"/>
    <xf numFmtId="0" fontId="12" fillId="0" borderId="47" xfId="0" applyFont="1" applyBorder="1" applyAlignment="1" applyProtection="1">
      <alignment horizontal="right"/>
    </xf>
    <xf numFmtId="44" fontId="12" fillId="0" borderId="5" xfId="0" applyNumberFormat="1" applyFont="1" applyBorder="1" applyProtection="1"/>
    <xf numFmtId="0" fontId="9" fillId="2" borderId="111" xfId="0" applyFont="1" applyFill="1" applyBorder="1" applyProtection="1"/>
    <xf numFmtId="0" fontId="12" fillId="0" borderId="111" xfId="0" applyFont="1" applyBorder="1" applyProtection="1"/>
    <xf numFmtId="0" fontId="21" fillId="0" borderId="111" xfId="0" applyNumberFormat="1" applyFont="1" applyFill="1" applyBorder="1" applyProtection="1"/>
    <xf numFmtId="0" fontId="21" fillId="0" borderId="111" xfId="0" applyNumberFormat="1" applyFont="1" applyFill="1" applyBorder="1" applyProtection="1">
      <protection locked="0"/>
    </xf>
    <xf numFmtId="49" fontId="21" fillId="0" borderId="111" xfId="0" applyNumberFormat="1" applyFont="1" applyFill="1" applyBorder="1" applyAlignment="1" applyProtection="1"/>
    <xf numFmtId="0" fontId="21" fillId="0" borderId="112" xfId="0" applyFont="1" applyBorder="1" applyAlignment="1" applyProtection="1">
      <alignment horizontal="right"/>
    </xf>
    <xf numFmtId="0" fontId="26" fillId="0" borderId="111" xfId="0" applyFont="1" applyBorder="1" applyAlignment="1" applyProtection="1">
      <alignment vertical="top"/>
      <protection locked="0"/>
    </xf>
    <xf numFmtId="0" fontId="12" fillId="0" borderId="113" xfId="0" applyNumberFormat="1" applyFont="1" applyBorder="1" applyAlignment="1" applyProtection="1"/>
    <xf numFmtId="0" fontId="21" fillId="0" borderId="111" xfId="0" applyFont="1" applyBorder="1" applyAlignment="1" applyProtection="1"/>
    <xf numFmtId="44" fontId="12" fillId="0" borderId="116" xfId="0" applyNumberFormat="1" applyFont="1" applyBorder="1" applyProtection="1"/>
    <xf numFmtId="44" fontId="12" fillId="8" borderId="41" xfId="0" applyNumberFormat="1" applyFont="1" applyFill="1" applyBorder="1" applyAlignment="1" applyProtection="1"/>
    <xf numFmtId="0" fontId="12" fillId="0" borderId="33" xfId="0" applyNumberFormat="1" applyFont="1" applyFill="1" applyBorder="1" applyAlignment="1" applyProtection="1">
      <alignment horizontal="left"/>
      <protection locked="0"/>
    </xf>
    <xf numFmtId="0" fontId="12" fillId="0" borderId="111" xfId="0" applyNumberFormat="1" applyFont="1" applyFill="1" applyBorder="1" applyAlignment="1" applyProtection="1"/>
    <xf numFmtId="44" fontId="12" fillId="0" borderId="111" xfId="1" applyFont="1" applyBorder="1" applyProtection="1"/>
    <xf numFmtId="44" fontId="12" fillId="0" borderId="43" xfId="1" applyNumberFormat="1" applyFont="1" applyBorder="1" applyProtection="1"/>
    <xf numFmtId="44" fontId="12" fillId="0" borderId="41" xfId="1" applyNumberFormat="1" applyFont="1" applyBorder="1" applyProtection="1"/>
    <xf numFmtId="44" fontId="12" fillId="0" borderId="48" xfId="1" applyNumberFormat="1" applyFont="1" applyBorder="1" applyProtection="1"/>
    <xf numFmtId="0" fontId="9" fillId="0" borderId="4" xfId="0" applyFont="1" applyBorder="1" applyProtection="1"/>
    <xf numFmtId="0" fontId="58" fillId="0" borderId="21" xfId="0" applyFont="1" applyBorder="1"/>
    <xf numFmtId="164" fontId="26" fillId="0" borderId="6" xfId="1" applyNumberFormat="1" applyFont="1" applyFill="1" applyBorder="1" applyProtection="1">
      <protection locked="0"/>
    </xf>
    <xf numFmtId="0" fontId="12" fillId="0" borderId="110" xfId="0" applyFont="1" applyBorder="1" applyAlignment="1" applyProtection="1">
      <alignment horizontal="right"/>
    </xf>
    <xf numFmtId="44" fontId="12" fillId="4" borderId="111" xfId="1" applyFont="1" applyFill="1" applyBorder="1" applyAlignment="1" applyProtection="1">
      <protection locked="0"/>
    </xf>
    <xf numFmtId="0" fontId="12" fillId="0" borderId="114" xfId="0" applyFont="1" applyBorder="1" applyAlignment="1" applyProtection="1">
      <alignment horizontal="right"/>
    </xf>
    <xf numFmtId="44" fontId="12" fillId="0" borderId="110" xfId="1" applyFont="1" applyBorder="1" applyAlignment="1" applyProtection="1"/>
    <xf numFmtId="44" fontId="12" fillId="0" borderId="110" xfId="1" applyFont="1" applyBorder="1" applyAlignment="1" applyProtection="1">
      <alignment shrinkToFit="1"/>
    </xf>
    <xf numFmtId="0" fontId="12" fillId="0" borderId="3" xfId="0" applyFont="1" applyFill="1" applyBorder="1" applyAlignment="1" applyProtection="1">
      <protection locked="0"/>
    </xf>
    <xf numFmtId="44" fontId="12" fillId="0" borderId="0" xfId="1" applyNumberFormat="1" applyFont="1" applyBorder="1" applyAlignment="1" applyProtection="1"/>
    <xf numFmtId="0" fontId="9" fillId="0" borderId="2" xfId="0" applyFont="1" applyFill="1" applyBorder="1" applyAlignment="1" applyProtection="1">
      <protection locked="0"/>
    </xf>
    <xf numFmtId="0" fontId="9" fillId="0" borderId="90" xfId="0" applyFont="1" applyFill="1" applyBorder="1" applyAlignment="1" applyProtection="1">
      <protection locked="0"/>
    </xf>
    <xf numFmtId="0" fontId="12" fillId="0" borderId="89" xfId="0" applyFont="1" applyFill="1" applyBorder="1" applyAlignment="1" applyProtection="1">
      <alignment horizontal="left"/>
    </xf>
    <xf numFmtId="0" fontId="12" fillId="0" borderId="33" xfId="0" applyNumberFormat="1" applyFont="1" applyBorder="1" applyAlignment="1" applyProtection="1">
      <alignment horizontal="left"/>
      <protection locked="0"/>
    </xf>
    <xf numFmtId="44" fontId="12" fillId="0" borderId="33" xfId="1" applyFont="1" applyBorder="1" applyAlignment="1" applyProtection="1">
      <protection locked="0"/>
    </xf>
    <xf numFmtId="44" fontId="12" fillId="9" borderId="30" xfId="1" applyNumberFormat="1" applyFont="1" applyFill="1" applyBorder="1" applyAlignment="1" applyProtection="1"/>
    <xf numFmtId="44" fontId="12" fillId="9" borderId="43" xfId="1" applyNumberFormat="1" applyFont="1" applyFill="1" applyBorder="1" applyAlignment="1" applyProtection="1"/>
    <xf numFmtId="0" fontId="12" fillId="0" borderId="23" xfId="0" applyNumberFormat="1" applyFont="1" applyBorder="1" applyAlignment="1" applyProtection="1"/>
    <xf numFmtId="0" fontId="9" fillId="0" borderId="33" xfId="0" applyFont="1" applyBorder="1" applyAlignment="1" applyProtection="1"/>
    <xf numFmtId="44" fontId="21" fillId="2" borderId="24" xfId="1" applyFont="1" applyFill="1" applyBorder="1" applyAlignment="1" applyProtection="1">
      <protection locked="0"/>
    </xf>
    <xf numFmtId="44" fontId="21" fillId="0" borderId="24" xfId="1" applyFont="1" applyBorder="1" applyAlignment="1" applyProtection="1"/>
    <xf numFmtId="44" fontId="21" fillId="0" borderId="25" xfId="0" applyNumberFormat="1" applyFont="1" applyBorder="1" applyAlignment="1" applyProtection="1"/>
    <xf numFmtId="44" fontId="12" fillId="9" borderId="111" xfId="0" applyNumberFormat="1" applyFont="1" applyFill="1" applyBorder="1" applyProtection="1"/>
    <xf numFmtId="44" fontId="12" fillId="0" borderId="31" xfId="0" applyNumberFormat="1" applyFont="1" applyBorder="1" applyProtection="1"/>
    <xf numFmtId="0" fontId="9" fillId="0" borderId="29" xfId="0" applyNumberFormat="1" applyFont="1" applyFill="1" applyBorder="1" applyProtection="1"/>
    <xf numFmtId="44" fontId="12" fillId="0" borderId="112" xfId="1" applyFont="1" applyBorder="1" applyAlignment="1" applyProtection="1">
      <protection locked="0"/>
    </xf>
    <xf numFmtId="44" fontId="12" fillId="0" borderId="112" xfId="1" applyFont="1" applyBorder="1" applyAlignment="1" applyProtection="1"/>
    <xf numFmtId="44" fontId="12" fillId="0" borderId="112" xfId="0" applyNumberFormat="1" applyFont="1" applyBorder="1" applyAlignment="1" applyProtection="1"/>
    <xf numFmtId="0" fontId="9" fillId="0" borderId="42" xfId="0" applyFont="1" applyBorder="1" applyAlignment="1" applyProtection="1"/>
    <xf numFmtId="0" fontId="9" fillId="0" borderId="18" xfId="0" applyFont="1" applyBorder="1" applyAlignment="1" applyProtection="1"/>
    <xf numFmtId="0" fontId="12" fillId="0" borderId="24" xfId="0" applyFont="1" applyBorder="1" applyAlignment="1" applyProtection="1">
      <protection locked="0"/>
    </xf>
    <xf numFmtId="0" fontId="12" fillId="0" borderId="25" xfId="0" applyFont="1" applyBorder="1" applyAlignment="1" applyProtection="1"/>
    <xf numFmtId="0" fontId="12" fillId="0" borderId="19" xfId="0" applyFont="1" applyBorder="1" applyAlignment="1" applyProtection="1"/>
    <xf numFmtId="44" fontId="21" fillId="0" borderId="3" xfId="0" applyNumberFormat="1" applyFont="1" applyBorder="1" applyAlignment="1" applyProtection="1"/>
    <xf numFmtId="164" fontId="26" fillId="7" borderId="117" xfId="1" applyNumberFormat="1" applyFont="1" applyFill="1" applyBorder="1" applyAlignment="1" applyProtection="1">
      <protection locked="0"/>
    </xf>
    <xf numFmtId="44" fontId="21" fillId="0" borderId="111" xfId="0" applyNumberFormat="1" applyFont="1" applyBorder="1" applyAlignment="1" applyProtection="1"/>
    <xf numFmtId="0" fontId="12" fillId="0" borderId="5" xfId="0" applyFont="1" applyBorder="1" applyAlignment="1" applyProtection="1"/>
    <xf numFmtId="0" fontId="9" fillId="0" borderId="74" xfId="0" applyFont="1" applyBorder="1" applyProtection="1"/>
    <xf numFmtId="0" fontId="11" fillId="0" borderId="33" xfId="0" applyFont="1" applyFill="1" applyBorder="1" applyAlignment="1" applyProtection="1">
      <alignment horizontal="left"/>
    </xf>
    <xf numFmtId="44" fontId="12" fillId="8" borderId="40" xfId="1" applyFont="1" applyFill="1" applyBorder="1" applyAlignment="1" applyProtection="1">
      <protection locked="0"/>
    </xf>
    <xf numFmtId="44" fontId="28" fillId="5" borderId="16" xfId="1" applyFont="1" applyFill="1" applyBorder="1" applyProtection="1"/>
    <xf numFmtId="0" fontId="9" fillId="0" borderId="0" xfId="0" applyFont="1" applyFill="1" applyBorder="1" applyProtection="1"/>
    <xf numFmtId="49" fontId="12" fillId="0" borderId="69" xfId="0" applyNumberFormat="1" applyFont="1" applyBorder="1" applyProtection="1"/>
    <xf numFmtId="49" fontId="12" fillId="0" borderId="111" xfId="0" applyNumberFormat="1" applyFont="1" applyBorder="1" applyAlignment="1" applyProtection="1"/>
    <xf numFmtId="0" fontId="12" fillId="0" borderId="111" xfId="0" applyFont="1" applyBorder="1" applyAlignment="1" applyProtection="1">
      <alignment horizontal="right"/>
    </xf>
    <xf numFmtId="1" fontId="12" fillId="0" borderId="111" xfId="0" applyNumberFormat="1" applyFont="1" applyBorder="1" applyProtection="1"/>
    <xf numFmtId="0" fontId="12" fillId="0" borderId="112" xfId="0" applyFont="1" applyBorder="1" applyAlignment="1" applyProtection="1"/>
    <xf numFmtId="44" fontId="12" fillId="0" borderId="113" xfId="1" applyFont="1" applyBorder="1" applyAlignment="1" applyProtection="1">
      <alignment shrinkToFit="1"/>
    </xf>
    <xf numFmtId="44" fontId="12" fillId="0" borderId="101" xfId="0" applyNumberFormat="1" applyFont="1" applyBorder="1" applyProtection="1"/>
    <xf numFmtId="0" fontId="13" fillId="0" borderId="117" xfId="0" applyFont="1" applyBorder="1" applyProtection="1"/>
    <xf numFmtId="0" fontId="12" fillId="0" borderId="117" xfId="0" applyFont="1" applyBorder="1" applyProtection="1"/>
    <xf numFmtId="0" fontId="11" fillId="0" borderId="33" xfId="0" applyFont="1" applyBorder="1" applyAlignment="1" applyProtection="1">
      <alignment horizontal="left"/>
    </xf>
    <xf numFmtId="0" fontId="9" fillId="0" borderId="111" xfId="0" applyFont="1" applyBorder="1" applyProtection="1"/>
    <xf numFmtId="0" fontId="13" fillId="0" borderId="31" xfId="0" applyFont="1" applyBorder="1" applyProtection="1"/>
    <xf numFmtId="0" fontId="13" fillId="0" borderId="24" xfId="0" applyFont="1" applyFill="1" applyBorder="1" applyProtection="1"/>
    <xf numFmtId="0" fontId="13" fillId="0" borderId="24" xfId="0" applyNumberFormat="1" applyFont="1" applyFill="1" applyBorder="1" applyProtection="1">
      <protection locked="0"/>
    </xf>
    <xf numFmtId="49" fontId="12" fillId="0" borderId="24" xfId="0" applyNumberFormat="1" applyFont="1" applyFill="1" applyBorder="1" applyProtection="1"/>
    <xf numFmtId="0" fontId="12" fillId="0" borderId="110" xfId="0" applyFont="1" applyBorder="1" applyProtection="1"/>
    <xf numFmtId="0" fontId="9" fillId="0" borderId="39" xfId="0" applyFont="1" applyBorder="1" applyProtection="1"/>
    <xf numFmtId="44" fontId="12" fillId="0" borderId="51" xfId="0" applyNumberFormat="1" applyFont="1" applyBorder="1" applyAlignment="1" applyProtection="1"/>
    <xf numFmtId="44" fontId="12" fillId="0" borderId="116" xfId="0" applyNumberFormat="1" applyFont="1" applyBorder="1" applyAlignment="1" applyProtection="1"/>
    <xf numFmtId="0" fontId="9" fillId="0" borderId="28" xfId="0" applyFont="1" applyBorder="1" applyProtection="1"/>
    <xf numFmtId="0" fontId="26" fillId="9" borderId="29" xfId="0" applyFont="1" applyFill="1" applyBorder="1" applyAlignment="1" applyProtection="1">
      <protection locked="0"/>
    </xf>
    <xf numFmtId="0" fontId="12" fillId="0" borderId="37" xfId="0" applyNumberFormat="1" applyFont="1" applyBorder="1" applyAlignment="1" applyProtection="1"/>
    <xf numFmtId="0" fontId="14" fillId="23" borderId="20" xfId="1" applyNumberFormat="1" applyFont="1" applyFill="1" applyBorder="1" applyProtection="1">
      <protection locked="0"/>
    </xf>
    <xf numFmtId="49" fontId="10" fillId="0" borderId="33" xfId="0" applyNumberFormat="1" applyFont="1" applyBorder="1" applyAlignment="1" applyProtection="1"/>
    <xf numFmtId="0" fontId="12" fillId="0" borderId="41" xfId="0" applyFont="1" applyFill="1" applyBorder="1" applyProtection="1"/>
    <xf numFmtId="0" fontId="9" fillId="0" borderId="31" xfId="0" applyFont="1" applyFill="1" applyBorder="1" applyProtection="1"/>
    <xf numFmtId="0" fontId="9" fillId="0" borderId="112" xfId="0" applyFont="1" applyBorder="1" applyProtection="1"/>
    <xf numFmtId="0" fontId="12" fillId="0" borderId="111" xfId="0" applyNumberFormat="1" applyFont="1" applyBorder="1" applyAlignment="1" applyProtection="1">
      <alignment horizontal="right"/>
    </xf>
    <xf numFmtId="0" fontId="9" fillId="0" borderId="114" xfId="0" applyFont="1" applyBorder="1" applyProtection="1"/>
    <xf numFmtId="166" fontId="40" fillId="9" borderId="114" xfId="2" applyNumberFormat="1" applyFont="1" applyFill="1" applyBorder="1" applyAlignment="1" applyProtection="1"/>
    <xf numFmtId="44" fontId="12" fillId="0" borderId="24" xfId="0" applyNumberFormat="1" applyFont="1" applyBorder="1" applyProtection="1"/>
    <xf numFmtId="44" fontId="12" fillId="0" borderId="33" xfId="0" applyNumberFormat="1" applyFont="1" applyFill="1" applyBorder="1" applyProtection="1"/>
    <xf numFmtId="0" fontId="12" fillId="0" borderId="111" xfId="0" applyNumberFormat="1" applyFont="1" applyFill="1" applyBorder="1" applyProtection="1">
      <protection locked="0"/>
    </xf>
    <xf numFmtId="0" fontId="12" fillId="0" borderId="111" xfId="0" applyNumberFormat="1" applyFont="1" applyFill="1" applyBorder="1" applyAlignment="1" applyProtection="1">
      <alignment horizontal="right"/>
    </xf>
    <xf numFmtId="0" fontId="12" fillId="0" borderId="113" xfId="0" applyNumberFormat="1" applyFont="1" applyFill="1" applyBorder="1" applyProtection="1"/>
    <xf numFmtId="0" fontId="12" fillId="0" borderId="111" xfId="0" applyFont="1" applyFill="1" applyBorder="1" applyProtection="1"/>
    <xf numFmtId="44" fontId="12" fillId="0" borderId="113" xfId="1" applyFont="1" applyFill="1" applyBorder="1" applyAlignment="1" applyProtection="1">
      <alignment shrinkToFit="1"/>
    </xf>
    <xf numFmtId="44" fontId="12" fillId="0" borderId="111" xfId="0" applyNumberFormat="1" applyFont="1" applyFill="1" applyBorder="1" applyProtection="1"/>
    <xf numFmtId="44" fontId="12" fillId="0" borderId="110" xfId="0" applyNumberFormat="1" applyFont="1" applyBorder="1" applyProtection="1"/>
    <xf numFmtId="0" fontId="12" fillId="0" borderId="112" xfId="0" applyFont="1" applyBorder="1" applyProtection="1"/>
    <xf numFmtId="0" fontId="12" fillId="0" borderId="27" xfId="0" applyNumberFormat="1" applyFont="1" applyBorder="1" applyAlignment="1" applyProtection="1">
      <alignment horizontal="center"/>
    </xf>
    <xf numFmtId="0" fontId="12" fillId="0" borderId="67" xfId="0" applyNumberFormat="1" applyFont="1" applyBorder="1" applyAlignment="1" applyProtection="1">
      <alignment horizontal="right"/>
    </xf>
    <xf numFmtId="44" fontId="12" fillId="0" borderId="110" xfId="1" applyFont="1" applyBorder="1" applyProtection="1"/>
    <xf numFmtId="0" fontId="14" fillId="13" borderId="110" xfId="1" applyNumberFormat="1" applyFont="1" applyFill="1" applyBorder="1" applyProtection="1">
      <protection locked="0"/>
    </xf>
    <xf numFmtId="166" fontId="40" fillId="9" borderId="111" xfId="2" applyNumberFormat="1" applyFont="1" applyFill="1" applyBorder="1" applyAlignment="1" applyProtection="1"/>
    <xf numFmtId="0" fontId="14" fillId="5" borderId="7" xfId="0" applyFont="1" applyFill="1" applyBorder="1" applyAlignment="1" applyProtection="1">
      <alignment horizontal="left"/>
    </xf>
    <xf numFmtId="166" fontId="40" fillId="17" borderId="114" xfId="2" applyNumberFormat="1" applyFont="1" applyFill="1" applyBorder="1" applyAlignment="1" applyProtection="1"/>
    <xf numFmtId="0" fontId="14" fillId="18" borderId="111" xfId="1" applyNumberFormat="1" applyFont="1" applyFill="1" applyBorder="1" applyProtection="1">
      <protection locked="0"/>
    </xf>
    <xf numFmtId="44" fontId="12" fillId="17" borderId="111" xfId="0" applyNumberFormat="1" applyFont="1" applyFill="1" applyBorder="1" applyProtection="1"/>
    <xf numFmtId="44" fontId="12" fillId="0" borderId="24" xfId="0" applyNumberFormat="1" applyFont="1" applyFill="1" applyBorder="1" applyProtection="1"/>
    <xf numFmtId="166" fontId="40" fillId="9" borderId="47" xfId="2" applyNumberFormat="1" applyFont="1" applyFill="1" applyBorder="1" applyAlignment="1" applyProtection="1"/>
    <xf numFmtId="44" fontId="12" fillId="9" borderId="111" xfId="1" applyFont="1" applyFill="1" applyBorder="1" applyProtection="1"/>
    <xf numFmtId="44" fontId="12" fillId="9" borderId="113" xfId="1" applyFont="1" applyFill="1" applyBorder="1" applyAlignment="1" applyProtection="1">
      <alignment shrinkToFit="1"/>
    </xf>
    <xf numFmtId="44" fontId="12" fillId="0" borderId="111" xfId="1" applyFont="1" applyBorder="1" applyProtection="1">
      <protection locked="0"/>
    </xf>
    <xf numFmtId="44" fontId="12" fillId="0" borderId="32" xfId="0" applyNumberFormat="1" applyFont="1" applyBorder="1" applyProtection="1"/>
    <xf numFmtId="44" fontId="12" fillId="0" borderId="2" xfId="0" applyNumberFormat="1" applyFont="1" applyBorder="1" applyProtection="1"/>
    <xf numFmtId="44" fontId="12" fillId="0" borderId="49" xfId="0" applyNumberFormat="1" applyFont="1" applyBorder="1" applyProtection="1"/>
    <xf numFmtId="44" fontId="12" fillId="9" borderId="72" xfId="0" applyNumberFormat="1" applyFont="1" applyFill="1" applyBorder="1" applyProtection="1"/>
    <xf numFmtId="44" fontId="12" fillId="9" borderId="59" xfId="0" applyNumberFormat="1" applyFont="1" applyFill="1" applyBorder="1" applyProtection="1"/>
    <xf numFmtId="0" fontId="12" fillId="5" borderId="35" xfId="0" applyFont="1" applyFill="1" applyBorder="1" applyAlignment="1" applyProtection="1">
      <alignment horizontal="left"/>
    </xf>
    <xf numFmtId="0" fontId="12" fillId="5" borderId="29" xfId="0" applyFont="1" applyFill="1" applyBorder="1" applyProtection="1"/>
    <xf numFmtId="0" fontId="12" fillId="5" borderId="29" xfId="0" applyNumberFormat="1" applyFont="1" applyFill="1" applyBorder="1" applyProtection="1"/>
    <xf numFmtId="0" fontId="12" fillId="5" borderId="29" xfId="0" applyNumberFormat="1" applyFont="1" applyFill="1" applyBorder="1" applyProtection="1">
      <protection locked="0"/>
    </xf>
    <xf numFmtId="0" fontId="12" fillId="5" borderId="29" xfId="0" applyNumberFormat="1" applyFont="1" applyFill="1" applyBorder="1" applyAlignment="1" applyProtection="1">
      <alignment horizontal="right"/>
    </xf>
    <xf numFmtId="164" fontId="26" fillId="5" borderId="29" xfId="1" applyNumberFormat="1" applyFont="1" applyFill="1" applyBorder="1" applyAlignment="1" applyProtection="1">
      <protection locked="0"/>
    </xf>
    <xf numFmtId="0" fontId="12" fillId="5" borderId="37" xfId="0" applyNumberFormat="1" applyFont="1" applyFill="1" applyBorder="1" applyProtection="1"/>
    <xf numFmtId="44" fontId="12" fillId="5" borderId="29" xfId="1" applyFont="1" applyFill="1" applyBorder="1" applyProtection="1">
      <protection locked="0"/>
    </xf>
    <xf numFmtId="44" fontId="12" fillId="5" borderId="36" xfId="1" applyFont="1" applyFill="1" applyBorder="1" applyProtection="1"/>
    <xf numFmtId="44" fontId="12" fillId="5" borderId="29" xfId="1" applyFont="1" applyFill="1" applyBorder="1" applyAlignment="1" applyProtection="1">
      <alignment shrinkToFit="1"/>
    </xf>
    <xf numFmtId="44" fontId="12" fillId="5" borderId="46" xfId="0" applyNumberFormat="1" applyFont="1" applyFill="1" applyBorder="1" applyProtection="1"/>
    <xf numFmtId="0" fontId="14" fillId="13" borderId="111" xfId="1" applyNumberFormat="1" applyFont="1" applyFill="1" applyBorder="1" applyAlignment="1" applyProtection="1">
      <alignment horizontal="center"/>
      <protection locked="0"/>
    </xf>
    <xf numFmtId="0" fontId="12" fillId="0" borderId="112" xfId="0" applyNumberFormat="1" applyFont="1" applyFill="1" applyBorder="1" applyAlignment="1" applyProtection="1">
      <alignment horizontal="right"/>
    </xf>
    <xf numFmtId="44" fontId="12" fillId="5" borderId="31" xfId="0" applyNumberFormat="1" applyFont="1" applyFill="1" applyBorder="1" applyProtection="1"/>
    <xf numFmtId="44" fontId="12" fillId="5" borderId="29" xfId="0" applyNumberFormat="1" applyFont="1" applyFill="1" applyBorder="1" applyProtection="1"/>
    <xf numFmtId="0" fontId="14" fillId="14" borderId="29" xfId="1" applyNumberFormat="1" applyFont="1" applyFill="1" applyBorder="1" applyAlignment="1" applyProtection="1">
      <alignment horizontal="center"/>
      <protection locked="0"/>
    </xf>
    <xf numFmtId="164" fontId="26" fillId="9" borderId="29" xfId="1" applyNumberFormat="1" applyFont="1" applyFill="1" applyBorder="1" applyAlignment="1" applyProtection="1">
      <protection locked="0"/>
    </xf>
    <xf numFmtId="44" fontId="12" fillId="0" borderId="35" xfId="0" applyNumberFormat="1" applyFont="1" applyBorder="1" applyProtection="1"/>
    <xf numFmtId="0" fontId="9" fillId="5" borderId="37" xfId="0" applyNumberFormat="1" applyFont="1" applyFill="1" applyBorder="1" applyProtection="1"/>
    <xf numFmtId="0" fontId="9" fillId="5" borderId="29" xfId="0" applyFont="1" applyFill="1" applyBorder="1" applyProtection="1"/>
    <xf numFmtId="0" fontId="12" fillId="0" borderId="110" xfId="0" applyNumberFormat="1" applyFont="1" applyFill="1" applyBorder="1" applyProtection="1"/>
    <xf numFmtId="0" fontId="26" fillId="9" borderId="113" xfId="2" applyFont="1" applyFill="1" applyBorder="1" applyAlignment="1" applyProtection="1">
      <protection locked="0"/>
    </xf>
    <xf numFmtId="0" fontId="26" fillId="9" borderId="5" xfId="2" applyFont="1" applyFill="1" applyBorder="1" applyAlignment="1" applyProtection="1">
      <protection locked="0"/>
    </xf>
    <xf numFmtId="0" fontId="12" fillId="0" borderId="110" xfId="0" applyNumberFormat="1" applyFont="1" applyFill="1" applyBorder="1" applyAlignment="1" applyProtection="1">
      <alignment horizontal="right"/>
    </xf>
    <xf numFmtId="0" fontId="28" fillId="9" borderId="16" xfId="0" applyNumberFormat="1" applyFont="1" applyFill="1" applyBorder="1" applyAlignment="1" applyProtection="1">
      <alignment horizontal="center"/>
    </xf>
    <xf numFmtId="44" fontId="28" fillId="0" borderId="31" xfId="1" applyFont="1" applyBorder="1" applyAlignment="1" applyProtection="1">
      <alignment horizontal="left"/>
    </xf>
    <xf numFmtId="0" fontId="65" fillId="0" borderId="33" xfId="0" applyFont="1" applyBorder="1" applyAlignment="1" applyProtection="1">
      <alignment horizontal="center"/>
    </xf>
    <xf numFmtId="0" fontId="19" fillId="0" borderId="3" xfId="0" applyNumberFormat="1" applyFont="1" applyFill="1" applyBorder="1" applyProtection="1"/>
    <xf numFmtId="0" fontId="12" fillId="0" borderId="41" xfId="0" applyFont="1" applyFill="1" applyBorder="1" applyAlignment="1" applyProtection="1">
      <alignment horizontal="right"/>
    </xf>
    <xf numFmtId="0" fontId="12" fillId="0" borderId="41" xfId="0" applyNumberFormat="1" applyFont="1" applyFill="1" applyBorder="1" applyProtection="1"/>
    <xf numFmtId="44" fontId="12" fillId="0" borderId="0" xfId="1" applyFont="1" applyFill="1" applyBorder="1" applyProtection="1">
      <protection locked="0"/>
    </xf>
    <xf numFmtId="44" fontId="21" fillId="0" borderId="35" xfId="0" applyNumberFormat="1" applyFont="1" applyBorder="1" applyAlignment="1" applyProtection="1"/>
    <xf numFmtId="166" fontId="40" fillId="9" borderId="36" xfId="2" applyNumberFormat="1" applyFont="1" applyFill="1" applyBorder="1" applyAlignment="1" applyProtection="1"/>
    <xf numFmtId="44" fontId="12" fillId="9" borderId="29" xfId="0" applyNumberFormat="1" applyFont="1" applyFill="1" applyBorder="1" applyProtection="1"/>
    <xf numFmtId="0" fontId="14" fillId="23" borderId="3" xfId="1" applyNumberFormat="1" applyFont="1" applyFill="1" applyBorder="1" applyProtection="1">
      <protection locked="0"/>
    </xf>
    <xf numFmtId="0" fontId="43" fillId="9" borderId="110" xfId="2" applyFont="1" applyFill="1" applyBorder="1" applyAlignment="1" applyProtection="1">
      <protection locked="0"/>
    </xf>
    <xf numFmtId="0" fontId="12" fillId="0" borderId="110" xfId="0" applyNumberFormat="1" applyFont="1" applyBorder="1" applyAlignment="1" applyProtection="1">
      <alignment horizontal="left"/>
    </xf>
    <xf numFmtId="44" fontId="14" fillId="13" borderId="27" xfId="1" applyFont="1" applyFill="1" applyBorder="1" applyProtection="1">
      <protection locked="0"/>
    </xf>
    <xf numFmtId="0" fontId="28" fillId="9" borderId="16" xfId="0" applyNumberFormat="1" applyFont="1" applyFill="1" applyBorder="1" applyAlignment="1" applyProtection="1">
      <alignment horizontal="center"/>
    </xf>
    <xf numFmtId="0" fontId="14" fillId="14" borderId="112" xfId="1" applyNumberFormat="1" applyFont="1" applyFill="1" applyBorder="1" applyProtection="1">
      <protection locked="0"/>
    </xf>
    <xf numFmtId="165" fontId="53" fillId="16" borderId="103" xfId="10" applyNumberFormat="1" applyFill="1" applyBorder="1" applyAlignment="1" applyProtection="1"/>
    <xf numFmtId="44" fontId="12" fillId="9" borderId="112" xfId="0" applyNumberFormat="1" applyFont="1" applyFill="1" applyBorder="1" applyProtection="1"/>
    <xf numFmtId="165" fontId="53" fillId="16" borderId="113" xfId="10" applyNumberFormat="1" applyFill="1" applyBorder="1" applyAlignment="1" applyProtection="1"/>
    <xf numFmtId="165" fontId="53" fillId="16" borderId="0" xfId="10" applyNumberFormat="1" applyFill="1" applyBorder="1" applyAlignment="1" applyProtection="1"/>
    <xf numFmtId="44" fontId="14" fillId="9" borderId="16" xfId="0" applyNumberFormat="1" applyFont="1" applyFill="1" applyBorder="1" applyProtection="1"/>
    <xf numFmtId="44" fontId="12" fillId="0" borderId="41" xfId="0" applyNumberFormat="1" applyFont="1" applyFill="1" applyBorder="1" applyProtection="1"/>
    <xf numFmtId="44" fontId="12" fillId="0" borderId="112" xfId="0" applyNumberFormat="1" applyFont="1" applyFill="1" applyBorder="1" applyProtection="1"/>
    <xf numFmtId="44" fontId="12" fillId="0" borderId="114" xfId="0" applyNumberFormat="1" applyFont="1" applyBorder="1" applyProtection="1"/>
    <xf numFmtId="165" fontId="53" fillId="9" borderId="98" xfId="10" applyNumberFormat="1" applyFill="1" applyAlignment="1" applyProtection="1"/>
    <xf numFmtId="166" fontId="40" fillId="9" borderId="5" xfId="2" applyNumberFormat="1" applyFont="1" applyFill="1" applyBorder="1" applyAlignment="1" applyProtection="1"/>
    <xf numFmtId="164" fontId="26" fillId="9" borderId="39" xfId="1" applyNumberFormat="1" applyFont="1" applyFill="1" applyBorder="1" applyAlignment="1" applyProtection="1"/>
    <xf numFmtId="164" fontId="26" fillId="7" borderId="27" xfId="1" applyNumberFormat="1" applyFont="1" applyFill="1" applyBorder="1" applyAlignment="1" applyProtection="1"/>
    <xf numFmtId="0" fontId="9" fillId="0" borderId="41" xfId="0" applyFont="1" applyBorder="1" applyProtection="1"/>
    <xf numFmtId="0" fontId="12" fillId="9" borderId="4" xfId="0" applyFont="1" applyFill="1" applyBorder="1" applyProtection="1"/>
    <xf numFmtId="165" fontId="53" fillId="15" borderId="109" xfId="10" applyNumberFormat="1" applyBorder="1" applyAlignment="1" applyProtection="1"/>
    <xf numFmtId="0" fontId="12" fillId="8" borderId="111" xfId="0" applyNumberFormat="1" applyFont="1" applyFill="1" applyBorder="1" applyProtection="1">
      <protection locked="0"/>
    </xf>
    <xf numFmtId="0" fontId="12" fillId="8" borderId="52" xfId="0" applyNumberFormat="1" applyFont="1" applyFill="1" applyBorder="1" applyProtection="1">
      <protection locked="0"/>
    </xf>
    <xf numFmtId="0" fontId="12" fillId="0" borderId="52" xfId="0" applyNumberFormat="1" applyFont="1" applyBorder="1" applyProtection="1"/>
    <xf numFmtId="164" fontId="26" fillId="0" borderId="117" xfId="1" applyNumberFormat="1" applyFont="1" applyFill="1" applyBorder="1" applyProtection="1">
      <protection locked="0"/>
    </xf>
    <xf numFmtId="0" fontId="40" fillId="9" borderId="17" xfId="2" applyFont="1" applyFill="1" applyBorder="1" applyAlignment="1" applyProtection="1">
      <alignment vertical="top"/>
      <protection locked="0"/>
    </xf>
    <xf numFmtId="0" fontId="12" fillId="9" borderId="110" xfId="0" applyNumberFormat="1" applyFont="1" applyFill="1" applyBorder="1" applyProtection="1"/>
    <xf numFmtId="0" fontId="12" fillId="9" borderId="111" xfId="0" applyNumberFormat="1" applyFont="1" applyFill="1" applyBorder="1" applyProtection="1"/>
    <xf numFmtId="0" fontId="12" fillId="9" borderId="111" xfId="0" applyNumberFormat="1" applyFont="1" applyFill="1" applyBorder="1" applyProtection="1">
      <protection locked="0"/>
    </xf>
    <xf numFmtId="0" fontId="12" fillId="0" borderId="112" xfId="0" applyNumberFormat="1" applyFont="1" applyBorder="1" applyAlignment="1" applyProtection="1">
      <alignment horizontal="right"/>
    </xf>
    <xf numFmtId="44" fontId="21" fillId="2" borderId="111" xfId="1" applyFont="1" applyFill="1" applyBorder="1" applyProtection="1">
      <protection locked="0"/>
    </xf>
    <xf numFmtId="44" fontId="21" fillId="0" borderId="112" xfId="1" applyFont="1" applyBorder="1" applyProtection="1"/>
    <xf numFmtId="44" fontId="21" fillId="0" borderId="111" xfId="1" applyFont="1" applyBorder="1" applyAlignment="1" applyProtection="1">
      <alignment shrinkToFit="1"/>
    </xf>
    <xf numFmtId="44" fontId="21" fillId="0" borderId="4" xfId="1" applyFont="1" applyBorder="1" applyProtection="1"/>
    <xf numFmtId="164" fontId="26" fillId="10" borderId="45" xfId="1" applyNumberFormat="1" applyFont="1" applyFill="1" applyBorder="1" applyProtection="1">
      <protection locked="0"/>
    </xf>
    <xf numFmtId="0" fontId="12" fillId="0" borderId="36" xfId="0" applyNumberFormat="1" applyFont="1" applyBorder="1" applyAlignment="1" applyProtection="1">
      <alignment horizontal="right"/>
    </xf>
    <xf numFmtId="44" fontId="21" fillId="0" borderId="36" xfId="1" applyFont="1" applyBorder="1" applyProtection="1"/>
    <xf numFmtId="44" fontId="12" fillId="0" borderId="45" xfId="0" applyNumberFormat="1" applyFont="1" applyFill="1" applyBorder="1" applyProtection="1"/>
    <xf numFmtId="49" fontId="19" fillId="0" borderId="33" xfId="0" applyNumberFormat="1" applyFont="1" applyBorder="1" applyAlignment="1" applyProtection="1">
      <alignment horizontal="center"/>
    </xf>
    <xf numFmtId="49" fontId="12" fillId="0" borderId="4" xfId="0" applyNumberFormat="1" applyFont="1" applyBorder="1" applyProtection="1"/>
    <xf numFmtId="44" fontId="12" fillId="2" borderId="4" xfId="0" applyNumberFormat="1" applyFont="1" applyFill="1" applyBorder="1" applyProtection="1"/>
    <xf numFmtId="44" fontId="21" fillId="0" borderId="112" xfId="0" applyNumberFormat="1" applyFont="1" applyBorder="1" applyProtection="1"/>
    <xf numFmtId="44" fontId="21" fillId="0" borderId="4" xfId="0" applyNumberFormat="1" applyFont="1" applyBorder="1" applyProtection="1"/>
    <xf numFmtId="49" fontId="14" fillId="5" borderId="31" xfId="0" applyNumberFormat="1" applyFont="1" applyFill="1" applyBorder="1" applyProtection="1"/>
    <xf numFmtId="0" fontId="65" fillId="0" borderId="45" xfId="0" applyFont="1" applyBorder="1" applyAlignment="1" applyProtection="1">
      <alignment horizontal="center"/>
    </xf>
    <xf numFmtId="0" fontId="65" fillId="0" borderId="42" xfId="0" applyFont="1" applyBorder="1" applyAlignment="1" applyProtection="1">
      <alignment horizontal="center"/>
    </xf>
    <xf numFmtId="165" fontId="12" fillId="0" borderId="111" xfId="0" applyNumberFormat="1" applyFont="1" applyBorder="1" applyProtection="1"/>
    <xf numFmtId="0" fontId="12" fillId="14" borderId="3" xfId="1" applyNumberFormat="1" applyFont="1" applyFill="1" applyBorder="1" applyAlignment="1" applyProtection="1">
      <alignment horizontal="left"/>
      <protection locked="0"/>
    </xf>
    <xf numFmtId="0" fontId="40" fillId="9" borderId="108" xfId="2" applyFont="1" applyFill="1" applyBorder="1" applyAlignment="1" applyProtection="1">
      <alignment vertical="top"/>
      <protection locked="0"/>
    </xf>
    <xf numFmtId="164" fontId="26" fillId="9" borderId="111" xfId="1" applyNumberFormat="1" applyFont="1" applyFill="1" applyBorder="1" applyProtection="1">
      <protection locked="0"/>
    </xf>
    <xf numFmtId="0" fontId="12" fillId="9" borderId="111" xfId="0" applyFont="1" applyFill="1" applyBorder="1" applyProtection="1"/>
    <xf numFmtId="44" fontId="9" fillId="9" borderId="90" xfId="0" applyNumberFormat="1" applyFont="1" applyFill="1" applyBorder="1" applyProtection="1"/>
    <xf numFmtId="166" fontId="66" fillId="9" borderId="26" xfId="2" applyNumberFormat="1" applyFont="1" applyFill="1" applyBorder="1" applyAlignment="1" applyProtection="1"/>
    <xf numFmtId="0" fontId="28" fillId="14" borderId="27" xfId="1" applyNumberFormat="1" applyFont="1" applyFill="1" applyBorder="1" applyProtection="1">
      <protection locked="0"/>
    </xf>
    <xf numFmtId="165" fontId="53" fillId="16" borderId="118" xfId="10" applyNumberFormat="1" applyFont="1" applyFill="1" applyBorder="1" applyAlignment="1" applyProtection="1"/>
    <xf numFmtId="44" fontId="9" fillId="9" borderId="27" xfId="0" applyNumberFormat="1" applyFont="1" applyFill="1" applyBorder="1" applyProtection="1"/>
    <xf numFmtId="0" fontId="12" fillId="9" borderId="113" xfId="0" applyNumberFormat="1" applyFont="1" applyFill="1" applyBorder="1" applyProtection="1"/>
    <xf numFmtId="44" fontId="12" fillId="0" borderId="90" xfId="0" applyNumberFormat="1" applyFont="1" applyBorder="1" applyProtection="1"/>
    <xf numFmtId="0" fontId="12" fillId="14" borderId="29" xfId="1" applyNumberFormat="1" applyFont="1" applyFill="1" applyBorder="1" applyAlignment="1" applyProtection="1">
      <alignment horizontal="left"/>
      <protection locked="0"/>
    </xf>
    <xf numFmtId="44" fontId="12" fillId="9" borderId="24" xfId="1" applyFont="1" applyFill="1" applyBorder="1" applyProtection="1"/>
    <xf numFmtId="165" fontId="53" fillId="15" borderId="105" xfId="10" applyNumberFormat="1" applyBorder="1" applyAlignment="1" applyProtection="1"/>
    <xf numFmtId="165" fontId="12" fillId="0" borderId="29" xfId="0" applyNumberFormat="1" applyFont="1" applyBorder="1" applyProtection="1"/>
    <xf numFmtId="165" fontId="12" fillId="9" borderId="111" xfId="0" applyNumberFormat="1" applyFont="1" applyFill="1" applyBorder="1" applyProtection="1"/>
    <xf numFmtId="0" fontId="9" fillId="8" borderId="20" xfId="0" applyNumberFormat="1" applyFont="1" applyFill="1" applyBorder="1" applyProtection="1">
      <protection locked="0"/>
    </xf>
    <xf numFmtId="0" fontId="9" fillId="9" borderId="111" xfId="0" applyNumberFormat="1" applyFont="1" applyFill="1" applyBorder="1" applyProtection="1"/>
    <xf numFmtId="0" fontId="9" fillId="0" borderId="111" xfId="0" applyNumberFormat="1" applyFont="1" applyBorder="1" applyProtection="1">
      <protection locked="0"/>
    </xf>
    <xf numFmtId="0" fontId="12" fillId="2" borderId="39" xfId="0" applyNumberFormat="1" applyFont="1" applyFill="1" applyBorder="1" applyProtection="1"/>
    <xf numFmtId="44" fontId="12" fillId="2" borderId="39" xfId="1" applyFont="1" applyFill="1" applyBorder="1" applyAlignment="1" applyProtection="1">
      <alignment shrinkToFit="1"/>
    </xf>
    <xf numFmtId="44" fontId="12" fillId="2" borderId="38" xfId="0" applyNumberFormat="1" applyFont="1" applyFill="1" applyBorder="1" applyProtection="1"/>
    <xf numFmtId="44" fontId="12" fillId="2" borderId="26" xfId="0" applyNumberFormat="1" applyFont="1" applyFill="1" applyBorder="1" applyProtection="1"/>
    <xf numFmtId="0" fontId="40" fillId="6" borderId="0" xfId="2" applyFont="1" applyBorder="1" applyAlignment="1" applyProtection="1">
      <alignment vertical="top"/>
      <protection locked="0"/>
    </xf>
    <xf numFmtId="0" fontId="12" fillId="2" borderId="111" xfId="0" applyFont="1" applyFill="1" applyBorder="1" applyProtection="1"/>
    <xf numFmtId="0" fontId="40" fillId="9" borderId="0" xfId="2" applyFont="1" applyFill="1" applyBorder="1" applyAlignment="1" applyProtection="1">
      <alignment vertical="top"/>
      <protection locked="0"/>
    </xf>
    <xf numFmtId="0" fontId="40" fillId="9" borderId="45" xfId="2" applyFont="1" applyFill="1" applyBorder="1" applyAlignment="1" applyProtection="1">
      <alignment vertical="top"/>
      <protection locked="0"/>
    </xf>
    <xf numFmtId="0" fontId="40" fillId="9" borderId="33" xfId="2" applyFont="1" applyFill="1" applyBorder="1" applyAlignment="1" applyProtection="1">
      <alignment vertical="top"/>
      <protection locked="0"/>
    </xf>
    <xf numFmtId="49" fontId="12" fillId="0" borderId="53" xfId="0" applyNumberFormat="1" applyFont="1" applyBorder="1" applyProtection="1"/>
    <xf numFmtId="49" fontId="12" fillId="0" borderId="10" xfId="0" applyNumberFormat="1" applyFont="1" applyBorder="1" applyProtection="1"/>
    <xf numFmtId="44" fontId="21" fillId="0" borderId="10" xfId="0" applyNumberFormat="1" applyFont="1" applyBorder="1" applyProtection="1"/>
    <xf numFmtId="0" fontId="9" fillId="0" borderId="45" xfId="0" applyFont="1" applyBorder="1" applyProtection="1"/>
    <xf numFmtId="0" fontId="40" fillId="9" borderId="16" xfId="2" applyFont="1" applyFill="1" applyBorder="1" applyAlignment="1" applyProtection="1">
      <alignment vertical="top"/>
      <protection locked="0"/>
    </xf>
    <xf numFmtId="44" fontId="12" fillId="0" borderId="114" xfId="1" applyFont="1" applyBorder="1" applyProtection="1"/>
    <xf numFmtId="44" fontId="12" fillId="0" borderId="10" xfId="0" applyNumberFormat="1" applyFont="1" applyBorder="1" applyProtection="1"/>
    <xf numFmtId="0" fontId="45" fillId="9" borderId="11" xfId="2" applyFont="1" applyFill="1" applyBorder="1" applyAlignment="1" applyProtection="1">
      <alignment vertical="top"/>
      <protection locked="0"/>
    </xf>
    <xf numFmtId="0" fontId="11" fillId="21" borderId="35" xfId="0" applyFont="1" applyFill="1" applyBorder="1" applyAlignment="1" applyProtection="1">
      <alignment horizontal="left"/>
    </xf>
    <xf numFmtId="164" fontId="26" fillId="21" borderId="29" xfId="1" applyNumberFormat="1" applyFont="1" applyFill="1" applyBorder="1" applyProtection="1">
      <protection locked="0"/>
    </xf>
    <xf numFmtId="0" fontId="14" fillId="22" borderId="29" xfId="1" applyNumberFormat="1" applyFont="1" applyFill="1" applyBorder="1" applyAlignment="1" applyProtection="1">
      <alignment horizontal="center"/>
      <protection locked="0"/>
    </xf>
    <xf numFmtId="0" fontId="12" fillId="9" borderId="36" xfId="0" applyNumberFormat="1" applyFont="1" applyFill="1" applyBorder="1" applyAlignment="1" applyProtection="1">
      <alignment horizontal="right"/>
    </xf>
    <xf numFmtId="0" fontId="12" fillId="9" borderId="39" xfId="0" applyNumberFormat="1" applyFont="1" applyFill="1" applyBorder="1" applyProtection="1"/>
    <xf numFmtId="44" fontId="12" fillId="21" borderId="100" xfId="0" applyNumberFormat="1" applyFont="1" applyFill="1" applyBorder="1" applyProtection="1"/>
    <xf numFmtId="0" fontId="14" fillId="22" borderId="52" xfId="1" applyNumberFormat="1" applyFont="1" applyFill="1" applyBorder="1" applyProtection="1">
      <protection locked="0"/>
    </xf>
    <xf numFmtId="165" fontId="53" fillId="20" borderId="120" xfId="10" applyNumberFormat="1" applyFill="1" applyBorder="1" applyAlignment="1" applyProtection="1"/>
    <xf numFmtId="44" fontId="12" fillId="21" borderId="52" xfId="0" applyNumberFormat="1" applyFont="1" applyFill="1" applyBorder="1" applyProtection="1"/>
    <xf numFmtId="166" fontId="66" fillId="21" borderId="119" xfId="2" applyNumberFormat="1" applyFont="1" applyFill="1" applyBorder="1" applyAlignment="1" applyProtection="1"/>
    <xf numFmtId="0" fontId="14" fillId="13" borderId="110" xfId="1" applyNumberFormat="1" applyFont="1" applyFill="1" applyBorder="1" applyAlignment="1" applyProtection="1">
      <alignment horizontal="center"/>
      <protection locked="0"/>
    </xf>
    <xf numFmtId="0" fontId="12" fillId="0" borderId="110" xfId="0" applyNumberFormat="1" applyFont="1" applyBorder="1" applyAlignment="1" applyProtection="1">
      <alignment horizontal="right"/>
    </xf>
    <xf numFmtId="0" fontId="40" fillId="9" borderId="52" xfId="2" applyFont="1" applyFill="1" applyBorder="1" applyAlignment="1" applyProtection="1">
      <alignment vertical="top"/>
      <protection locked="0"/>
    </xf>
    <xf numFmtId="0" fontId="40" fillId="16" borderId="110" xfId="2" applyFont="1" applyFill="1" applyBorder="1" applyAlignment="1" applyProtection="1">
      <alignment vertical="top"/>
      <protection locked="0"/>
    </xf>
    <xf numFmtId="0" fontId="40" fillId="6" borderId="0" xfId="2" applyFont="1" applyBorder="1" applyAlignment="1" applyProtection="1">
      <protection locked="0"/>
    </xf>
    <xf numFmtId="165" fontId="53" fillId="16" borderId="121" xfId="10" applyNumberFormat="1" applyFill="1" applyBorder="1" applyAlignment="1" applyProtection="1"/>
    <xf numFmtId="165" fontId="53" fillId="16" borderId="5" xfId="10" applyNumberFormat="1" applyFill="1" applyBorder="1" applyAlignment="1" applyProtection="1"/>
    <xf numFmtId="0" fontId="40" fillId="16" borderId="0" xfId="2" applyFont="1" applyFill="1" applyBorder="1" applyAlignment="1" applyProtection="1">
      <protection locked="0"/>
    </xf>
    <xf numFmtId="0" fontId="12" fillId="9" borderId="112" xfId="0" applyNumberFormat="1" applyFont="1" applyFill="1" applyBorder="1" applyAlignment="1" applyProtection="1">
      <alignment horizontal="right"/>
    </xf>
    <xf numFmtId="165" fontId="53" fillId="16" borderId="109" xfId="10" applyNumberFormat="1" applyFill="1" applyBorder="1" applyAlignment="1" applyProtection="1"/>
    <xf numFmtId="0" fontId="28" fillId="9" borderId="16" xfId="0" applyNumberFormat="1" applyFont="1" applyFill="1" applyBorder="1" applyAlignment="1" applyProtection="1">
      <alignment horizontal="center"/>
    </xf>
    <xf numFmtId="44" fontId="28" fillId="0" borderId="31" xfId="1" applyFont="1" applyBorder="1" applyAlignment="1" applyProtection="1">
      <alignment horizontal="left"/>
    </xf>
    <xf numFmtId="0" fontId="9" fillId="0" borderId="45" xfId="0" applyFont="1" applyFill="1" applyBorder="1" applyProtection="1"/>
    <xf numFmtId="0" fontId="9" fillId="0" borderId="55" xfId="0" applyFont="1" applyBorder="1" applyProtection="1"/>
    <xf numFmtId="0" fontId="44" fillId="0" borderId="69" xfId="0" applyFont="1" applyBorder="1"/>
    <xf numFmtId="0" fontId="11" fillId="0" borderId="59" xfId="0" applyFont="1" applyBorder="1" applyAlignment="1" applyProtection="1">
      <alignment horizontal="left"/>
    </xf>
    <xf numFmtId="0" fontId="36" fillId="0" borderId="111" xfId="0" applyNumberFormat="1" applyFont="1" applyFill="1" applyBorder="1" applyAlignment="1" applyProtection="1">
      <alignment horizontal="center"/>
    </xf>
    <xf numFmtId="0" fontId="12" fillId="0" borderId="111" xfId="0" applyNumberFormat="1" applyFont="1" applyBorder="1" applyProtection="1">
      <protection locked="0"/>
    </xf>
    <xf numFmtId="0" fontId="44" fillId="0" borderId="111" xfId="0" applyFont="1" applyBorder="1" applyProtection="1">
      <protection locked="0"/>
    </xf>
    <xf numFmtId="44" fontId="12" fillId="2" borderId="111" xfId="1" applyFont="1" applyFill="1" applyBorder="1" applyProtection="1">
      <protection locked="0"/>
    </xf>
    <xf numFmtId="0" fontId="12" fillId="0" borderId="111" xfId="0" applyNumberFormat="1" applyFont="1" applyBorder="1" applyAlignment="1" applyProtection="1">
      <alignment horizontal="left"/>
    </xf>
    <xf numFmtId="164" fontId="26" fillId="7" borderId="111" xfId="1" applyNumberFormat="1" applyFont="1" applyFill="1" applyBorder="1" applyAlignment="1" applyProtection="1">
      <protection locked="0"/>
    </xf>
    <xf numFmtId="0" fontId="9" fillId="0" borderId="56" xfId="0" applyFont="1" applyBorder="1" applyProtection="1"/>
    <xf numFmtId="0" fontId="9" fillId="9" borderId="40" xfId="0" applyFont="1" applyFill="1" applyBorder="1" applyProtection="1"/>
    <xf numFmtId="0" fontId="8" fillId="0" borderId="40" xfId="0" applyFont="1" applyBorder="1" applyProtection="1"/>
    <xf numFmtId="0" fontId="9" fillId="0" borderId="21" xfId="0" applyFont="1" applyBorder="1" applyAlignment="1" applyProtection="1"/>
    <xf numFmtId="44" fontId="14" fillId="0" borderId="0" xfId="1" applyFont="1" applyBorder="1" applyAlignment="1" applyProtection="1">
      <alignment horizontal="left"/>
    </xf>
    <xf numFmtId="0" fontId="26" fillId="10" borderId="110" xfId="0" applyFont="1" applyFill="1" applyBorder="1" applyAlignment="1" applyProtection="1">
      <alignment vertical="top"/>
      <protection locked="0"/>
    </xf>
    <xf numFmtId="0" fontId="26" fillId="10" borderId="3" xfId="0" applyFont="1" applyFill="1" applyBorder="1" applyAlignment="1" applyProtection="1">
      <alignment vertical="top"/>
      <protection locked="0"/>
    </xf>
    <xf numFmtId="3" fontId="26" fillId="10" borderId="3" xfId="0" applyNumberFormat="1" applyFont="1" applyFill="1" applyBorder="1" applyAlignment="1" applyProtection="1">
      <alignment vertical="top"/>
      <protection locked="0"/>
    </xf>
    <xf numFmtId="0" fontId="26" fillId="10" borderId="40" xfId="0" applyFont="1" applyFill="1" applyBorder="1" applyAlignment="1" applyProtection="1">
      <alignment vertical="top"/>
      <protection locked="0"/>
    </xf>
    <xf numFmtId="37" fontId="26" fillId="10" borderId="3" xfId="1" applyNumberFormat="1" applyFont="1" applyFill="1" applyBorder="1" applyProtection="1">
      <protection locked="0"/>
    </xf>
    <xf numFmtId="0" fontId="67" fillId="0" borderId="45" xfId="0" applyFont="1" applyBorder="1" applyAlignment="1">
      <alignment horizontal="right"/>
    </xf>
    <xf numFmtId="0" fontId="67" fillId="0" borderId="29" xfId="0" applyFont="1" applyBorder="1"/>
    <xf numFmtId="0" fontId="67" fillId="0" borderId="33" xfId="0" applyFont="1" applyBorder="1"/>
    <xf numFmtId="0" fontId="12" fillId="0" borderId="112" xfId="0" applyNumberFormat="1" applyFont="1" applyBorder="1" applyProtection="1"/>
    <xf numFmtId="0" fontId="40" fillId="10" borderId="3" xfId="2" applyFont="1" applyFill="1" applyBorder="1" applyAlignment="1" applyProtection="1">
      <alignment vertical="top"/>
      <protection locked="0"/>
    </xf>
    <xf numFmtId="0" fontId="12" fillId="0" borderId="114" xfId="0" applyNumberFormat="1" applyFont="1" applyBorder="1" applyProtection="1"/>
    <xf numFmtId="37" fontId="26" fillId="10" borderId="11" xfId="1" applyNumberFormat="1" applyFont="1" applyFill="1" applyBorder="1" applyProtection="1">
      <protection locked="0"/>
    </xf>
    <xf numFmtId="37" fontId="14" fillId="5" borderId="12" xfId="1" applyNumberFormat="1" applyFont="1" applyFill="1" applyBorder="1" applyProtection="1"/>
    <xf numFmtId="0" fontId="12" fillId="10" borderId="20" xfId="0" applyFont="1" applyFill="1" applyBorder="1" applyProtection="1"/>
    <xf numFmtId="0" fontId="9" fillId="9" borderId="20" xfId="0" applyFont="1" applyFill="1" applyBorder="1" applyProtection="1"/>
    <xf numFmtId="37" fontId="26" fillId="10" borderId="1" xfId="1" applyNumberFormat="1" applyFont="1" applyFill="1" applyBorder="1" applyProtection="1">
      <protection locked="0"/>
    </xf>
    <xf numFmtId="0" fontId="26" fillId="10" borderId="31" xfId="0" applyFont="1" applyFill="1" applyBorder="1" applyAlignment="1" applyProtection="1">
      <alignment vertical="top"/>
      <protection locked="0"/>
    </xf>
    <xf numFmtId="37" fontId="26" fillId="10" borderId="99" xfId="1" applyNumberFormat="1" applyFont="1" applyFill="1" applyBorder="1" applyProtection="1">
      <protection locked="0"/>
    </xf>
    <xf numFmtId="37" fontId="26" fillId="10" borderId="108" xfId="1" applyNumberFormat="1" applyFont="1" applyFill="1" applyBorder="1" applyProtection="1">
      <protection locked="0"/>
    </xf>
    <xf numFmtId="0" fontId="67" fillId="0" borderId="45" xfId="0" applyFont="1" applyBorder="1"/>
    <xf numFmtId="0" fontId="9" fillId="0" borderId="33" xfId="0" applyFont="1" applyFill="1" applyBorder="1" applyProtection="1"/>
    <xf numFmtId="0" fontId="9" fillId="0" borderId="71" xfId="0" applyFont="1" applyFill="1" applyBorder="1" applyProtection="1"/>
    <xf numFmtId="0" fontId="9" fillId="0" borderId="21" xfId="4" applyFont="1" applyFill="1" applyBorder="1" applyProtection="1"/>
    <xf numFmtId="0" fontId="9" fillId="0" borderId="42" xfId="0" applyFont="1" applyBorder="1" applyProtection="1"/>
    <xf numFmtId="44" fontId="12" fillId="2" borderId="111" xfId="1" applyFont="1" applyFill="1" applyBorder="1" applyAlignment="1" applyProtection="1">
      <alignment horizontal="left"/>
    </xf>
    <xf numFmtId="0" fontId="12" fillId="9" borderId="42" xfId="0" applyFont="1" applyFill="1" applyBorder="1" applyProtection="1"/>
    <xf numFmtId="0" fontId="12" fillId="9" borderId="5" xfId="0" applyFont="1" applyFill="1" applyBorder="1" applyProtection="1"/>
    <xf numFmtId="0" fontId="12" fillId="9" borderId="39" xfId="0" applyFont="1" applyFill="1" applyBorder="1" applyProtection="1"/>
    <xf numFmtId="0" fontId="35" fillId="0" borderId="45" xfId="0" applyFont="1" applyBorder="1"/>
    <xf numFmtId="0" fontId="35" fillId="0" borderId="33" xfId="0" applyFont="1" applyBorder="1"/>
    <xf numFmtId="0" fontId="35" fillId="0" borderId="29" xfId="0" applyFont="1" applyBorder="1"/>
    <xf numFmtId="0" fontId="35" fillId="0" borderId="33" xfId="0" applyFont="1" applyBorder="1" applyAlignment="1">
      <alignment horizontal="right"/>
    </xf>
    <xf numFmtId="0" fontId="35" fillId="0" borderId="29" xfId="0" applyFont="1" applyBorder="1" applyAlignment="1">
      <alignment horizontal="right"/>
    </xf>
    <xf numFmtId="0" fontId="35" fillId="0" borderId="40" xfId="0" applyFont="1" applyBorder="1"/>
    <xf numFmtId="0" fontId="35" fillId="0" borderId="52" xfId="0" applyFont="1" applyBorder="1"/>
    <xf numFmtId="49" fontId="12" fillId="0" borderId="110" xfId="0" applyNumberFormat="1" applyFont="1" applyBorder="1" applyAlignment="1" applyProtection="1">
      <alignment horizontal="right"/>
    </xf>
    <xf numFmtId="0" fontId="9" fillId="0" borderId="52" xfId="0" applyFont="1" applyBorder="1" applyProtection="1"/>
    <xf numFmtId="166" fontId="40" fillId="9" borderId="110" xfId="2" applyNumberFormat="1" applyFont="1" applyFill="1" applyBorder="1" applyAlignment="1" applyProtection="1"/>
    <xf numFmtId="0" fontId="12" fillId="9" borderId="111" xfId="0" applyNumberFormat="1" applyFont="1" applyFill="1" applyBorder="1" applyAlignment="1" applyProtection="1">
      <alignment horizontal="right"/>
    </xf>
    <xf numFmtId="44" fontId="12" fillId="9" borderId="23" xfId="1" applyFont="1" applyFill="1" applyBorder="1" applyAlignment="1" applyProtection="1">
      <alignment shrinkToFit="1"/>
    </xf>
    <xf numFmtId="44" fontId="12" fillId="17" borderId="114" xfId="0" applyNumberFormat="1" applyFont="1" applyFill="1" applyBorder="1" applyProtection="1"/>
    <xf numFmtId="0" fontId="40" fillId="9" borderId="0" xfId="2" applyFont="1" applyFill="1" applyBorder="1" applyAlignment="1" applyProtection="1">
      <protection locked="0"/>
    </xf>
    <xf numFmtId="164" fontId="26" fillId="9" borderId="42" xfId="1" applyNumberFormat="1" applyFont="1" applyFill="1" applyBorder="1" applyAlignment="1" applyProtection="1">
      <protection locked="0"/>
    </xf>
    <xf numFmtId="0" fontId="12" fillId="5" borderId="32" xfId="0" applyFont="1" applyFill="1" applyBorder="1" applyAlignment="1" applyProtection="1">
      <alignment horizontal="left"/>
    </xf>
    <xf numFmtId="0" fontId="9" fillId="5" borderId="41" xfId="0" applyFont="1" applyFill="1" applyBorder="1" applyProtection="1"/>
    <xf numFmtId="0" fontId="12" fillId="5" borderId="33" xfId="0" applyNumberFormat="1" applyFont="1" applyFill="1" applyBorder="1" applyProtection="1">
      <protection locked="0"/>
    </xf>
    <xf numFmtId="164" fontId="26" fillId="5" borderId="31" xfId="1" applyNumberFormat="1" applyFont="1" applyFill="1" applyBorder="1" applyAlignment="1" applyProtection="1">
      <protection locked="0"/>
    </xf>
    <xf numFmtId="44" fontId="12" fillId="5" borderId="33" xfId="1" applyFont="1" applyFill="1" applyBorder="1" applyProtection="1">
      <protection locked="0"/>
    </xf>
    <xf numFmtId="44" fontId="12" fillId="5" borderId="33" xfId="1" applyFont="1" applyFill="1" applyBorder="1" applyProtection="1"/>
    <xf numFmtId="44" fontId="12" fillId="5" borderId="42" xfId="1" applyFont="1" applyFill="1" applyBorder="1" applyAlignment="1" applyProtection="1">
      <alignment shrinkToFit="1"/>
    </xf>
    <xf numFmtId="44" fontId="12" fillId="5" borderId="33" xfId="0" applyNumberFormat="1" applyFont="1" applyFill="1" applyBorder="1" applyProtection="1"/>
    <xf numFmtId="44" fontId="12" fillId="5" borderId="41" xfId="0" applyNumberFormat="1" applyFont="1" applyFill="1" applyBorder="1" applyProtection="1"/>
    <xf numFmtId="44" fontId="9" fillId="5" borderId="41" xfId="0" applyNumberFormat="1" applyFont="1" applyFill="1" applyBorder="1" applyProtection="1"/>
    <xf numFmtId="0" fontId="12" fillId="5" borderId="52" xfId="0" applyNumberFormat="1" applyFont="1" applyFill="1" applyBorder="1" applyProtection="1">
      <protection locked="0"/>
    </xf>
    <xf numFmtId="165" fontId="53" fillId="5" borderId="109" xfId="10" applyNumberFormat="1" applyFill="1" applyBorder="1" applyAlignment="1" applyProtection="1"/>
    <xf numFmtId="165" fontId="53" fillId="9" borderId="105" xfId="10" applyNumberFormat="1" applyFill="1" applyBorder="1" applyAlignment="1" applyProtection="1"/>
    <xf numFmtId="44" fontId="12" fillId="5" borderId="112" xfId="0" applyNumberFormat="1" applyFont="1" applyFill="1" applyBorder="1" applyProtection="1"/>
    <xf numFmtId="44" fontId="12" fillId="5" borderId="119" xfId="0" applyNumberFormat="1" applyFont="1" applyFill="1" applyBorder="1" applyProtection="1"/>
    <xf numFmtId="44" fontId="12" fillId="5" borderId="52" xfId="0" applyNumberFormat="1" applyFont="1" applyFill="1" applyBorder="1" applyProtection="1"/>
    <xf numFmtId="0" fontId="12" fillId="5" borderId="52" xfId="0" applyFont="1" applyFill="1" applyBorder="1" applyProtection="1"/>
    <xf numFmtId="44" fontId="9" fillId="5" borderId="33" xfId="1" applyFont="1" applyFill="1" applyBorder="1" applyProtection="1">
      <protection locked="0"/>
    </xf>
    <xf numFmtId="0" fontId="9" fillId="9" borderId="40" xfId="0" applyFont="1" applyFill="1" applyBorder="1" applyAlignment="1" applyProtection="1"/>
    <xf numFmtId="0" fontId="9" fillId="0" borderId="111" xfId="0" applyFont="1" applyBorder="1" applyAlignment="1" applyProtection="1"/>
    <xf numFmtId="0" fontId="12" fillId="17" borderId="111" xfId="0" applyNumberFormat="1" applyFont="1" applyFill="1" applyBorder="1" applyProtection="1"/>
    <xf numFmtId="0" fontId="12" fillId="17" borderId="111" xfId="0" applyFont="1" applyFill="1" applyBorder="1" applyAlignment="1" applyProtection="1"/>
    <xf numFmtId="44" fontId="12" fillId="17" borderId="111" xfId="1" applyFont="1" applyFill="1" applyBorder="1" applyProtection="1">
      <protection locked="0"/>
    </xf>
    <xf numFmtId="44" fontId="12" fillId="17" borderId="111" xfId="1" applyFont="1" applyFill="1" applyBorder="1" applyProtection="1"/>
    <xf numFmtId="44" fontId="12" fillId="17" borderId="111" xfId="1" applyFont="1" applyFill="1" applyBorder="1" applyAlignment="1" applyProtection="1">
      <alignment shrinkToFit="1"/>
    </xf>
    <xf numFmtId="0" fontId="21" fillId="0" borderId="29" xfId="0" applyNumberFormat="1" applyFont="1" applyFill="1" applyBorder="1" applyAlignment="1" applyProtection="1">
      <protection locked="0"/>
    </xf>
    <xf numFmtId="44" fontId="21" fillId="0" borderId="26" xfId="0" applyNumberFormat="1" applyFont="1" applyBorder="1" applyProtection="1"/>
    <xf numFmtId="0" fontId="26" fillId="6" borderId="99" xfId="2" applyFont="1" applyBorder="1" applyAlignment="1" applyProtection="1">
      <alignment vertical="top"/>
      <protection locked="0"/>
    </xf>
    <xf numFmtId="0" fontId="12" fillId="0" borderId="36" xfId="0" applyFont="1" applyBorder="1" applyAlignment="1" applyProtection="1">
      <alignment horizontal="right"/>
    </xf>
    <xf numFmtId="0" fontId="12" fillId="0" borderId="37" xfId="0" applyFont="1" applyBorder="1" applyAlignment="1" applyProtection="1"/>
    <xf numFmtId="44" fontId="12" fillId="17" borderId="36" xfId="0" applyNumberFormat="1" applyFont="1" applyFill="1" applyBorder="1" applyProtection="1"/>
    <xf numFmtId="0" fontId="12" fillId="17" borderId="27" xfId="0" applyNumberFormat="1" applyFont="1" applyFill="1" applyBorder="1" applyProtection="1"/>
    <xf numFmtId="0" fontId="12" fillId="17" borderId="27" xfId="0" applyFont="1" applyFill="1" applyBorder="1" applyAlignment="1" applyProtection="1"/>
    <xf numFmtId="44" fontId="12" fillId="17" borderId="27" xfId="1" applyFont="1" applyFill="1" applyBorder="1" applyProtection="1">
      <protection locked="0"/>
    </xf>
    <xf numFmtId="44" fontId="12" fillId="17" borderId="27" xfId="1" applyFont="1" applyFill="1" applyBorder="1" applyProtection="1"/>
    <xf numFmtId="44" fontId="12" fillId="17" borderId="27" xfId="1" applyFont="1" applyFill="1" applyBorder="1" applyAlignment="1" applyProtection="1">
      <alignment shrinkToFit="1"/>
    </xf>
    <xf numFmtId="44" fontId="12" fillId="0" borderId="33" xfId="0" applyNumberFormat="1" applyFont="1" applyBorder="1" applyAlignment="1" applyProtection="1"/>
    <xf numFmtId="0" fontId="0" fillId="0" borderId="122" xfId="0" applyBorder="1" applyAlignment="1" applyProtection="1">
      <alignment horizontal="center"/>
    </xf>
    <xf numFmtId="0" fontId="12" fillId="0" borderId="59" xfId="0" applyFont="1" applyFill="1" applyBorder="1" applyAlignment="1" applyProtection="1">
      <alignment horizontal="left"/>
    </xf>
    <xf numFmtId="0" fontId="43" fillId="9" borderId="24" xfId="2" applyFont="1" applyFill="1" applyBorder="1" applyAlignment="1" applyProtection="1">
      <protection locked="0"/>
    </xf>
    <xf numFmtId="0" fontId="43" fillId="6" borderId="110" xfId="2" applyFont="1" applyBorder="1" applyAlignment="1" applyProtection="1">
      <protection locked="0"/>
    </xf>
    <xf numFmtId="0" fontId="12" fillId="9" borderId="29" xfId="0" applyFont="1" applyFill="1" applyBorder="1" applyAlignment="1" applyProtection="1">
      <alignment horizontal="right"/>
    </xf>
    <xf numFmtId="49" fontId="12" fillId="0" borderId="19" xfId="0" applyNumberFormat="1" applyFont="1" applyBorder="1" applyProtection="1"/>
    <xf numFmtId="0" fontId="11" fillId="9" borderId="7" xfId="0" applyFont="1" applyFill="1" applyBorder="1" applyAlignment="1" applyProtection="1">
      <alignment horizontal="left"/>
    </xf>
    <xf numFmtId="0" fontId="11" fillId="9" borderId="8" xfId="0" applyFont="1" applyFill="1" applyBorder="1" applyAlignment="1" applyProtection="1">
      <alignment horizontal="left"/>
    </xf>
    <xf numFmtId="0" fontId="9" fillId="9" borderId="3" xfId="0" applyFont="1" applyFill="1" applyBorder="1" applyAlignment="1" applyProtection="1">
      <alignment horizontal="left"/>
    </xf>
    <xf numFmtId="0" fontId="11" fillId="9" borderId="10" xfId="0" applyFont="1" applyFill="1" applyBorder="1" applyAlignment="1" applyProtection="1">
      <alignment horizontal="left"/>
    </xf>
    <xf numFmtId="0" fontId="9" fillId="9" borderId="29" xfId="0" applyFont="1" applyFill="1" applyBorder="1" applyProtection="1"/>
    <xf numFmtId="0" fontId="21" fillId="9" borderId="29" xfId="0" applyNumberFormat="1" applyFont="1" applyFill="1" applyBorder="1" applyProtection="1"/>
    <xf numFmtId="0" fontId="21" fillId="9" borderId="3" xfId="0" applyNumberFormat="1" applyFont="1" applyFill="1" applyBorder="1" applyProtection="1"/>
    <xf numFmtId="0" fontId="9" fillId="9" borderId="27" xfId="0" applyFont="1" applyFill="1" applyBorder="1" applyProtection="1"/>
    <xf numFmtId="0" fontId="21" fillId="9" borderId="27" xfId="0" applyNumberFormat="1" applyFont="1" applyFill="1" applyBorder="1" applyProtection="1"/>
    <xf numFmtId="0" fontId="9" fillId="0" borderId="33" xfId="0" applyFont="1" applyFill="1" applyBorder="1" applyAlignment="1" applyProtection="1">
      <alignment horizontal="left"/>
    </xf>
    <xf numFmtId="0" fontId="9" fillId="0" borderId="20" xfId="0" applyFont="1" applyBorder="1" applyAlignment="1" applyProtection="1">
      <alignment horizontal="left"/>
    </xf>
    <xf numFmtId="0" fontId="9" fillId="0" borderId="45" xfId="0" applyFont="1" applyFill="1" applyBorder="1" applyAlignment="1" applyProtection="1">
      <alignment horizontal="left"/>
    </xf>
    <xf numFmtId="0" fontId="9" fillId="9" borderId="20" xfId="0" applyFont="1" applyFill="1" applyBorder="1" applyAlignment="1" applyProtection="1"/>
    <xf numFmtId="0" fontId="9" fillId="9" borderId="114" xfId="0" applyFont="1" applyFill="1" applyBorder="1" applyProtection="1"/>
    <xf numFmtId="0" fontId="67" fillId="0" borderId="3" xfId="0" applyFont="1" applyBorder="1"/>
    <xf numFmtId="0" fontId="67" fillId="0" borderId="69" xfId="0" applyFont="1" applyBorder="1"/>
    <xf numFmtId="0" fontId="9" fillId="9" borderId="3" xfId="0" applyFont="1" applyFill="1" applyBorder="1" applyProtection="1"/>
    <xf numFmtId="44" fontId="21" fillId="0" borderId="19" xfId="0" applyNumberFormat="1" applyFont="1" applyBorder="1" applyProtection="1"/>
    <xf numFmtId="0" fontId="9" fillId="24" borderId="40" xfId="0" applyFont="1" applyFill="1" applyBorder="1" applyProtection="1"/>
    <xf numFmtId="0" fontId="12" fillId="9" borderId="45" xfId="0" applyFont="1" applyFill="1" applyBorder="1" applyProtection="1"/>
    <xf numFmtId="0" fontId="9" fillId="0" borderId="111" xfId="0" applyFont="1" applyFill="1" applyBorder="1" applyProtection="1"/>
    <xf numFmtId="0" fontId="35" fillId="0" borderId="111" xfId="0" applyFont="1" applyBorder="1"/>
    <xf numFmtId="0" fontId="12" fillId="0" borderId="113" xfId="0" applyFont="1" applyBorder="1" applyProtection="1"/>
    <xf numFmtId="37" fontId="26" fillId="0" borderId="111" xfId="1" applyNumberFormat="1" applyFont="1" applyFill="1" applyBorder="1" applyProtection="1">
      <protection locked="0"/>
    </xf>
    <xf numFmtId="0" fontId="12" fillId="0" borderId="19" xfId="0" applyNumberFormat="1" applyFont="1" applyFill="1" applyBorder="1" applyProtection="1"/>
    <xf numFmtId="0" fontId="12" fillId="0" borderId="114" xfId="0" applyFont="1" applyBorder="1" applyProtection="1"/>
    <xf numFmtId="37" fontId="26" fillId="9" borderId="123" xfId="1" applyNumberFormat="1" applyFont="1" applyFill="1" applyBorder="1" applyProtection="1">
      <protection locked="0"/>
    </xf>
    <xf numFmtId="0" fontId="12" fillId="9" borderId="55" xfId="0" applyNumberFormat="1" applyFont="1" applyFill="1" applyBorder="1" applyProtection="1"/>
    <xf numFmtId="44" fontId="9" fillId="0" borderId="20" xfId="1" applyFont="1" applyFill="1" applyBorder="1" applyProtection="1"/>
    <xf numFmtId="44" fontId="28" fillId="0" borderId="31" xfId="1" applyFont="1" applyBorder="1" applyAlignment="1" applyProtection="1">
      <alignment horizontal="left"/>
    </xf>
    <xf numFmtId="0" fontId="28" fillId="9" borderId="16" xfId="0" applyNumberFormat="1" applyFont="1" applyFill="1" applyBorder="1" applyAlignment="1" applyProtection="1">
      <alignment horizontal="center"/>
    </xf>
    <xf numFmtId="0" fontId="0" fillId="0" borderId="31" xfId="0" applyBorder="1" applyAlignment="1" applyProtection="1">
      <alignment horizontal="center"/>
    </xf>
    <xf numFmtId="0" fontId="68" fillId="9" borderId="8" xfId="0" applyFont="1" applyFill="1" applyBorder="1" applyAlignment="1" applyProtection="1">
      <alignment horizontal="left"/>
    </xf>
    <xf numFmtId="44" fontId="12" fillId="9" borderId="10" xfId="0" applyNumberFormat="1" applyFont="1" applyFill="1" applyBorder="1" applyProtection="1"/>
    <xf numFmtId="44" fontId="9" fillId="0" borderId="10" xfId="0" applyNumberFormat="1" applyFont="1" applyBorder="1" applyProtection="1"/>
    <xf numFmtId="0" fontId="28" fillId="14" borderId="29" xfId="1" applyNumberFormat="1" applyFont="1" applyFill="1" applyBorder="1" applyProtection="1">
      <protection locked="0"/>
    </xf>
    <xf numFmtId="165" fontId="53" fillId="16" borderId="105" xfId="10" applyNumberFormat="1" applyFont="1" applyFill="1" applyBorder="1" applyAlignment="1" applyProtection="1"/>
    <xf numFmtId="44" fontId="9" fillId="0" borderId="29" xfId="0" applyNumberFormat="1" applyFont="1" applyBorder="1" applyProtection="1"/>
    <xf numFmtId="44" fontId="12" fillId="9" borderId="19" xfId="0" applyNumberFormat="1" applyFont="1" applyFill="1" applyBorder="1" applyProtection="1"/>
    <xf numFmtId="165" fontId="53" fillId="16" borderId="98" xfId="10" applyNumberFormat="1" applyFill="1" applyBorder="1" applyAlignment="1" applyProtection="1"/>
    <xf numFmtId="44" fontId="12" fillId="9" borderId="69" xfId="0" applyNumberFormat="1" applyFont="1" applyFill="1" applyBorder="1" applyProtection="1"/>
    <xf numFmtId="44" fontId="12" fillId="0" borderId="94" xfId="0" applyNumberFormat="1" applyFont="1" applyBorder="1" applyProtection="1"/>
    <xf numFmtId="166" fontId="40" fillId="9" borderId="75" xfId="2" applyNumberFormat="1" applyFont="1" applyFill="1" applyBorder="1" applyAlignment="1" applyProtection="1"/>
    <xf numFmtId="0" fontId="14" fillId="14" borderId="69" xfId="1" applyNumberFormat="1" applyFont="1" applyFill="1" applyBorder="1" applyProtection="1">
      <protection locked="0"/>
    </xf>
    <xf numFmtId="165" fontId="53" fillId="16" borderId="124" xfId="10" applyNumberFormat="1" applyFill="1" applyBorder="1" applyAlignment="1" applyProtection="1"/>
    <xf numFmtId="44" fontId="12" fillId="0" borderId="72" xfId="0" applyNumberFormat="1" applyFont="1" applyFill="1" applyBorder="1" applyProtection="1"/>
    <xf numFmtId="44" fontId="12" fillId="0" borderId="13" xfId="0" applyNumberFormat="1" applyFont="1" applyBorder="1" applyProtection="1"/>
    <xf numFmtId="0" fontId="14" fillId="14" borderId="110" xfId="1" applyNumberFormat="1" applyFont="1" applyFill="1" applyBorder="1" applyProtection="1">
      <protection locked="0"/>
    </xf>
    <xf numFmtId="165" fontId="53" fillId="16" borderId="107" xfId="10" applyNumberFormat="1" applyFill="1" applyBorder="1" applyAlignment="1" applyProtection="1"/>
    <xf numFmtId="44" fontId="12" fillId="9" borderId="110" xfId="0" applyNumberFormat="1" applyFont="1" applyFill="1" applyBorder="1" applyProtection="1"/>
    <xf numFmtId="44" fontId="12" fillId="17" borderId="0" xfId="0" applyNumberFormat="1" applyFont="1" applyFill="1" applyBorder="1" applyProtection="1"/>
    <xf numFmtId="166" fontId="45" fillId="17" borderId="41" xfId="2" applyNumberFormat="1" applyFont="1" applyFill="1" applyBorder="1" applyAlignment="1" applyProtection="1"/>
    <xf numFmtId="0" fontId="14" fillId="18" borderId="33" xfId="1" applyNumberFormat="1" applyFont="1" applyFill="1" applyBorder="1" applyProtection="1">
      <protection locked="0"/>
    </xf>
    <xf numFmtId="165" fontId="59" fillId="19" borderId="125" xfId="10" applyNumberFormat="1" applyFont="1" applyFill="1" applyBorder="1" applyAlignment="1" applyProtection="1"/>
    <xf numFmtId="44" fontId="12" fillId="17" borderId="33" xfId="0" applyNumberFormat="1" applyFont="1" applyFill="1" applyBorder="1" applyProtection="1"/>
    <xf numFmtId="44" fontId="12" fillId="17" borderId="10" xfId="0" applyNumberFormat="1" applyFont="1" applyFill="1" applyBorder="1" applyProtection="1"/>
    <xf numFmtId="166" fontId="45" fillId="17" borderId="36" xfId="2" applyNumberFormat="1" applyFont="1" applyFill="1" applyBorder="1" applyAlignment="1" applyProtection="1"/>
    <xf numFmtId="0" fontId="14" fillId="18" borderId="29" xfId="1" applyNumberFormat="1" applyFont="1" applyFill="1" applyBorder="1" applyProtection="1">
      <protection locked="0"/>
    </xf>
    <xf numFmtId="165" fontId="59" fillId="19" borderId="109" xfId="10" applyNumberFormat="1" applyFont="1" applyFill="1" applyBorder="1" applyAlignment="1" applyProtection="1"/>
    <xf numFmtId="44" fontId="12" fillId="17" borderId="29" xfId="0" applyNumberFormat="1" applyFont="1" applyFill="1" applyBorder="1" applyProtection="1"/>
    <xf numFmtId="0" fontId="12" fillId="9" borderId="24" xfId="0" applyNumberFormat="1" applyFont="1" applyFill="1" applyBorder="1" applyAlignment="1" applyProtection="1">
      <alignment horizontal="left"/>
    </xf>
    <xf numFmtId="0" fontId="12" fillId="9" borderId="29" xfId="0" applyNumberFormat="1" applyFont="1" applyFill="1" applyBorder="1" applyAlignment="1" applyProtection="1">
      <alignment horizontal="left"/>
    </xf>
    <xf numFmtId="44" fontId="12" fillId="0" borderId="35" xfId="0" applyNumberFormat="1" applyFont="1" applyFill="1" applyBorder="1" applyProtection="1"/>
    <xf numFmtId="0" fontId="11" fillId="8" borderId="35" xfId="0" applyFont="1" applyFill="1" applyBorder="1" applyAlignment="1" applyProtection="1">
      <alignment horizontal="left"/>
    </xf>
    <xf numFmtId="0" fontId="9" fillId="8" borderId="29" xfId="0" applyFont="1" applyFill="1" applyBorder="1" applyProtection="1"/>
    <xf numFmtId="0" fontId="13" fillId="8" borderId="29" xfId="0" applyNumberFormat="1" applyFont="1" applyFill="1" applyBorder="1" applyProtection="1"/>
    <xf numFmtId="0" fontId="13" fillId="8" borderId="29" xfId="0" applyNumberFormat="1" applyFont="1" applyFill="1" applyBorder="1" applyProtection="1">
      <protection locked="0"/>
    </xf>
    <xf numFmtId="0" fontId="12" fillId="8" borderId="29" xfId="0" applyNumberFormat="1" applyFont="1" applyFill="1" applyBorder="1" applyProtection="1"/>
    <xf numFmtId="0" fontId="12" fillId="8" borderId="29" xfId="0" applyNumberFormat="1" applyFont="1" applyFill="1" applyBorder="1" applyAlignment="1" applyProtection="1">
      <alignment horizontal="right"/>
    </xf>
    <xf numFmtId="49" fontId="12" fillId="8" borderId="37" xfId="0" applyNumberFormat="1" applyFont="1" applyFill="1" applyBorder="1" applyProtection="1"/>
    <xf numFmtId="0" fontId="12" fillId="8" borderId="29" xfId="0" applyFont="1" applyFill="1" applyBorder="1" applyProtection="1"/>
    <xf numFmtId="49" fontId="12" fillId="8" borderId="29" xfId="0" applyNumberFormat="1" applyFont="1" applyFill="1" applyBorder="1" applyProtection="1">
      <protection locked="0"/>
    </xf>
    <xf numFmtId="49" fontId="12" fillId="8" borderId="29" xfId="0" applyNumberFormat="1" applyFont="1" applyFill="1" applyBorder="1" applyProtection="1"/>
    <xf numFmtId="49" fontId="12" fillId="8" borderId="46" xfId="0" applyNumberFormat="1" applyFont="1" applyFill="1" applyBorder="1" applyProtection="1"/>
    <xf numFmtId="49" fontId="12" fillId="8" borderId="31" xfId="0" applyNumberFormat="1" applyFont="1" applyFill="1" applyBorder="1" applyProtection="1"/>
    <xf numFmtId="0" fontId="14" fillId="23" borderId="29" xfId="1" applyNumberFormat="1" applyFont="1" applyFill="1" applyBorder="1" applyProtection="1">
      <protection locked="0"/>
    </xf>
    <xf numFmtId="165" fontId="53" fillId="25" borderId="109" xfId="10" applyNumberFormat="1" applyFill="1" applyBorder="1" applyAlignment="1" applyProtection="1"/>
    <xf numFmtId="44" fontId="12" fillId="8" borderId="29" xfId="0" applyNumberFormat="1" applyFont="1" applyFill="1" applyBorder="1" applyProtection="1"/>
    <xf numFmtId="166" fontId="66" fillId="8" borderId="36" xfId="2" applyNumberFormat="1" applyFont="1" applyFill="1" applyBorder="1" applyAlignment="1" applyProtection="1"/>
    <xf numFmtId="44" fontId="12" fillId="0" borderId="119" xfId="1" applyFont="1" applyBorder="1" applyProtection="1"/>
    <xf numFmtId="44" fontId="12" fillId="0" borderId="122" xfId="0" applyNumberFormat="1" applyFont="1" applyBorder="1" applyProtection="1"/>
    <xf numFmtId="0" fontId="46" fillId="12" borderId="111" xfId="9" applyNumberFormat="1" applyBorder="1" applyProtection="1">
      <protection locked="0"/>
    </xf>
    <xf numFmtId="0" fontId="46" fillId="12" borderId="110" xfId="9" applyNumberFormat="1" applyBorder="1" applyProtection="1">
      <protection locked="0"/>
    </xf>
    <xf numFmtId="0" fontId="11" fillId="0" borderId="100" xfId="0" applyFont="1" applyBorder="1" applyAlignment="1" applyProtection="1">
      <alignment horizontal="left"/>
    </xf>
    <xf numFmtId="0" fontId="11" fillId="0" borderId="45" xfId="0" applyFont="1" applyBorder="1" applyAlignment="1" applyProtection="1">
      <alignment horizontal="left"/>
    </xf>
    <xf numFmtId="44" fontId="12" fillId="12" borderId="27" xfId="1" applyFont="1" applyFill="1" applyBorder="1" applyProtection="1">
      <protection locked="0"/>
    </xf>
    <xf numFmtId="44" fontId="12" fillId="8" borderId="27" xfId="1" applyFont="1" applyFill="1" applyBorder="1" applyProtection="1">
      <protection locked="0"/>
    </xf>
    <xf numFmtId="44" fontId="26" fillId="9" borderId="40" xfId="1" applyFont="1" applyFill="1" applyBorder="1" applyProtection="1">
      <protection locked="0"/>
    </xf>
    <xf numFmtId="44" fontId="12" fillId="8" borderId="3" xfId="1" applyFont="1" applyFill="1" applyBorder="1" applyProtection="1">
      <protection locked="0"/>
    </xf>
    <xf numFmtId="0" fontId="14" fillId="23" borderId="27" xfId="1" applyNumberFormat="1" applyFont="1" applyFill="1" applyBorder="1" applyAlignment="1" applyProtection="1">
      <alignment horizontal="center"/>
      <protection locked="0"/>
    </xf>
    <xf numFmtId="0" fontId="14" fillId="23" borderId="3" xfId="1" applyNumberFormat="1" applyFont="1" applyFill="1" applyBorder="1" applyAlignment="1" applyProtection="1">
      <alignment horizontal="center"/>
      <protection locked="0"/>
    </xf>
    <xf numFmtId="0" fontId="21" fillId="0" borderId="0" xfId="0" applyNumberFormat="1" applyFont="1" applyProtection="1"/>
    <xf numFmtId="0" fontId="21" fillId="0" borderId="40" xfId="0" applyNumberFormat="1" applyFont="1" applyBorder="1" applyProtection="1"/>
    <xf numFmtId="0" fontId="9" fillId="5" borderId="16" xfId="0" applyFont="1" applyFill="1" applyBorder="1" applyProtection="1"/>
    <xf numFmtId="44" fontId="69" fillId="9" borderId="40" xfId="1" applyFont="1" applyFill="1" applyBorder="1" applyProtection="1">
      <protection locked="0"/>
    </xf>
    <xf numFmtId="44" fontId="9" fillId="9" borderId="40" xfId="1" applyFont="1" applyFill="1" applyBorder="1" applyAlignment="1" applyProtection="1">
      <protection locked="0"/>
    </xf>
    <xf numFmtId="44" fontId="12" fillId="9" borderId="110" xfId="1" applyFont="1" applyFill="1" applyBorder="1" applyAlignment="1" applyProtection="1">
      <protection locked="0"/>
    </xf>
    <xf numFmtId="44" fontId="12" fillId="9" borderId="110" xfId="1" applyFont="1" applyFill="1" applyBorder="1" applyAlignment="1" applyProtection="1"/>
    <xf numFmtId="44" fontId="12" fillId="9" borderId="110" xfId="1" applyFont="1" applyFill="1" applyBorder="1" applyAlignment="1" applyProtection="1">
      <alignment shrinkToFit="1"/>
    </xf>
    <xf numFmtId="44" fontId="12" fillId="9" borderId="67" xfId="1" applyNumberFormat="1" applyFont="1" applyFill="1" applyBorder="1" applyAlignment="1" applyProtection="1"/>
    <xf numFmtId="44" fontId="12" fillId="9" borderId="3" xfId="1" applyFont="1" applyFill="1" applyBorder="1" applyAlignment="1" applyProtection="1"/>
    <xf numFmtId="44" fontId="12" fillId="9" borderId="34" xfId="1" applyNumberFormat="1" applyFont="1" applyFill="1" applyBorder="1" applyAlignment="1" applyProtection="1"/>
    <xf numFmtId="44" fontId="12" fillId="9" borderId="111" xfId="1" applyFont="1" applyFill="1" applyBorder="1" applyAlignment="1" applyProtection="1">
      <protection locked="0"/>
    </xf>
    <xf numFmtId="44" fontId="12" fillId="9" borderId="111" xfId="1" applyFont="1" applyFill="1" applyBorder="1" applyAlignment="1" applyProtection="1"/>
    <xf numFmtId="44" fontId="12" fillId="9" borderId="111" xfId="1" applyFont="1" applyFill="1" applyBorder="1" applyAlignment="1" applyProtection="1">
      <alignment shrinkToFit="1"/>
    </xf>
    <xf numFmtId="0" fontId="43" fillId="10" borderId="11" xfId="2" applyFont="1" applyFill="1" applyBorder="1" applyAlignment="1" applyProtection="1">
      <protection locked="0"/>
    </xf>
    <xf numFmtId="44" fontId="21" fillId="0" borderId="19" xfId="0" applyNumberFormat="1" applyFont="1" applyBorder="1" applyAlignment="1" applyProtection="1"/>
    <xf numFmtId="44" fontId="12" fillId="9" borderId="110" xfId="1" applyFont="1" applyFill="1" applyBorder="1" applyProtection="1">
      <protection locked="0"/>
    </xf>
    <xf numFmtId="44" fontId="12" fillId="9" borderId="114" xfId="1" applyFont="1" applyFill="1" applyBorder="1" applyProtection="1"/>
    <xf numFmtId="44" fontId="12" fillId="9" borderId="112" xfId="1" applyFont="1" applyFill="1" applyBorder="1" applyProtection="1"/>
    <xf numFmtId="44" fontId="12" fillId="9" borderId="45" xfId="1" applyFont="1" applyFill="1" applyBorder="1" applyProtection="1"/>
    <xf numFmtId="44" fontId="12" fillId="9" borderId="71" xfId="0" applyNumberFormat="1" applyFont="1" applyFill="1" applyBorder="1" applyProtection="1"/>
    <xf numFmtId="44" fontId="12" fillId="9" borderId="51" xfId="0" applyNumberFormat="1" applyFont="1" applyFill="1" applyBorder="1" applyProtection="1"/>
    <xf numFmtId="44" fontId="12" fillId="9" borderId="55" xfId="1" applyFont="1" applyFill="1" applyBorder="1" applyAlignment="1" applyProtection="1">
      <alignment shrinkToFit="1"/>
    </xf>
    <xf numFmtId="44" fontId="12" fillId="9" borderId="40" xfId="0" applyNumberFormat="1" applyFont="1" applyFill="1" applyBorder="1" applyProtection="1"/>
    <xf numFmtId="0" fontId="12" fillId="9" borderId="45" xfId="0" applyNumberFormat="1" applyFont="1" applyFill="1" applyBorder="1" applyAlignment="1" applyProtection="1">
      <alignment horizontal="right"/>
    </xf>
    <xf numFmtId="0" fontId="12" fillId="9" borderId="72" xfId="0" applyNumberFormat="1" applyFont="1" applyFill="1" applyBorder="1" applyProtection="1"/>
    <xf numFmtId="0" fontId="12" fillId="9" borderId="40" xfId="0" applyFont="1" applyFill="1" applyBorder="1" applyProtection="1"/>
    <xf numFmtId="0" fontId="14" fillId="14" borderId="4" xfId="1" applyNumberFormat="1" applyFont="1" applyFill="1" applyBorder="1" applyProtection="1">
      <protection locked="0"/>
    </xf>
    <xf numFmtId="0" fontId="12" fillId="9" borderId="47" xfId="0" applyFont="1" applyFill="1" applyBorder="1" applyProtection="1"/>
    <xf numFmtId="44" fontId="12" fillId="9" borderId="110" xfId="1" applyFont="1" applyFill="1" applyBorder="1" applyProtection="1"/>
    <xf numFmtId="44" fontId="12" fillId="9" borderId="114" xfId="0" applyNumberFormat="1" applyFont="1" applyFill="1" applyBorder="1" applyProtection="1"/>
    <xf numFmtId="0" fontId="40" fillId="10" borderId="1" xfId="2" applyFont="1" applyFill="1" applyBorder="1" applyAlignment="1" applyProtection="1">
      <protection locked="0"/>
    </xf>
    <xf numFmtId="0" fontId="12" fillId="9" borderId="52" xfId="0" applyFont="1" applyFill="1" applyBorder="1" applyProtection="1"/>
    <xf numFmtId="44" fontId="12" fillId="0" borderId="8" xfId="0" applyNumberFormat="1" applyFont="1" applyBorder="1" applyProtection="1"/>
    <xf numFmtId="0" fontId="9" fillId="24" borderId="110" xfId="0" applyFont="1" applyFill="1" applyBorder="1" applyProtection="1"/>
    <xf numFmtId="0" fontId="12" fillId="0" borderId="110" xfId="0" applyNumberFormat="1" applyFont="1" applyFill="1" applyBorder="1" applyAlignment="1" applyProtection="1">
      <alignment horizontal="left"/>
    </xf>
    <xf numFmtId="0" fontId="12" fillId="0" borderId="114" xfId="0" applyNumberFormat="1" applyFont="1" applyBorder="1" applyAlignment="1" applyProtection="1">
      <alignment horizontal="right"/>
    </xf>
    <xf numFmtId="0" fontId="9" fillId="24" borderId="111" xfId="0" applyFont="1" applyFill="1" applyBorder="1" applyProtection="1"/>
    <xf numFmtId="0" fontId="12" fillId="0" borderId="112" xfId="0" applyNumberFormat="1" applyFont="1" applyBorder="1" applyAlignment="1" applyProtection="1">
      <alignment horizontal="left"/>
    </xf>
    <xf numFmtId="0" fontId="12" fillId="0" borderId="111" xfId="0" applyNumberFormat="1" applyFont="1" applyFill="1" applyBorder="1" applyAlignment="1" applyProtection="1">
      <alignment horizontal="left"/>
    </xf>
    <xf numFmtId="0" fontId="12" fillId="9" borderId="0" xfId="0" applyNumberFormat="1" applyFont="1" applyFill="1" applyAlignment="1" applyProtection="1">
      <alignment horizontal="right"/>
    </xf>
    <xf numFmtId="0" fontId="7" fillId="0" borderId="0" xfId="0" applyFont="1" applyAlignment="1" applyProtection="1">
      <alignment horizontal="center"/>
    </xf>
    <xf numFmtId="44" fontId="28" fillId="0" borderId="31" xfId="1" applyFont="1" applyBorder="1" applyAlignment="1" applyProtection="1">
      <alignment horizontal="left"/>
    </xf>
    <xf numFmtId="37" fontId="28" fillId="9" borderId="15" xfId="0" applyNumberFormat="1" applyFont="1" applyFill="1" applyBorder="1" applyAlignment="1" applyProtection="1">
      <alignment horizontal="center"/>
    </xf>
    <xf numFmtId="0" fontId="28" fillId="9" borderId="16" xfId="0" applyNumberFormat="1" applyFont="1" applyFill="1" applyBorder="1" applyAlignment="1" applyProtection="1">
      <alignment horizontal="center"/>
    </xf>
    <xf numFmtId="0" fontId="28" fillId="9" borderId="17" xfId="0" applyNumberFormat="1" applyFont="1" applyFill="1" applyBorder="1" applyAlignment="1" applyProtection="1">
      <alignment horizontal="center"/>
    </xf>
    <xf numFmtId="0" fontId="28" fillId="0" borderId="18" xfId="0" applyFont="1" applyBorder="1" applyAlignment="1" applyProtection="1">
      <alignment horizontal="center"/>
    </xf>
    <xf numFmtId="0" fontId="28" fillId="9" borderId="15" xfId="0" applyNumberFormat="1" applyFont="1" applyFill="1" applyBorder="1" applyAlignment="1" applyProtection="1">
      <alignment horizontal="center"/>
    </xf>
    <xf numFmtId="0" fontId="28" fillId="9" borderId="18" xfId="0" applyFont="1" applyFill="1" applyBorder="1" applyAlignment="1" applyProtection="1">
      <alignment horizontal="center"/>
    </xf>
    <xf numFmtId="44" fontId="28" fillId="9" borderId="31" xfId="1" applyFont="1" applyFill="1" applyBorder="1" applyAlignment="1" applyProtection="1">
      <alignment horizontal="left"/>
    </xf>
    <xf numFmtId="0" fontId="0" fillId="0" borderId="31" xfId="0" applyBorder="1" applyAlignment="1" applyProtection="1">
      <alignment horizontal="center"/>
    </xf>
  </cellXfs>
  <cellStyles count="12">
    <cellStyle name="40% - Accent3 2" xfId="2"/>
    <cellStyle name="Currency" xfId="1" builtinId="4"/>
    <cellStyle name="Excel Built-in Normal 2" xfId="7"/>
    <cellStyle name="Good" xfId="9" builtinId="26"/>
    <cellStyle name="Hyperlink" xfId="5" builtinId="8"/>
    <cellStyle name="Normal" xfId="0" builtinId="0"/>
    <cellStyle name="Normal 10 2" xfId="8"/>
    <cellStyle name="Normal 100 3" xfId="4"/>
    <cellStyle name="Normal 2" xfId="3"/>
    <cellStyle name="Normal 4" xfId="6"/>
    <cellStyle name="Normal 47" xfId="11"/>
    <cellStyle name="Output" xfId="10" builtinId="21"/>
  </cellStyles>
  <dxfs count="132"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99"/>
      <color rgb="FFCC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99" Type="http://schemas.openxmlformats.org/officeDocument/2006/relationships/worksheet" Target="worksheets/sheet299.xml"/><Relationship Id="rId21" Type="http://schemas.openxmlformats.org/officeDocument/2006/relationships/worksheet" Target="worksheets/sheet21.xml"/><Relationship Id="rId63" Type="http://schemas.openxmlformats.org/officeDocument/2006/relationships/worksheet" Target="worksheets/sheet63.xml"/><Relationship Id="rId159" Type="http://schemas.openxmlformats.org/officeDocument/2006/relationships/worksheet" Target="worksheets/sheet159.xml"/><Relationship Id="rId324" Type="http://schemas.openxmlformats.org/officeDocument/2006/relationships/worksheet" Target="worksheets/sheet324.xml"/><Relationship Id="rId366" Type="http://schemas.openxmlformats.org/officeDocument/2006/relationships/worksheet" Target="worksheets/sheet366.xml"/><Relationship Id="rId170" Type="http://schemas.openxmlformats.org/officeDocument/2006/relationships/worksheet" Target="worksheets/sheet170.xml"/><Relationship Id="rId226" Type="http://schemas.openxmlformats.org/officeDocument/2006/relationships/worksheet" Target="worksheets/sheet226.xml"/><Relationship Id="rId268" Type="http://schemas.openxmlformats.org/officeDocument/2006/relationships/worksheet" Target="worksheets/sheet268.xml"/><Relationship Id="rId32" Type="http://schemas.openxmlformats.org/officeDocument/2006/relationships/worksheet" Target="worksheets/sheet32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335" Type="http://schemas.openxmlformats.org/officeDocument/2006/relationships/worksheet" Target="worksheets/sheet335.xml"/><Relationship Id="rId377" Type="http://schemas.openxmlformats.org/officeDocument/2006/relationships/worksheet" Target="worksheets/sheet377.xml"/><Relationship Id="rId5" Type="http://schemas.openxmlformats.org/officeDocument/2006/relationships/worksheet" Target="worksheets/sheet5.xml"/><Relationship Id="rId181" Type="http://schemas.openxmlformats.org/officeDocument/2006/relationships/worksheet" Target="worksheets/sheet181.xml"/><Relationship Id="rId237" Type="http://schemas.openxmlformats.org/officeDocument/2006/relationships/worksheet" Target="worksheets/sheet237.xml"/><Relationship Id="rId402" Type="http://schemas.openxmlformats.org/officeDocument/2006/relationships/theme" Target="theme/theme1.xml"/><Relationship Id="rId279" Type="http://schemas.openxmlformats.org/officeDocument/2006/relationships/worksheet" Target="worksheets/sheet279.xml"/><Relationship Id="rId43" Type="http://schemas.openxmlformats.org/officeDocument/2006/relationships/worksheet" Target="worksheets/sheet43.xml"/><Relationship Id="rId139" Type="http://schemas.openxmlformats.org/officeDocument/2006/relationships/worksheet" Target="worksheets/sheet139.xml"/><Relationship Id="rId290" Type="http://schemas.openxmlformats.org/officeDocument/2006/relationships/worksheet" Target="worksheets/sheet290.xml"/><Relationship Id="rId304" Type="http://schemas.openxmlformats.org/officeDocument/2006/relationships/worksheet" Target="worksheets/sheet304.xml"/><Relationship Id="rId346" Type="http://schemas.openxmlformats.org/officeDocument/2006/relationships/worksheet" Target="worksheets/sheet346.xml"/><Relationship Id="rId388" Type="http://schemas.openxmlformats.org/officeDocument/2006/relationships/worksheet" Target="worksheets/sheet388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92" Type="http://schemas.openxmlformats.org/officeDocument/2006/relationships/worksheet" Target="worksheets/sheet192.xml"/><Relationship Id="rId206" Type="http://schemas.openxmlformats.org/officeDocument/2006/relationships/worksheet" Target="worksheets/sheet206.xml"/><Relationship Id="rId248" Type="http://schemas.openxmlformats.org/officeDocument/2006/relationships/worksheet" Target="worksheets/sheet248.xml"/><Relationship Id="rId12" Type="http://schemas.openxmlformats.org/officeDocument/2006/relationships/worksheet" Target="worksheets/sheet12.xml"/><Relationship Id="rId108" Type="http://schemas.openxmlformats.org/officeDocument/2006/relationships/worksheet" Target="worksheets/sheet108.xml"/><Relationship Id="rId315" Type="http://schemas.openxmlformats.org/officeDocument/2006/relationships/worksheet" Target="worksheets/sheet315.xml"/><Relationship Id="rId357" Type="http://schemas.openxmlformats.org/officeDocument/2006/relationships/worksheet" Target="worksheets/sheet357.xml"/><Relationship Id="rId54" Type="http://schemas.openxmlformats.org/officeDocument/2006/relationships/worksheet" Target="worksheets/sheet54.xml"/><Relationship Id="rId96" Type="http://schemas.openxmlformats.org/officeDocument/2006/relationships/worksheet" Target="worksheets/sheet96.xml"/><Relationship Id="rId161" Type="http://schemas.openxmlformats.org/officeDocument/2006/relationships/worksheet" Target="worksheets/sheet161.xml"/><Relationship Id="rId217" Type="http://schemas.openxmlformats.org/officeDocument/2006/relationships/worksheet" Target="worksheets/sheet217.xml"/><Relationship Id="rId399" Type="http://schemas.openxmlformats.org/officeDocument/2006/relationships/worksheet" Target="worksheets/sheet399.xml"/><Relationship Id="rId259" Type="http://schemas.openxmlformats.org/officeDocument/2006/relationships/worksheet" Target="worksheets/sheet259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270" Type="http://schemas.openxmlformats.org/officeDocument/2006/relationships/worksheet" Target="worksheets/sheet270.xml"/><Relationship Id="rId326" Type="http://schemas.openxmlformats.org/officeDocument/2006/relationships/worksheet" Target="worksheets/sheet326.xml"/><Relationship Id="rId65" Type="http://schemas.openxmlformats.org/officeDocument/2006/relationships/worksheet" Target="worksheets/sheet65.xml"/><Relationship Id="rId130" Type="http://schemas.openxmlformats.org/officeDocument/2006/relationships/worksheet" Target="worksheets/sheet130.xml"/><Relationship Id="rId368" Type="http://schemas.openxmlformats.org/officeDocument/2006/relationships/worksheet" Target="worksheets/sheet368.xml"/><Relationship Id="rId172" Type="http://schemas.openxmlformats.org/officeDocument/2006/relationships/worksheet" Target="worksheets/sheet172.xml"/><Relationship Id="rId228" Type="http://schemas.openxmlformats.org/officeDocument/2006/relationships/worksheet" Target="worksheets/sheet228.xml"/><Relationship Id="rId281" Type="http://schemas.openxmlformats.org/officeDocument/2006/relationships/worksheet" Target="worksheets/sheet281.xml"/><Relationship Id="rId337" Type="http://schemas.openxmlformats.org/officeDocument/2006/relationships/worksheet" Target="worksheets/sheet337.xml"/><Relationship Id="rId34" Type="http://schemas.openxmlformats.org/officeDocument/2006/relationships/worksheet" Target="worksheets/sheet34.xml"/><Relationship Id="rId76" Type="http://schemas.openxmlformats.org/officeDocument/2006/relationships/worksheet" Target="worksheets/sheet76.xml"/><Relationship Id="rId141" Type="http://schemas.openxmlformats.org/officeDocument/2006/relationships/worksheet" Target="worksheets/sheet141.xml"/><Relationship Id="rId379" Type="http://schemas.openxmlformats.org/officeDocument/2006/relationships/worksheet" Target="worksheets/sheet379.xml"/><Relationship Id="rId7" Type="http://schemas.openxmlformats.org/officeDocument/2006/relationships/worksheet" Target="worksheets/sheet7.xml"/><Relationship Id="rId183" Type="http://schemas.openxmlformats.org/officeDocument/2006/relationships/worksheet" Target="worksheets/sheet183.xml"/><Relationship Id="rId239" Type="http://schemas.openxmlformats.org/officeDocument/2006/relationships/worksheet" Target="worksheets/sheet239.xml"/><Relationship Id="rId390" Type="http://schemas.openxmlformats.org/officeDocument/2006/relationships/worksheet" Target="worksheets/sheet390.xml"/><Relationship Id="rId404" Type="http://schemas.openxmlformats.org/officeDocument/2006/relationships/sharedStrings" Target="sharedStrings.xml"/><Relationship Id="rId250" Type="http://schemas.openxmlformats.org/officeDocument/2006/relationships/worksheet" Target="worksheets/sheet250.xml"/><Relationship Id="rId292" Type="http://schemas.openxmlformats.org/officeDocument/2006/relationships/worksheet" Target="worksheets/sheet292.xml"/><Relationship Id="rId306" Type="http://schemas.openxmlformats.org/officeDocument/2006/relationships/worksheet" Target="worksheets/sheet306.xml"/><Relationship Id="rId45" Type="http://schemas.openxmlformats.org/officeDocument/2006/relationships/worksheet" Target="worksheets/sheet45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348" Type="http://schemas.openxmlformats.org/officeDocument/2006/relationships/worksheet" Target="worksheets/sheet348.xml"/><Relationship Id="rId152" Type="http://schemas.openxmlformats.org/officeDocument/2006/relationships/worksheet" Target="worksheets/sheet152.xml"/><Relationship Id="rId194" Type="http://schemas.openxmlformats.org/officeDocument/2006/relationships/worksheet" Target="worksheets/sheet194.xml"/><Relationship Id="rId208" Type="http://schemas.openxmlformats.org/officeDocument/2006/relationships/worksheet" Target="worksheets/sheet208.xml"/><Relationship Id="rId261" Type="http://schemas.openxmlformats.org/officeDocument/2006/relationships/worksheet" Target="worksheets/sheet261.xml"/><Relationship Id="rId14" Type="http://schemas.openxmlformats.org/officeDocument/2006/relationships/worksheet" Target="worksheets/sheet14.xml"/><Relationship Id="rId56" Type="http://schemas.openxmlformats.org/officeDocument/2006/relationships/worksheet" Target="worksheets/sheet56.xml"/><Relationship Id="rId317" Type="http://schemas.openxmlformats.org/officeDocument/2006/relationships/worksheet" Target="worksheets/sheet317.xml"/><Relationship Id="rId359" Type="http://schemas.openxmlformats.org/officeDocument/2006/relationships/worksheet" Target="worksheets/sheet359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63" Type="http://schemas.openxmlformats.org/officeDocument/2006/relationships/worksheet" Target="worksheets/sheet163.xml"/><Relationship Id="rId219" Type="http://schemas.openxmlformats.org/officeDocument/2006/relationships/worksheet" Target="worksheets/sheet219.xml"/><Relationship Id="rId370" Type="http://schemas.openxmlformats.org/officeDocument/2006/relationships/worksheet" Target="worksheets/sheet370.xml"/><Relationship Id="rId230" Type="http://schemas.openxmlformats.org/officeDocument/2006/relationships/worksheet" Target="worksheets/sheet230.xml"/><Relationship Id="rId25" Type="http://schemas.openxmlformats.org/officeDocument/2006/relationships/worksheet" Target="worksheets/sheet25.xml"/><Relationship Id="rId67" Type="http://schemas.openxmlformats.org/officeDocument/2006/relationships/worksheet" Target="worksheets/sheet67.xml"/><Relationship Id="rId272" Type="http://schemas.openxmlformats.org/officeDocument/2006/relationships/worksheet" Target="worksheets/sheet272.xml"/><Relationship Id="rId328" Type="http://schemas.openxmlformats.org/officeDocument/2006/relationships/worksheet" Target="worksheets/sheet328.xml"/><Relationship Id="rId132" Type="http://schemas.openxmlformats.org/officeDocument/2006/relationships/worksheet" Target="worksheets/sheet132.xml"/><Relationship Id="rId174" Type="http://schemas.openxmlformats.org/officeDocument/2006/relationships/worksheet" Target="worksheets/sheet174.xml"/><Relationship Id="rId381" Type="http://schemas.openxmlformats.org/officeDocument/2006/relationships/worksheet" Target="worksheets/sheet381.xml"/><Relationship Id="rId241" Type="http://schemas.openxmlformats.org/officeDocument/2006/relationships/worksheet" Target="worksheets/sheet241.xml"/><Relationship Id="rId36" Type="http://schemas.openxmlformats.org/officeDocument/2006/relationships/worksheet" Target="worksheets/sheet36.xml"/><Relationship Id="rId283" Type="http://schemas.openxmlformats.org/officeDocument/2006/relationships/worksheet" Target="worksheets/sheet283.xml"/><Relationship Id="rId339" Type="http://schemas.openxmlformats.org/officeDocument/2006/relationships/worksheet" Target="worksheets/sheet339.xml"/><Relationship Id="rId78" Type="http://schemas.openxmlformats.org/officeDocument/2006/relationships/worksheet" Target="worksheets/sheet78.xml"/><Relationship Id="rId101" Type="http://schemas.openxmlformats.org/officeDocument/2006/relationships/worksheet" Target="worksheets/sheet101.xml"/><Relationship Id="rId143" Type="http://schemas.openxmlformats.org/officeDocument/2006/relationships/worksheet" Target="worksheets/sheet143.xml"/><Relationship Id="rId185" Type="http://schemas.openxmlformats.org/officeDocument/2006/relationships/worksheet" Target="worksheets/sheet185.xml"/><Relationship Id="rId350" Type="http://schemas.openxmlformats.org/officeDocument/2006/relationships/worksheet" Target="worksheets/sheet350.xml"/><Relationship Id="rId9" Type="http://schemas.openxmlformats.org/officeDocument/2006/relationships/worksheet" Target="worksheets/sheet9.xml"/><Relationship Id="rId210" Type="http://schemas.openxmlformats.org/officeDocument/2006/relationships/worksheet" Target="worksheets/sheet210.xml"/><Relationship Id="rId392" Type="http://schemas.openxmlformats.org/officeDocument/2006/relationships/worksheet" Target="worksheets/sheet392.xml"/><Relationship Id="rId252" Type="http://schemas.openxmlformats.org/officeDocument/2006/relationships/worksheet" Target="worksheets/sheet252.xml"/><Relationship Id="rId294" Type="http://schemas.openxmlformats.org/officeDocument/2006/relationships/worksheet" Target="worksheets/sheet294.xml"/><Relationship Id="rId308" Type="http://schemas.openxmlformats.org/officeDocument/2006/relationships/worksheet" Target="worksheets/sheet308.xml"/><Relationship Id="rId47" Type="http://schemas.openxmlformats.org/officeDocument/2006/relationships/worksheet" Target="worksheets/sheet47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54" Type="http://schemas.openxmlformats.org/officeDocument/2006/relationships/worksheet" Target="worksheets/sheet154.xml"/><Relationship Id="rId361" Type="http://schemas.openxmlformats.org/officeDocument/2006/relationships/worksheet" Target="worksheets/sheet361.xml"/><Relationship Id="rId196" Type="http://schemas.openxmlformats.org/officeDocument/2006/relationships/worksheet" Target="worksheets/sheet196.xml"/><Relationship Id="rId16" Type="http://schemas.openxmlformats.org/officeDocument/2006/relationships/worksheet" Target="worksheets/sheet16.xml"/><Relationship Id="rId221" Type="http://schemas.openxmlformats.org/officeDocument/2006/relationships/worksheet" Target="worksheets/sheet221.xml"/><Relationship Id="rId263" Type="http://schemas.openxmlformats.org/officeDocument/2006/relationships/worksheet" Target="worksheets/sheet263.xml"/><Relationship Id="rId319" Type="http://schemas.openxmlformats.org/officeDocument/2006/relationships/worksheet" Target="worksheets/sheet319.xml"/><Relationship Id="rId58" Type="http://schemas.openxmlformats.org/officeDocument/2006/relationships/worksheet" Target="worksheets/sheet58.xml"/><Relationship Id="rId123" Type="http://schemas.openxmlformats.org/officeDocument/2006/relationships/worksheet" Target="worksheets/sheet123.xml"/><Relationship Id="rId330" Type="http://schemas.openxmlformats.org/officeDocument/2006/relationships/worksheet" Target="worksheets/sheet330.xml"/><Relationship Id="rId165" Type="http://schemas.openxmlformats.org/officeDocument/2006/relationships/worksheet" Target="worksheets/sheet165.xml"/><Relationship Id="rId372" Type="http://schemas.openxmlformats.org/officeDocument/2006/relationships/worksheet" Target="worksheets/sheet372.xml"/><Relationship Id="rId211" Type="http://schemas.openxmlformats.org/officeDocument/2006/relationships/worksheet" Target="worksheets/sheet211.xml"/><Relationship Id="rId232" Type="http://schemas.openxmlformats.org/officeDocument/2006/relationships/worksheet" Target="worksheets/sheet232.xml"/><Relationship Id="rId253" Type="http://schemas.openxmlformats.org/officeDocument/2006/relationships/worksheet" Target="worksheets/sheet253.xml"/><Relationship Id="rId274" Type="http://schemas.openxmlformats.org/officeDocument/2006/relationships/worksheet" Target="worksheets/sheet274.xml"/><Relationship Id="rId295" Type="http://schemas.openxmlformats.org/officeDocument/2006/relationships/worksheet" Target="worksheets/sheet295.xml"/><Relationship Id="rId309" Type="http://schemas.openxmlformats.org/officeDocument/2006/relationships/worksheet" Target="worksheets/sheet309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320" Type="http://schemas.openxmlformats.org/officeDocument/2006/relationships/worksheet" Target="worksheets/sheet320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worksheet" Target="worksheets/sheet197.xml"/><Relationship Id="rId341" Type="http://schemas.openxmlformats.org/officeDocument/2006/relationships/worksheet" Target="worksheets/sheet341.xml"/><Relationship Id="rId362" Type="http://schemas.openxmlformats.org/officeDocument/2006/relationships/worksheet" Target="worksheets/sheet362.xml"/><Relationship Id="rId383" Type="http://schemas.openxmlformats.org/officeDocument/2006/relationships/worksheet" Target="worksheets/sheet383.xml"/><Relationship Id="rId201" Type="http://schemas.openxmlformats.org/officeDocument/2006/relationships/worksheet" Target="worksheets/sheet201.xml"/><Relationship Id="rId222" Type="http://schemas.openxmlformats.org/officeDocument/2006/relationships/worksheet" Target="worksheets/sheet222.xml"/><Relationship Id="rId243" Type="http://schemas.openxmlformats.org/officeDocument/2006/relationships/worksheet" Target="worksheets/sheet243.xml"/><Relationship Id="rId264" Type="http://schemas.openxmlformats.org/officeDocument/2006/relationships/worksheet" Target="worksheets/sheet264.xml"/><Relationship Id="rId285" Type="http://schemas.openxmlformats.org/officeDocument/2006/relationships/worksheet" Target="worksheets/sheet285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310" Type="http://schemas.openxmlformats.org/officeDocument/2006/relationships/worksheet" Target="worksheets/sheet310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worksheet" Target="worksheets/sheet187.xml"/><Relationship Id="rId331" Type="http://schemas.openxmlformats.org/officeDocument/2006/relationships/worksheet" Target="worksheets/sheet331.xml"/><Relationship Id="rId352" Type="http://schemas.openxmlformats.org/officeDocument/2006/relationships/worksheet" Target="worksheets/sheet352.xml"/><Relationship Id="rId373" Type="http://schemas.openxmlformats.org/officeDocument/2006/relationships/worksheet" Target="worksheets/sheet373.xml"/><Relationship Id="rId394" Type="http://schemas.openxmlformats.org/officeDocument/2006/relationships/worksheet" Target="worksheets/sheet394.xml"/><Relationship Id="rId1" Type="http://schemas.openxmlformats.org/officeDocument/2006/relationships/worksheet" Target="worksheets/sheet1.xml"/><Relationship Id="rId212" Type="http://schemas.openxmlformats.org/officeDocument/2006/relationships/worksheet" Target="worksheets/sheet212.xml"/><Relationship Id="rId233" Type="http://schemas.openxmlformats.org/officeDocument/2006/relationships/worksheet" Target="worksheets/sheet233.xml"/><Relationship Id="rId254" Type="http://schemas.openxmlformats.org/officeDocument/2006/relationships/worksheet" Target="worksheets/sheet254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275" Type="http://schemas.openxmlformats.org/officeDocument/2006/relationships/worksheet" Target="worksheets/sheet275.xml"/><Relationship Id="rId296" Type="http://schemas.openxmlformats.org/officeDocument/2006/relationships/worksheet" Target="worksheets/sheet296.xml"/><Relationship Id="rId300" Type="http://schemas.openxmlformats.org/officeDocument/2006/relationships/worksheet" Target="worksheets/sheet300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321" Type="http://schemas.openxmlformats.org/officeDocument/2006/relationships/worksheet" Target="worksheets/sheet321.xml"/><Relationship Id="rId342" Type="http://schemas.openxmlformats.org/officeDocument/2006/relationships/worksheet" Target="worksheets/sheet342.xml"/><Relationship Id="rId363" Type="http://schemas.openxmlformats.org/officeDocument/2006/relationships/worksheet" Target="worksheets/sheet363.xml"/><Relationship Id="rId384" Type="http://schemas.openxmlformats.org/officeDocument/2006/relationships/worksheet" Target="worksheets/sheet384.xml"/><Relationship Id="rId202" Type="http://schemas.openxmlformats.org/officeDocument/2006/relationships/worksheet" Target="worksheets/sheet202.xml"/><Relationship Id="rId223" Type="http://schemas.openxmlformats.org/officeDocument/2006/relationships/worksheet" Target="worksheets/sheet223.xml"/><Relationship Id="rId244" Type="http://schemas.openxmlformats.org/officeDocument/2006/relationships/worksheet" Target="worksheets/sheet244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265" Type="http://schemas.openxmlformats.org/officeDocument/2006/relationships/worksheet" Target="worksheets/sheet265.xml"/><Relationship Id="rId286" Type="http://schemas.openxmlformats.org/officeDocument/2006/relationships/worksheet" Target="worksheets/sheet286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311" Type="http://schemas.openxmlformats.org/officeDocument/2006/relationships/worksheet" Target="worksheets/sheet311.xml"/><Relationship Id="rId332" Type="http://schemas.openxmlformats.org/officeDocument/2006/relationships/worksheet" Target="worksheets/sheet332.xml"/><Relationship Id="rId353" Type="http://schemas.openxmlformats.org/officeDocument/2006/relationships/worksheet" Target="worksheets/sheet353.xml"/><Relationship Id="rId374" Type="http://schemas.openxmlformats.org/officeDocument/2006/relationships/worksheet" Target="worksheets/sheet374.xml"/><Relationship Id="rId395" Type="http://schemas.openxmlformats.org/officeDocument/2006/relationships/worksheet" Target="worksheets/sheet395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13" Type="http://schemas.openxmlformats.org/officeDocument/2006/relationships/worksheet" Target="worksheets/sheet213.xml"/><Relationship Id="rId234" Type="http://schemas.openxmlformats.org/officeDocument/2006/relationships/worksheet" Target="worksheets/sheet234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55" Type="http://schemas.openxmlformats.org/officeDocument/2006/relationships/worksheet" Target="worksheets/sheet255.xml"/><Relationship Id="rId276" Type="http://schemas.openxmlformats.org/officeDocument/2006/relationships/worksheet" Target="worksheets/sheet276.xml"/><Relationship Id="rId297" Type="http://schemas.openxmlformats.org/officeDocument/2006/relationships/worksheet" Target="worksheets/sheet297.xml"/><Relationship Id="rId40" Type="http://schemas.openxmlformats.org/officeDocument/2006/relationships/worksheet" Target="worksheets/sheet40.xml"/><Relationship Id="rId115" Type="http://schemas.openxmlformats.org/officeDocument/2006/relationships/worksheet" Target="worksheets/sheet115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301" Type="http://schemas.openxmlformats.org/officeDocument/2006/relationships/worksheet" Target="worksheets/sheet301.xml"/><Relationship Id="rId322" Type="http://schemas.openxmlformats.org/officeDocument/2006/relationships/worksheet" Target="worksheets/sheet322.xml"/><Relationship Id="rId343" Type="http://schemas.openxmlformats.org/officeDocument/2006/relationships/worksheet" Target="worksheets/sheet343.xml"/><Relationship Id="rId364" Type="http://schemas.openxmlformats.org/officeDocument/2006/relationships/worksheet" Target="worksheets/sheet364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385" Type="http://schemas.openxmlformats.org/officeDocument/2006/relationships/worksheet" Target="worksheets/sheet385.xml"/><Relationship Id="rId19" Type="http://schemas.openxmlformats.org/officeDocument/2006/relationships/worksheet" Target="worksheets/sheet19.xml"/><Relationship Id="rId224" Type="http://schemas.openxmlformats.org/officeDocument/2006/relationships/worksheet" Target="worksheets/sheet224.xml"/><Relationship Id="rId245" Type="http://schemas.openxmlformats.org/officeDocument/2006/relationships/worksheet" Target="worksheets/sheet245.xml"/><Relationship Id="rId266" Type="http://schemas.openxmlformats.org/officeDocument/2006/relationships/worksheet" Target="worksheets/sheet266.xml"/><Relationship Id="rId287" Type="http://schemas.openxmlformats.org/officeDocument/2006/relationships/worksheet" Target="worksheets/sheet287.xml"/><Relationship Id="rId30" Type="http://schemas.openxmlformats.org/officeDocument/2006/relationships/worksheet" Target="worksheets/sheet3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312" Type="http://schemas.openxmlformats.org/officeDocument/2006/relationships/worksheet" Target="worksheets/sheet312.xml"/><Relationship Id="rId333" Type="http://schemas.openxmlformats.org/officeDocument/2006/relationships/worksheet" Target="worksheets/sheet333.xml"/><Relationship Id="rId354" Type="http://schemas.openxmlformats.org/officeDocument/2006/relationships/worksheet" Target="worksheets/sheet354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189" Type="http://schemas.openxmlformats.org/officeDocument/2006/relationships/worksheet" Target="worksheets/sheet189.xml"/><Relationship Id="rId375" Type="http://schemas.openxmlformats.org/officeDocument/2006/relationships/worksheet" Target="worksheets/sheet375.xml"/><Relationship Id="rId396" Type="http://schemas.openxmlformats.org/officeDocument/2006/relationships/worksheet" Target="worksheets/sheet396.xml"/><Relationship Id="rId3" Type="http://schemas.openxmlformats.org/officeDocument/2006/relationships/worksheet" Target="worksheets/sheet3.xml"/><Relationship Id="rId214" Type="http://schemas.openxmlformats.org/officeDocument/2006/relationships/worksheet" Target="worksheets/sheet214.xml"/><Relationship Id="rId235" Type="http://schemas.openxmlformats.org/officeDocument/2006/relationships/worksheet" Target="worksheets/sheet235.xml"/><Relationship Id="rId256" Type="http://schemas.openxmlformats.org/officeDocument/2006/relationships/worksheet" Target="worksheets/sheet256.xml"/><Relationship Id="rId277" Type="http://schemas.openxmlformats.org/officeDocument/2006/relationships/worksheet" Target="worksheets/sheet277.xml"/><Relationship Id="rId298" Type="http://schemas.openxmlformats.org/officeDocument/2006/relationships/worksheet" Target="worksheets/sheet298.xml"/><Relationship Id="rId400" Type="http://schemas.openxmlformats.org/officeDocument/2006/relationships/worksheet" Target="worksheets/sheet400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302" Type="http://schemas.openxmlformats.org/officeDocument/2006/relationships/worksheet" Target="worksheets/sheet302.xml"/><Relationship Id="rId323" Type="http://schemas.openxmlformats.org/officeDocument/2006/relationships/worksheet" Target="worksheets/sheet323.xml"/><Relationship Id="rId344" Type="http://schemas.openxmlformats.org/officeDocument/2006/relationships/worksheet" Target="worksheets/sheet344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179" Type="http://schemas.openxmlformats.org/officeDocument/2006/relationships/worksheet" Target="worksheets/sheet179.xml"/><Relationship Id="rId365" Type="http://schemas.openxmlformats.org/officeDocument/2006/relationships/worksheet" Target="worksheets/sheet365.xml"/><Relationship Id="rId386" Type="http://schemas.openxmlformats.org/officeDocument/2006/relationships/worksheet" Target="worksheets/sheet386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225" Type="http://schemas.openxmlformats.org/officeDocument/2006/relationships/worksheet" Target="worksheets/sheet225.xml"/><Relationship Id="rId246" Type="http://schemas.openxmlformats.org/officeDocument/2006/relationships/worksheet" Target="worksheets/sheet246.xml"/><Relationship Id="rId267" Type="http://schemas.openxmlformats.org/officeDocument/2006/relationships/worksheet" Target="worksheets/sheet267.xml"/><Relationship Id="rId288" Type="http://schemas.openxmlformats.org/officeDocument/2006/relationships/worksheet" Target="worksheets/sheet288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313" Type="http://schemas.openxmlformats.org/officeDocument/2006/relationships/worksheet" Target="worksheets/sheet313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94" Type="http://schemas.openxmlformats.org/officeDocument/2006/relationships/worksheet" Target="worksheets/sheet94.xml"/><Relationship Id="rId148" Type="http://schemas.openxmlformats.org/officeDocument/2006/relationships/worksheet" Target="worksheets/sheet148.xml"/><Relationship Id="rId169" Type="http://schemas.openxmlformats.org/officeDocument/2006/relationships/worksheet" Target="worksheets/sheet169.xml"/><Relationship Id="rId334" Type="http://schemas.openxmlformats.org/officeDocument/2006/relationships/worksheet" Target="worksheets/sheet334.xml"/><Relationship Id="rId355" Type="http://schemas.openxmlformats.org/officeDocument/2006/relationships/worksheet" Target="worksheets/sheet355.xml"/><Relationship Id="rId376" Type="http://schemas.openxmlformats.org/officeDocument/2006/relationships/worksheet" Target="worksheets/sheet376.xml"/><Relationship Id="rId397" Type="http://schemas.openxmlformats.org/officeDocument/2006/relationships/worksheet" Target="worksheets/sheet397.xml"/><Relationship Id="rId4" Type="http://schemas.openxmlformats.org/officeDocument/2006/relationships/worksheet" Target="worksheets/sheet4.xml"/><Relationship Id="rId180" Type="http://schemas.openxmlformats.org/officeDocument/2006/relationships/worksheet" Target="worksheets/sheet180.xml"/><Relationship Id="rId215" Type="http://schemas.openxmlformats.org/officeDocument/2006/relationships/worksheet" Target="worksheets/sheet215.xml"/><Relationship Id="rId236" Type="http://schemas.openxmlformats.org/officeDocument/2006/relationships/worksheet" Target="worksheets/sheet236.xml"/><Relationship Id="rId257" Type="http://schemas.openxmlformats.org/officeDocument/2006/relationships/worksheet" Target="worksheets/sheet257.xml"/><Relationship Id="rId278" Type="http://schemas.openxmlformats.org/officeDocument/2006/relationships/worksheet" Target="worksheets/sheet278.xml"/><Relationship Id="rId401" Type="http://schemas.openxmlformats.org/officeDocument/2006/relationships/worksheet" Target="worksheets/sheet401.xml"/><Relationship Id="rId303" Type="http://schemas.openxmlformats.org/officeDocument/2006/relationships/worksheet" Target="worksheets/sheet303.xml"/><Relationship Id="rId42" Type="http://schemas.openxmlformats.org/officeDocument/2006/relationships/worksheet" Target="worksheets/sheet42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345" Type="http://schemas.openxmlformats.org/officeDocument/2006/relationships/worksheet" Target="worksheets/sheet345.xml"/><Relationship Id="rId387" Type="http://schemas.openxmlformats.org/officeDocument/2006/relationships/worksheet" Target="worksheets/sheet387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247" Type="http://schemas.openxmlformats.org/officeDocument/2006/relationships/worksheet" Target="worksheets/sheet247.xml"/><Relationship Id="rId107" Type="http://schemas.openxmlformats.org/officeDocument/2006/relationships/worksheet" Target="worksheets/sheet107.xml"/><Relationship Id="rId289" Type="http://schemas.openxmlformats.org/officeDocument/2006/relationships/worksheet" Target="worksheets/sheet289.xml"/><Relationship Id="rId11" Type="http://schemas.openxmlformats.org/officeDocument/2006/relationships/worksheet" Target="worksheets/sheet11.xml"/><Relationship Id="rId53" Type="http://schemas.openxmlformats.org/officeDocument/2006/relationships/worksheet" Target="worksheets/sheet53.xml"/><Relationship Id="rId149" Type="http://schemas.openxmlformats.org/officeDocument/2006/relationships/worksheet" Target="worksheets/sheet149.xml"/><Relationship Id="rId314" Type="http://schemas.openxmlformats.org/officeDocument/2006/relationships/worksheet" Target="worksheets/sheet314.xml"/><Relationship Id="rId356" Type="http://schemas.openxmlformats.org/officeDocument/2006/relationships/worksheet" Target="worksheets/sheet356.xml"/><Relationship Id="rId398" Type="http://schemas.openxmlformats.org/officeDocument/2006/relationships/worksheet" Target="worksheets/sheet398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216" Type="http://schemas.openxmlformats.org/officeDocument/2006/relationships/worksheet" Target="worksheets/sheet216.xml"/><Relationship Id="rId258" Type="http://schemas.openxmlformats.org/officeDocument/2006/relationships/worksheet" Target="worksheets/sheet258.xml"/><Relationship Id="rId22" Type="http://schemas.openxmlformats.org/officeDocument/2006/relationships/worksheet" Target="worksheets/sheet22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325" Type="http://schemas.openxmlformats.org/officeDocument/2006/relationships/worksheet" Target="worksheets/sheet325.xml"/><Relationship Id="rId367" Type="http://schemas.openxmlformats.org/officeDocument/2006/relationships/worksheet" Target="worksheets/sheet367.xml"/><Relationship Id="rId171" Type="http://schemas.openxmlformats.org/officeDocument/2006/relationships/worksheet" Target="worksheets/sheet171.xml"/><Relationship Id="rId227" Type="http://schemas.openxmlformats.org/officeDocument/2006/relationships/worksheet" Target="worksheets/sheet227.xml"/><Relationship Id="rId269" Type="http://schemas.openxmlformats.org/officeDocument/2006/relationships/worksheet" Target="worksheets/sheet269.xml"/><Relationship Id="rId33" Type="http://schemas.openxmlformats.org/officeDocument/2006/relationships/worksheet" Target="worksheets/sheet33.xml"/><Relationship Id="rId129" Type="http://schemas.openxmlformats.org/officeDocument/2006/relationships/worksheet" Target="worksheets/sheet129.xml"/><Relationship Id="rId280" Type="http://schemas.openxmlformats.org/officeDocument/2006/relationships/worksheet" Target="worksheets/sheet280.xml"/><Relationship Id="rId336" Type="http://schemas.openxmlformats.org/officeDocument/2006/relationships/worksheet" Target="worksheets/sheet336.xml"/><Relationship Id="rId75" Type="http://schemas.openxmlformats.org/officeDocument/2006/relationships/worksheet" Target="worksheets/sheet75.xml"/><Relationship Id="rId140" Type="http://schemas.openxmlformats.org/officeDocument/2006/relationships/worksheet" Target="worksheets/sheet140.xml"/><Relationship Id="rId182" Type="http://schemas.openxmlformats.org/officeDocument/2006/relationships/worksheet" Target="worksheets/sheet182.xml"/><Relationship Id="rId378" Type="http://schemas.openxmlformats.org/officeDocument/2006/relationships/worksheet" Target="worksheets/sheet378.xml"/><Relationship Id="rId403" Type="http://schemas.openxmlformats.org/officeDocument/2006/relationships/styles" Target="styles.xml"/><Relationship Id="rId6" Type="http://schemas.openxmlformats.org/officeDocument/2006/relationships/worksheet" Target="worksheets/sheet6.xml"/><Relationship Id="rId238" Type="http://schemas.openxmlformats.org/officeDocument/2006/relationships/worksheet" Target="worksheets/sheet238.xml"/><Relationship Id="rId291" Type="http://schemas.openxmlformats.org/officeDocument/2006/relationships/worksheet" Target="worksheets/sheet291.xml"/><Relationship Id="rId305" Type="http://schemas.openxmlformats.org/officeDocument/2006/relationships/worksheet" Target="worksheets/sheet305.xml"/><Relationship Id="rId347" Type="http://schemas.openxmlformats.org/officeDocument/2006/relationships/worksheet" Target="worksheets/sheet347.xml"/><Relationship Id="rId44" Type="http://schemas.openxmlformats.org/officeDocument/2006/relationships/worksheet" Target="worksheets/sheet44.xml"/><Relationship Id="rId86" Type="http://schemas.openxmlformats.org/officeDocument/2006/relationships/worksheet" Target="worksheets/sheet86.xml"/><Relationship Id="rId151" Type="http://schemas.openxmlformats.org/officeDocument/2006/relationships/worksheet" Target="worksheets/sheet151.xml"/><Relationship Id="rId389" Type="http://schemas.openxmlformats.org/officeDocument/2006/relationships/worksheet" Target="worksheets/sheet389.xml"/><Relationship Id="rId193" Type="http://schemas.openxmlformats.org/officeDocument/2006/relationships/worksheet" Target="worksheets/sheet193.xml"/><Relationship Id="rId207" Type="http://schemas.openxmlformats.org/officeDocument/2006/relationships/worksheet" Target="worksheets/sheet207.xml"/><Relationship Id="rId249" Type="http://schemas.openxmlformats.org/officeDocument/2006/relationships/worksheet" Target="worksheets/sheet249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260" Type="http://schemas.openxmlformats.org/officeDocument/2006/relationships/worksheet" Target="worksheets/sheet260.xml"/><Relationship Id="rId316" Type="http://schemas.openxmlformats.org/officeDocument/2006/relationships/worksheet" Target="worksheets/sheet316.xml"/><Relationship Id="rId55" Type="http://schemas.openxmlformats.org/officeDocument/2006/relationships/worksheet" Target="worksheets/sheet55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358" Type="http://schemas.openxmlformats.org/officeDocument/2006/relationships/worksheet" Target="worksheets/sheet358.xml"/><Relationship Id="rId162" Type="http://schemas.openxmlformats.org/officeDocument/2006/relationships/worksheet" Target="worksheets/sheet162.xml"/><Relationship Id="rId218" Type="http://schemas.openxmlformats.org/officeDocument/2006/relationships/worksheet" Target="worksheets/sheet218.xml"/><Relationship Id="rId271" Type="http://schemas.openxmlformats.org/officeDocument/2006/relationships/worksheet" Target="worksheets/sheet271.xml"/><Relationship Id="rId24" Type="http://schemas.openxmlformats.org/officeDocument/2006/relationships/worksheet" Target="worksheets/sheet24.xml"/><Relationship Id="rId66" Type="http://schemas.openxmlformats.org/officeDocument/2006/relationships/worksheet" Target="worksheets/sheet66.xml"/><Relationship Id="rId131" Type="http://schemas.openxmlformats.org/officeDocument/2006/relationships/worksheet" Target="worksheets/sheet131.xml"/><Relationship Id="rId327" Type="http://schemas.openxmlformats.org/officeDocument/2006/relationships/worksheet" Target="worksheets/sheet327.xml"/><Relationship Id="rId369" Type="http://schemas.openxmlformats.org/officeDocument/2006/relationships/worksheet" Target="worksheets/sheet369.xml"/><Relationship Id="rId173" Type="http://schemas.openxmlformats.org/officeDocument/2006/relationships/worksheet" Target="worksheets/sheet173.xml"/><Relationship Id="rId229" Type="http://schemas.openxmlformats.org/officeDocument/2006/relationships/worksheet" Target="worksheets/sheet229.xml"/><Relationship Id="rId380" Type="http://schemas.openxmlformats.org/officeDocument/2006/relationships/worksheet" Target="worksheets/sheet380.xml"/><Relationship Id="rId240" Type="http://schemas.openxmlformats.org/officeDocument/2006/relationships/worksheet" Target="worksheets/sheet240.xml"/><Relationship Id="rId35" Type="http://schemas.openxmlformats.org/officeDocument/2006/relationships/worksheet" Target="worksheets/sheet35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282" Type="http://schemas.openxmlformats.org/officeDocument/2006/relationships/worksheet" Target="worksheets/sheet282.xml"/><Relationship Id="rId338" Type="http://schemas.openxmlformats.org/officeDocument/2006/relationships/worksheet" Target="worksheets/sheet338.xml"/><Relationship Id="rId8" Type="http://schemas.openxmlformats.org/officeDocument/2006/relationships/worksheet" Target="worksheets/sheet8.xml"/><Relationship Id="rId142" Type="http://schemas.openxmlformats.org/officeDocument/2006/relationships/worksheet" Target="worksheets/sheet142.xml"/><Relationship Id="rId184" Type="http://schemas.openxmlformats.org/officeDocument/2006/relationships/worksheet" Target="worksheets/sheet184.xml"/><Relationship Id="rId391" Type="http://schemas.openxmlformats.org/officeDocument/2006/relationships/worksheet" Target="worksheets/sheet391.xml"/><Relationship Id="rId405" Type="http://schemas.openxmlformats.org/officeDocument/2006/relationships/calcChain" Target="calcChain.xml"/><Relationship Id="rId251" Type="http://schemas.openxmlformats.org/officeDocument/2006/relationships/worksheet" Target="worksheets/sheet251.xml"/><Relationship Id="rId46" Type="http://schemas.openxmlformats.org/officeDocument/2006/relationships/worksheet" Target="worksheets/sheet46.xml"/><Relationship Id="rId293" Type="http://schemas.openxmlformats.org/officeDocument/2006/relationships/worksheet" Target="worksheets/sheet293.xml"/><Relationship Id="rId307" Type="http://schemas.openxmlformats.org/officeDocument/2006/relationships/worksheet" Target="worksheets/sheet307.xml"/><Relationship Id="rId349" Type="http://schemas.openxmlformats.org/officeDocument/2006/relationships/worksheet" Target="worksheets/sheet349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3" Type="http://schemas.openxmlformats.org/officeDocument/2006/relationships/worksheet" Target="worksheets/sheet153.xml"/><Relationship Id="rId195" Type="http://schemas.openxmlformats.org/officeDocument/2006/relationships/worksheet" Target="worksheets/sheet195.xml"/><Relationship Id="rId209" Type="http://schemas.openxmlformats.org/officeDocument/2006/relationships/worksheet" Target="worksheets/sheet209.xml"/><Relationship Id="rId360" Type="http://schemas.openxmlformats.org/officeDocument/2006/relationships/worksheet" Target="worksheets/sheet360.xml"/><Relationship Id="rId220" Type="http://schemas.openxmlformats.org/officeDocument/2006/relationships/worksheet" Target="worksheets/sheet220.xml"/><Relationship Id="rId15" Type="http://schemas.openxmlformats.org/officeDocument/2006/relationships/worksheet" Target="worksheets/sheet15.xml"/><Relationship Id="rId57" Type="http://schemas.openxmlformats.org/officeDocument/2006/relationships/worksheet" Target="worksheets/sheet57.xml"/><Relationship Id="rId262" Type="http://schemas.openxmlformats.org/officeDocument/2006/relationships/worksheet" Target="worksheets/sheet262.xml"/><Relationship Id="rId318" Type="http://schemas.openxmlformats.org/officeDocument/2006/relationships/worksheet" Target="worksheets/sheet318.xml"/><Relationship Id="rId99" Type="http://schemas.openxmlformats.org/officeDocument/2006/relationships/worksheet" Target="worksheets/sheet99.xml"/><Relationship Id="rId122" Type="http://schemas.openxmlformats.org/officeDocument/2006/relationships/worksheet" Target="worksheets/sheet122.xml"/><Relationship Id="rId164" Type="http://schemas.openxmlformats.org/officeDocument/2006/relationships/worksheet" Target="worksheets/sheet164.xml"/><Relationship Id="rId371" Type="http://schemas.openxmlformats.org/officeDocument/2006/relationships/worksheet" Target="worksheets/sheet371.xml"/><Relationship Id="rId26" Type="http://schemas.openxmlformats.org/officeDocument/2006/relationships/worksheet" Target="worksheets/sheet26.xml"/><Relationship Id="rId231" Type="http://schemas.openxmlformats.org/officeDocument/2006/relationships/worksheet" Target="worksheets/sheet231.xml"/><Relationship Id="rId273" Type="http://schemas.openxmlformats.org/officeDocument/2006/relationships/worksheet" Target="worksheets/sheet273.xml"/><Relationship Id="rId329" Type="http://schemas.openxmlformats.org/officeDocument/2006/relationships/worksheet" Target="worksheets/sheet329.xml"/><Relationship Id="rId68" Type="http://schemas.openxmlformats.org/officeDocument/2006/relationships/worksheet" Target="worksheets/sheet68.xml"/><Relationship Id="rId133" Type="http://schemas.openxmlformats.org/officeDocument/2006/relationships/worksheet" Target="worksheets/sheet133.xml"/><Relationship Id="rId175" Type="http://schemas.openxmlformats.org/officeDocument/2006/relationships/worksheet" Target="worksheets/sheet175.xml"/><Relationship Id="rId340" Type="http://schemas.openxmlformats.org/officeDocument/2006/relationships/worksheet" Target="worksheets/sheet340.xml"/><Relationship Id="rId200" Type="http://schemas.openxmlformats.org/officeDocument/2006/relationships/worksheet" Target="worksheets/sheet200.xml"/><Relationship Id="rId382" Type="http://schemas.openxmlformats.org/officeDocument/2006/relationships/worksheet" Target="worksheets/sheet382.xml"/><Relationship Id="rId242" Type="http://schemas.openxmlformats.org/officeDocument/2006/relationships/worksheet" Target="worksheets/sheet242.xml"/><Relationship Id="rId284" Type="http://schemas.openxmlformats.org/officeDocument/2006/relationships/worksheet" Target="worksheets/sheet284.xml"/><Relationship Id="rId37" Type="http://schemas.openxmlformats.org/officeDocument/2006/relationships/worksheet" Target="worksheets/sheet37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86" Type="http://schemas.openxmlformats.org/officeDocument/2006/relationships/worksheet" Target="worksheets/sheet186.xml"/><Relationship Id="rId351" Type="http://schemas.openxmlformats.org/officeDocument/2006/relationships/worksheet" Target="worksheets/sheet351.xml"/><Relationship Id="rId393" Type="http://schemas.openxmlformats.org/officeDocument/2006/relationships/worksheet" Target="worksheets/sheet39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3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3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3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38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38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/Relationships>
</file>

<file path=xl/worksheets/_rels/sheet38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/Relationships>
</file>

<file path=xl/worksheets/_rels/sheet38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2.bin"/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/Relationships>
</file>

<file path=xl/worksheets/_rels/sheet39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5.bin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9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/Relationships>
</file>

<file path=xl/worksheets/_rels/sheet39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1.bin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/Relationships>
</file>

<file path=xl/worksheets/_rels/sheet39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4.bin"/><Relationship Id="rId2" Type="http://schemas.openxmlformats.org/officeDocument/2006/relationships/printerSettings" Target="../printerSettings/printerSettings53.bin"/><Relationship Id="rId1" Type="http://schemas.openxmlformats.org/officeDocument/2006/relationships/printerSettings" Target="../printerSettings/printerSettings52.bin"/></Relationships>
</file>

<file path=xl/worksheets/_rels/sheet39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7.bin"/><Relationship Id="rId2" Type="http://schemas.openxmlformats.org/officeDocument/2006/relationships/printerSettings" Target="../printerSettings/printerSettings56.bin"/><Relationship Id="rId1" Type="http://schemas.openxmlformats.org/officeDocument/2006/relationships/printerSettings" Target="../printerSettings/printerSettings55.bin"/></Relationships>
</file>

<file path=xl/worksheets/_rels/sheet39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9.bin"/><Relationship Id="rId1" Type="http://schemas.openxmlformats.org/officeDocument/2006/relationships/printerSettings" Target="../printerSettings/printerSettings58.bin"/></Relationships>
</file>

<file path=xl/worksheets/_rels/sheet3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3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3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39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5.bin"/><Relationship Id="rId2" Type="http://schemas.openxmlformats.org/officeDocument/2006/relationships/printerSettings" Target="../printerSettings/printerSettings64.bin"/><Relationship Id="rId1" Type="http://schemas.openxmlformats.org/officeDocument/2006/relationships/printerSettings" Target="../printerSettings/printerSettings6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34"/>
  <sheetViews>
    <sheetView tabSelected="1" zoomScaleNormal="100" workbookViewId="0">
      <selection activeCell="B1" sqref="B1"/>
    </sheetView>
  </sheetViews>
  <sheetFormatPr defaultColWidth="9.140625" defaultRowHeight="15" x14ac:dyDescent="0.25"/>
  <cols>
    <col min="1" max="1" width="26.7109375" style="4" customWidth="1"/>
    <col min="2" max="2" width="46.7109375" style="4" customWidth="1"/>
    <col min="3" max="3" width="23" style="4" customWidth="1"/>
    <col min="4" max="4" width="14.85546875" style="4" customWidth="1"/>
    <col min="5" max="5" width="18.85546875" style="4" customWidth="1"/>
    <col min="6" max="16384" width="9.140625" style="4"/>
  </cols>
  <sheetData>
    <row r="1" spans="1:7" ht="21" customHeight="1" thickBot="1" x14ac:dyDescent="0.35">
      <c r="A1" s="969" t="s">
        <v>0</v>
      </c>
    </row>
    <row r="2" spans="1:7" ht="21" customHeight="1" thickBot="1" x14ac:dyDescent="0.3">
      <c r="A2" s="943" t="s">
        <v>1</v>
      </c>
      <c r="B2" s="1" t="s">
        <v>3740</v>
      </c>
      <c r="C2" s="427"/>
      <c r="D2" s="428"/>
    </row>
    <row r="3" spans="1:7" ht="21" customHeight="1" thickBot="1" x14ac:dyDescent="0.3">
      <c r="A3" s="944" t="s">
        <v>2</v>
      </c>
      <c r="B3" s="2"/>
      <c r="D3" s="429"/>
    </row>
    <row r="4" spans="1:7" ht="21" customHeight="1" thickBot="1" x14ac:dyDescent="0.3">
      <c r="A4" s="944" t="s">
        <v>3</v>
      </c>
      <c r="B4" s="970">
        <v>0</v>
      </c>
      <c r="C4" s="942"/>
      <c r="D4" s="942"/>
    </row>
    <row r="5" spans="1:7" ht="15.75" x14ac:dyDescent="0.25">
      <c r="A5" s="2383" t="s">
        <v>4</v>
      </c>
      <c r="B5" s="2383"/>
      <c r="D5" s="317"/>
      <c r="E5" s="317"/>
    </row>
    <row r="6" spans="1:7" ht="18" customHeight="1" thickBot="1" x14ac:dyDescent="0.3">
      <c r="A6" s="972" t="s">
        <v>5</v>
      </c>
      <c r="B6" s="973" t="s">
        <v>6</v>
      </c>
      <c r="D6" s="430"/>
      <c r="E6" s="430"/>
    </row>
    <row r="7" spans="1:7" ht="18" customHeight="1" x14ac:dyDescent="0.25">
      <c r="A7" s="1212" t="s">
        <v>7</v>
      </c>
      <c r="B7" s="971">
        <f>Beef!L100</f>
        <v>30144.53</v>
      </c>
      <c r="D7" s="315"/>
      <c r="E7" s="315"/>
    </row>
    <row r="8" spans="1:7" ht="18" customHeight="1" x14ac:dyDescent="0.25">
      <c r="A8" s="1212" t="s">
        <v>2233</v>
      </c>
      <c r="B8" s="971">
        <f>Chicken!L255</f>
        <v>34398.47</v>
      </c>
      <c r="D8" s="315"/>
      <c r="E8" s="315"/>
    </row>
    <row r="9" spans="1:7" ht="18" customHeight="1" x14ac:dyDescent="0.25">
      <c r="A9" s="1211" t="s">
        <v>1941</v>
      </c>
      <c r="B9" s="3">
        <f>Turkey!L60</f>
        <v>11008.199999999999</v>
      </c>
      <c r="D9" s="315"/>
      <c r="E9" s="316"/>
    </row>
    <row r="10" spans="1:7" ht="18" customHeight="1" x14ac:dyDescent="0.25">
      <c r="A10" s="1211" t="s">
        <v>8</v>
      </c>
      <c r="B10" s="3">
        <f>Pork!L50</f>
        <v>21587.32</v>
      </c>
      <c r="D10" s="315"/>
      <c r="E10" s="316"/>
    </row>
    <row r="11" spans="1:7" ht="18" customHeight="1" x14ac:dyDescent="0.25">
      <c r="A11" s="1211" t="s">
        <v>9</v>
      </c>
      <c r="B11" s="3">
        <f>Fish!L49</f>
        <v>4790.8</v>
      </c>
      <c r="D11" s="315"/>
      <c r="E11" s="316"/>
    </row>
    <row r="12" spans="1:7" ht="18" customHeight="1" x14ac:dyDescent="0.25">
      <c r="A12" s="1211" t="s">
        <v>10</v>
      </c>
      <c r="B12" s="3">
        <f>'Pizza '!L163</f>
        <v>14265.26</v>
      </c>
      <c r="D12" s="5"/>
      <c r="E12" s="316"/>
      <c r="F12" s="317"/>
      <c r="G12" s="317"/>
    </row>
    <row r="13" spans="1:7" ht="18" customHeight="1" x14ac:dyDescent="0.25">
      <c r="A13" s="1211" t="s">
        <v>3434</v>
      </c>
      <c r="B13" s="3">
        <f>'Frozen Entrees'!L105</f>
        <v>0</v>
      </c>
      <c r="D13" s="5"/>
      <c r="E13" s="316"/>
      <c r="F13" s="317"/>
      <c r="G13" s="317"/>
    </row>
    <row r="14" spans="1:7" ht="18" customHeight="1" x14ac:dyDescent="0.25">
      <c r="A14" s="1213" t="s">
        <v>11</v>
      </c>
      <c r="B14" s="3">
        <f>'Franks &amp; Corn Dogs'!L55</f>
        <v>15330.1</v>
      </c>
      <c r="D14" s="317"/>
      <c r="E14" s="317"/>
      <c r="F14" s="317"/>
      <c r="G14" s="317"/>
    </row>
    <row r="15" spans="1:7" ht="18" customHeight="1" x14ac:dyDescent="0.25">
      <c r="A15" s="1213" t="s">
        <v>12</v>
      </c>
      <c r="B15" s="3">
        <f>'Dairy &amp; Egg'!L151</f>
        <v>15063.639999999998</v>
      </c>
      <c r="D15" s="318"/>
      <c r="E15" s="317"/>
      <c r="F15" s="317"/>
      <c r="G15" s="317"/>
    </row>
    <row r="16" spans="1:7" ht="18" customHeight="1" x14ac:dyDescent="0.25">
      <c r="A16" s="1213" t="s">
        <v>13</v>
      </c>
      <c r="B16" s="3">
        <f>'Frozen Potato '!L94</f>
        <v>26082.080000000002</v>
      </c>
      <c r="D16" s="5"/>
      <c r="E16" s="319"/>
      <c r="F16" s="317"/>
      <c r="G16" s="317"/>
    </row>
    <row r="17" spans="1:7" ht="18" customHeight="1" x14ac:dyDescent="0.25">
      <c r="A17" s="1213" t="s">
        <v>14</v>
      </c>
      <c r="B17" s="3">
        <f>'Frozen Fruit &amp; Juice'!L110</f>
        <v>33810.380000000005</v>
      </c>
      <c r="D17" s="5"/>
      <c r="E17" s="317"/>
      <c r="F17" s="317"/>
      <c r="G17" s="317"/>
    </row>
    <row r="18" spans="1:7" ht="18" customHeight="1" x14ac:dyDescent="0.25">
      <c r="A18" s="1213" t="s">
        <v>15</v>
      </c>
      <c r="B18" s="3">
        <f>'Shelf-stable Fruit&amp; Juice'!L104</f>
        <v>567</v>
      </c>
      <c r="D18" s="317"/>
      <c r="E18" s="317"/>
      <c r="F18" s="317"/>
      <c r="G18" s="317"/>
    </row>
    <row r="19" spans="1:7" ht="18" customHeight="1" x14ac:dyDescent="0.25">
      <c r="A19" s="1213" t="s">
        <v>16</v>
      </c>
      <c r="B19" s="3">
        <f>'Frozen Vegetables'!L67</f>
        <v>0</v>
      </c>
      <c r="D19" s="317"/>
      <c r="E19" s="317"/>
      <c r="F19" s="317"/>
      <c r="G19" s="317"/>
    </row>
    <row r="20" spans="1:7" ht="18" customHeight="1" x14ac:dyDescent="0.25">
      <c r="A20" s="1213" t="s">
        <v>17</v>
      </c>
      <c r="B20" s="3">
        <f>'Shelf-stable Vegetables'!L120</f>
        <v>10125.399999999998</v>
      </c>
      <c r="D20" s="317"/>
      <c r="E20" s="317"/>
      <c r="F20" s="317"/>
      <c r="G20" s="317"/>
    </row>
    <row r="21" spans="1:7" ht="18" customHeight="1" x14ac:dyDescent="0.25">
      <c r="A21" s="1213" t="s">
        <v>18</v>
      </c>
      <c r="B21" s="3">
        <f>'Breakfast Products'!L271</f>
        <v>2070.8000000000002</v>
      </c>
      <c r="D21" s="318"/>
      <c r="E21" s="1210"/>
      <c r="F21" s="1210"/>
      <c r="G21" s="1210"/>
    </row>
    <row r="22" spans="1:7" ht="18" customHeight="1" x14ac:dyDescent="0.25">
      <c r="A22" s="1211" t="s">
        <v>19</v>
      </c>
      <c r="B22" s="3">
        <f>Groceries!L224</f>
        <v>0</v>
      </c>
      <c r="D22" s="313"/>
      <c r="E22" s="314"/>
      <c r="F22" s="317"/>
      <c r="G22" s="317"/>
    </row>
    <row r="23" spans="1:7" ht="18" customHeight="1" x14ac:dyDescent="0.25">
      <c r="A23" s="1211" t="s">
        <v>20</v>
      </c>
      <c r="B23" s="3">
        <f>Beverages!L64</f>
        <v>0</v>
      </c>
      <c r="D23" s="317"/>
      <c r="E23" s="317"/>
      <c r="F23" s="317"/>
      <c r="G23" s="317"/>
    </row>
    <row r="24" spans="1:7" ht="18" customHeight="1" x14ac:dyDescent="0.25">
      <c r="A24" s="1213" t="s">
        <v>21</v>
      </c>
      <c r="B24" s="3">
        <f>'Spices- Flavorings'!L144</f>
        <v>0</v>
      </c>
      <c r="D24" s="5"/>
      <c r="E24" s="6"/>
    </row>
    <row r="25" spans="1:7" ht="18" customHeight="1" x14ac:dyDescent="0.25">
      <c r="A25" s="1213" t="s">
        <v>22</v>
      </c>
      <c r="B25" s="3">
        <f>'Condiments Portion Control'!L130</f>
        <v>0</v>
      </c>
    </row>
    <row r="26" spans="1:7" ht="18" customHeight="1" x14ac:dyDescent="0.25">
      <c r="A26" s="1213" t="s">
        <v>23</v>
      </c>
      <c r="B26" s="3">
        <f>'Smart Snacks'!L141</f>
        <v>0</v>
      </c>
    </row>
    <row r="27" spans="1:7" ht="18" customHeight="1" x14ac:dyDescent="0.25">
      <c r="A27" s="1674" t="s">
        <v>2250</v>
      </c>
      <c r="B27" s="3">
        <f>'Special Diet Foods'!L61</f>
        <v>0</v>
      </c>
    </row>
    <row r="28" spans="1:7" ht="18" customHeight="1" x14ac:dyDescent="0.25">
      <c r="A28" s="1399" t="s">
        <v>2234</v>
      </c>
      <c r="B28" s="3">
        <f>'Bread Products, Frozen'!L30</f>
        <v>0</v>
      </c>
    </row>
    <row r="29" spans="1:7" ht="18" customHeight="1" x14ac:dyDescent="0.25">
      <c r="A29" s="1399" t="s">
        <v>24</v>
      </c>
      <c r="B29" s="3">
        <f>Chemicals!L15</f>
        <v>0</v>
      </c>
    </row>
    <row r="30" spans="1:7" ht="18" customHeight="1" x14ac:dyDescent="0.25">
      <c r="A30" s="1399" t="s">
        <v>25</v>
      </c>
      <c r="B30" s="3">
        <f>Disposables!L221</f>
        <v>0</v>
      </c>
    </row>
    <row r="31" spans="1:7" ht="21" customHeight="1" thickBot="1" x14ac:dyDescent="0.3">
      <c r="A31" s="1398" t="s">
        <v>26</v>
      </c>
      <c r="B31" s="1400">
        <f>SUM(B7:B30)</f>
        <v>219243.97999999995</v>
      </c>
    </row>
    <row r="33" spans="1:4" x14ac:dyDescent="0.25">
      <c r="A33" s="317"/>
      <c r="B33" s="535"/>
      <c r="C33" s="535"/>
      <c r="D33" s="317"/>
    </row>
    <row r="34" spans="1:4" x14ac:dyDescent="0.25">
      <c r="A34" s="536"/>
      <c r="B34" s="317"/>
      <c r="C34" s="317"/>
      <c r="D34" s="317"/>
    </row>
  </sheetData>
  <sheetProtection selectLockedCells="1"/>
  <customSheetViews>
    <customSheetView guid="{2146B8A8-0C50-46D7-9E04-99F80A0FDBAC}" scale="120" topLeftCell="A15">
      <selection activeCell="D22" sqref="D22"/>
      <colBreaks count="1" manualBreakCount="1">
        <brk id="3" max="1048575" man="1"/>
      </colBreaks>
      <pageMargins left="0" right="0" top="0" bottom="0" header="0" footer="0"/>
      <pageSetup scale="98" orientation="portrait" r:id="rId1"/>
      <headerFooter>
        <oddHeader>&amp;C&amp;16South Carolina Purchasing Alliance Lot A
&amp;R&amp;12&amp;A
2014</oddHeader>
      </headerFooter>
    </customSheetView>
    <customSheetView guid="{92C9CC13-8131-4554-86CD-BEA0EE82905A}" scale="120">
      <selection activeCell="B9" sqref="B9"/>
      <colBreaks count="1" manualBreakCount="1">
        <brk id="3" max="1048575" man="1"/>
      </colBreaks>
      <pageMargins left="0" right="0" top="0" bottom="0" header="0" footer="0"/>
      <pageSetup scale="98" orientation="portrait" r:id="rId2"/>
      <headerFooter>
        <oddHeader>&amp;C&amp;16South Carolina Purchasing Alliance Lot A
&amp;R&amp;12&amp;A
2014</oddHeader>
      </headerFooter>
    </customSheetView>
  </customSheetViews>
  <mergeCells count="1">
    <mergeCell ref="A5:B5"/>
  </mergeCells>
  <hyperlinks>
    <hyperlink ref="A7" location="Beef!D7" display="Beef"/>
    <hyperlink ref="A10" location="Pork!D7" display="Pork"/>
    <hyperlink ref="A11" location="Fish!D7" display="Fish"/>
    <hyperlink ref="A12" location="Pizza!D7" display="Pizza"/>
    <hyperlink ref="A14" location="'Franks &amp; Corn Dogs'!D7" display="'Franks &amp; Corn Dogs"/>
    <hyperlink ref="A15" location="'Dairy &amp; Egg'!D7" display="Dairy &amp; Egg"/>
    <hyperlink ref="A16" location="'Frozen Potato '!D8" display="Frozen Potato "/>
    <hyperlink ref="A17" location="'Frozen Fruit &amp; Juice'!D7" display="'Frozen Fruit &amp; Juice"/>
    <hyperlink ref="A18" location="'Shelf-stable Fruit&amp; Juice'!D7" display="'Shelf-stable Fruit&amp; Juice"/>
    <hyperlink ref="A19" location="'Frozen Vegetables'!D7" display="'Frozen Vegetables"/>
    <hyperlink ref="A20" location="'Shelf-stable Vegetables'!D7" display="'Shelf-stable Vegetables"/>
    <hyperlink ref="A21" location="'Breakfast Products'!D7" display="'Breakfast Products"/>
    <hyperlink ref="A22" location="Groceries!D7" display="Groceries"/>
    <hyperlink ref="A23" location="Beverages!D7" display="Beverages"/>
    <hyperlink ref="A24" location="'Spices- Flavorings'!D7" display="'Spices- Flavorings"/>
    <hyperlink ref="A25" location="'Condiments Portion Control'!D7" display="'Condiments Portion Control"/>
    <hyperlink ref="A26" location="'Smart Snacks'!D7" display="'Smart Snacks"/>
    <hyperlink ref="A28" location="Disposables!A1" display="Disposables"/>
    <hyperlink ref="A29" location="Disposables!A1" display="Disposables"/>
    <hyperlink ref="A30" location="Disposables!A1" display="Disposables"/>
    <hyperlink ref="A9" location="Pork!D7" display="Pork"/>
    <hyperlink ref="A27" location="'Special Diet Foods'!Print_Titles" display="Special Diet Foods"/>
  </hyperlinks>
  <pageMargins left="0.7" right="0.7" top="0.75" bottom="0.75" header="0.3" footer="0.3"/>
  <pageSetup orientation="landscape" r:id="rId3"/>
  <headerFooter>
    <oddHeader>&amp;C&amp;16&amp;F&amp;R&amp;12&amp;A
Page &amp;P of &amp;N</oddHeader>
  </headerFooter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>
      <selection activeCell="J23" sqref="J23"/>
    </sheetView>
  </sheetViews>
  <sheetFormatPr defaultRowHeight="15" x14ac:dyDescent="0.25"/>
  <sheetData/>
  <pageMargins left="0.7" right="0.7" top="0.75" bottom="0.75" header="0.3" footer="0.3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7" tint="0.39997558519241921"/>
  </sheetPr>
  <dimension ref="A1:T255"/>
  <sheetViews>
    <sheetView topLeftCell="A70" zoomScaleNormal="100" workbookViewId="0">
      <selection activeCell="A85" sqref="A85"/>
    </sheetView>
  </sheetViews>
  <sheetFormatPr defaultColWidth="11.42578125" defaultRowHeight="15" customHeight="1" x14ac:dyDescent="0.25"/>
  <cols>
    <col min="1" max="1" width="3.42578125" style="507" customWidth="1"/>
    <col min="2" max="2" width="49.85546875" style="334" customWidth="1"/>
    <col min="3" max="3" width="22.5703125" style="308" customWidth="1"/>
    <col min="4" max="4" width="7.7109375" style="1033" customWidth="1"/>
    <col min="5" max="5" width="8.28515625" style="308" customWidth="1"/>
    <col min="6" max="6" width="5.7109375" style="404" customWidth="1"/>
    <col min="7" max="7" width="6.42578125" style="522" customWidth="1"/>
    <col min="8" max="8" width="6" style="308" customWidth="1"/>
    <col min="9" max="9" width="3.28515625" style="334" customWidth="1"/>
    <col min="10" max="10" width="6.85546875" style="527" customWidth="1"/>
    <col min="11" max="11" width="7.28515625" style="209" customWidth="1"/>
    <col min="12" max="12" width="9.7109375" style="309" customWidth="1"/>
    <col min="13" max="13" width="6.140625" style="310" customWidth="1"/>
    <col min="14" max="14" width="8.42578125" style="310" customWidth="1"/>
    <col min="15" max="15" width="7.42578125" style="10" customWidth="1"/>
    <col min="16" max="16" width="11.28515625" style="334" customWidth="1"/>
    <col min="17" max="17" width="8.42578125" style="334" customWidth="1"/>
    <col min="18" max="18" width="6.5703125" style="334" customWidth="1"/>
    <col min="19" max="19" width="6.42578125" style="334" customWidth="1"/>
    <col min="20" max="20" width="11.42578125" style="334" customWidth="1"/>
    <col min="21" max="255" width="11.42578125" style="334"/>
    <col min="256" max="256" width="3.85546875" style="334" customWidth="1"/>
    <col min="257" max="257" width="49.7109375" style="334" customWidth="1"/>
    <col min="258" max="258" width="29.42578125" style="334" customWidth="1"/>
    <col min="259" max="259" width="6.28515625" style="334" customWidth="1"/>
    <col min="260" max="260" width="4.28515625" style="334" customWidth="1"/>
    <col min="261" max="261" width="6.42578125" style="334" customWidth="1"/>
    <col min="262" max="262" width="3.28515625" style="334" customWidth="1"/>
    <col min="263" max="263" width="6" style="334" customWidth="1"/>
    <col min="264" max="264" width="5.7109375" style="334" bestFit="1" customWidth="1"/>
    <col min="265" max="265" width="7" style="334" customWidth="1"/>
    <col min="266" max="266" width="5.42578125" style="334" customWidth="1"/>
    <col min="267" max="267" width="5" style="334" customWidth="1"/>
    <col min="268" max="268" width="6" style="334" bestFit="1" customWidth="1"/>
    <col min="269" max="269" width="6.140625" style="334" customWidth="1"/>
    <col min="270" max="270" width="16.5703125" style="334" customWidth="1"/>
    <col min="271" max="511" width="11.42578125" style="334"/>
    <col min="512" max="512" width="3.85546875" style="334" customWidth="1"/>
    <col min="513" max="513" width="49.7109375" style="334" customWidth="1"/>
    <col min="514" max="514" width="29.42578125" style="334" customWidth="1"/>
    <col min="515" max="515" width="6.28515625" style="334" customWidth="1"/>
    <col min="516" max="516" width="4.28515625" style="334" customWidth="1"/>
    <col min="517" max="517" width="6.42578125" style="334" customWidth="1"/>
    <col min="518" max="518" width="3.28515625" style="334" customWidth="1"/>
    <col min="519" max="519" width="6" style="334" customWidth="1"/>
    <col min="520" max="520" width="5.7109375" style="334" bestFit="1" customWidth="1"/>
    <col min="521" max="521" width="7" style="334" customWidth="1"/>
    <col min="522" max="522" width="5.42578125" style="334" customWidth="1"/>
    <col min="523" max="523" width="5" style="334" customWidth="1"/>
    <col min="524" max="524" width="6" style="334" bestFit="1" customWidth="1"/>
    <col min="525" max="525" width="6.140625" style="334" customWidth="1"/>
    <col min="526" max="526" width="16.5703125" style="334" customWidth="1"/>
    <col min="527" max="767" width="11.42578125" style="334"/>
    <col min="768" max="768" width="3.85546875" style="334" customWidth="1"/>
    <col min="769" max="769" width="49.7109375" style="334" customWidth="1"/>
    <col min="770" max="770" width="29.42578125" style="334" customWidth="1"/>
    <col min="771" max="771" width="6.28515625" style="334" customWidth="1"/>
    <col min="772" max="772" width="4.28515625" style="334" customWidth="1"/>
    <col min="773" max="773" width="6.42578125" style="334" customWidth="1"/>
    <col min="774" max="774" width="3.28515625" style="334" customWidth="1"/>
    <col min="775" max="775" width="6" style="334" customWidth="1"/>
    <col min="776" max="776" width="5.7109375" style="334" bestFit="1" customWidth="1"/>
    <col min="777" max="777" width="7" style="334" customWidth="1"/>
    <col min="778" max="778" width="5.42578125" style="334" customWidth="1"/>
    <col min="779" max="779" width="5" style="334" customWidth="1"/>
    <col min="780" max="780" width="6" style="334" bestFit="1" customWidth="1"/>
    <col min="781" max="781" width="6.140625" style="334" customWidth="1"/>
    <col min="782" max="782" width="16.5703125" style="334" customWidth="1"/>
    <col min="783" max="1023" width="11.42578125" style="334"/>
    <col min="1024" max="1024" width="3.85546875" style="334" customWidth="1"/>
    <col min="1025" max="1025" width="49.7109375" style="334" customWidth="1"/>
    <col min="1026" max="1026" width="29.42578125" style="334" customWidth="1"/>
    <col min="1027" max="1027" width="6.28515625" style="334" customWidth="1"/>
    <col min="1028" max="1028" width="4.28515625" style="334" customWidth="1"/>
    <col min="1029" max="1029" width="6.42578125" style="334" customWidth="1"/>
    <col min="1030" max="1030" width="3.28515625" style="334" customWidth="1"/>
    <col min="1031" max="1031" width="6" style="334" customWidth="1"/>
    <col min="1032" max="1032" width="5.7109375" style="334" bestFit="1" customWidth="1"/>
    <col min="1033" max="1033" width="7" style="334" customWidth="1"/>
    <col min="1034" max="1034" width="5.42578125" style="334" customWidth="1"/>
    <col min="1035" max="1035" width="5" style="334" customWidth="1"/>
    <col min="1036" max="1036" width="6" style="334" bestFit="1" customWidth="1"/>
    <col min="1037" max="1037" width="6.140625" style="334" customWidth="1"/>
    <col min="1038" max="1038" width="16.5703125" style="334" customWidth="1"/>
    <col min="1039" max="1279" width="11.42578125" style="334"/>
    <col min="1280" max="1280" width="3.85546875" style="334" customWidth="1"/>
    <col min="1281" max="1281" width="49.7109375" style="334" customWidth="1"/>
    <col min="1282" max="1282" width="29.42578125" style="334" customWidth="1"/>
    <col min="1283" max="1283" width="6.28515625" style="334" customWidth="1"/>
    <col min="1284" max="1284" width="4.28515625" style="334" customWidth="1"/>
    <col min="1285" max="1285" width="6.42578125" style="334" customWidth="1"/>
    <col min="1286" max="1286" width="3.28515625" style="334" customWidth="1"/>
    <col min="1287" max="1287" width="6" style="334" customWidth="1"/>
    <col min="1288" max="1288" width="5.7109375" style="334" bestFit="1" customWidth="1"/>
    <col min="1289" max="1289" width="7" style="334" customWidth="1"/>
    <col min="1290" max="1290" width="5.42578125" style="334" customWidth="1"/>
    <col min="1291" max="1291" width="5" style="334" customWidth="1"/>
    <col min="1292" max="1292" width="6" style="334" bestFit="1" customWidth="1"/>
    <col min="1293" max="1293" width="6.140625" style="334" customWidth="1"/>
    <col min="1294" max="1294" width="16.5703125" style="334" customWidth="1"/>
    <col min="1295" max="1535" width="11.42578125" style="334"/>
    <col min="1536" max="1536" width="3.85546875" style="334" customWidth="1"/>
    <col min="1537" max="1537" width="49.7109375" style="334" customWidth="1"/>
    <col min="1538" max="1538" width="29.42578125" style="334" customWidth="1"/>
    <col min="1539" max="1539" width="6.28515625" style="334" customWidth="1"/>
    <col min="1540" max="1540" width="4.28515625" style="334" customWidth="1"/>
    <col min="1541" max="1541" width="6.42578125" style="334" customWidth="1"/>
    <col min="1542" max="1542" width="3.28515625" style="334" customWidth="1"/>
    <col min="1543" max="1543" width="6" style="334" customWidth="1"/>
    <col min="1544" max="1544" width="5.7109375" style="334" bestFit="1" customWidth="1"/>
    <col min="1545" max="1545" width="7" style="334" customWidth="1"/>
    <col min="1546" max="1546" width="5.42578125" style="334" customWidth="1"/>
    <col min="1547" max="1547" width="5" style="334" customWidth="1"/>
    <col min="1548" max="1548" width="6" style="334" bestFit="1" customWidth="1"/>
    <col min="1549" max="1549" width="6.140625" style="334" customWidth="1"/>
    <col min="1550" max="1550" width="16.5703125" style="334" customWidth="1"/>
    <col min="1551" max="1791" width="11.42578125" style="334"/>
    <col min="1792" max="1792" width="3.85546875" style="334" customWidth="1"/>
    <col min="1793" max="1793" width="49.7109375" style="334" customWidth="1"/>
    <col min="1794" max="1794" width="29.42578125" style="334" customWidth="1"/>
    <col min="1795" max="1795" width="6.28515625" style="334" customWidth="1"/>
    <col min="1796" max="1796" width="4.28515625" style="334" customWidth="1"/>
    <col min="1797" max="1797" width="6.42578125" style="334" customWidth="1"/>
    <col min="1798" max="1798" width="3.28515625" style="334" customWidth="1"/>
    <col min="1799" max="1799" width="6" style="334" customWidth="1"/>
    <col min="1800" max="1800" width="5.7109375" style="334" bestFit="1" customWidth="1"/>
    <col min="1801" max="1801" width="7" style="334" customWidth="1"/>
    <col min="1802" max="1802" width="5.42578125" style="334" customWidth="1"/>
    <col min="1803" max="1803" width="5" style="334" customWidth="1"/>
    <col min="1804" max="1804" width="6" style="334" bestFit="1" customWidth="1"/>
    <col min="1805" max="1805" width="6.140625" style="334" customWidth="1"/>
    <col min="1806" max="1806" width="16.5703125" style="334" customWidth="1"/>
    <col min="1807" max="2047" width="11.42578125" style="334"/>
    <col min="2048" max="2048" width="3.85546875" style="334" customWidth="1"/>
    <col min="2049" max="2049" width="49.7109375" style="334" customWidth="1"/>
    <col min="2050" max="2050" width="29.42578125" style="334" customWidth="1"/>
    <col min="2051" max="2051" width="6.28515625" style="334" customWidth="1"/>
    <col min="2052" max="2052" width="4.28515625" style="334" customWidth="1"/>
    <col min="2053" max="2053" width="6.42578125" style="334" customWidth="1"/>
    <col min="2054" max="2054" width="3.28515625" style="334" customWidth="1"/>
    <col min="2055" max="2055" width="6" style="334" customWidth="1"/>
    <col min="2056" max="2056" width="5.7109375" style="334" bestFit="1" customWidth="1"/>
    <col min="2057" max="2057" width="7" style="334" customWidth="1"/>
    <col min="2058" max="2058" width="5.42578125" style="334" customWidth="1"/>
    <col min="2059" max="2059" width="5" style="334" customWidth="1"/>
    <col min="2060" max="2060" width="6" style="334" bestFit="1" customWidth="1"/>
    <col min="2061" max="2061" width="6.140625" style="334" customWidth="1"/>
    <col min="2062" max="2062" width="16.5703125" style="334" customWidth="1"/>
    <col min="2063" max="2303" width="11.42578125" style="334"/>
    <col min="2304" max="2304" width="3.85546875" style="334" customWidth="1"/>
    <col min="2305" max="2305" width="49.7109375" style="334" customWidth="1"/>
    <col min="2306" max="2306" width="29.42578125" style="334" customWidth="1"/>
    <col min="2307" max="2307" width="6.28515625" style="334" customWidth="1"/>
    <col min="2308" max="2308" width="4.28515625" style="334" customWidth="1"/>
    <col min="2309" max="2309" width="6.42578125" style="334" customWidth="1"/>
    <col min="2310" max="2310" width="3.28515625" style="334" customWidth="1"/>
    <col min="2311" max="2311" width="6" style="334" customWidth="1"/>
    <col min="2312" max="2312" width="5.7109375" style="334" bestFit="1" customWidth="1"/>
    <col min="2313" max="2313" width="7" style="334" customWidth="1"/>
    <col min="2314" max="2314" width="5.42578125" style="334" customWidth="1"/>
    <col min="2315" max="2315" width="5" style="334" customWidth="1"/>
    <col min="2316" max="2316" width="6" style="334" bestFit="1" customWidth="1"/>
    <col min="2317" max="2317" width="6.140625" style="334" customWidth="1"/>
    <col min="2318" max="2318" width="16.5703125" style="334" customWidth="1"/>
    <col min="2319" max="2559" width="11.42578125" style="334"/>
    <col min="2560" max="2560" width="3.85546875" style="334" customWidth="1"/>
    <col min="2561" max="2561" width="49.7109375" style="334" customWidth="1"/>
    <col min="2562" max="2562" width="29.42578125" style="334" customWidth="1"/>
    <col min="2563" max="2563" width="6.28515625" style="334" customWidth="1"/>
    <col min="2564" max="2564" width="4.28515625" style="334" customWidth="1"/>
    <col min="2565" max="2565" width="6.42578125" style="334" customWidth="1"/>
    <col min="2566" max="2566" width="3.28515625" style="334" customWidth="1"/>
    <col min="2567" max="2567" width="6" style="334" customWidth="1"/>
    <col min="2568" max="2568" width="5.7109375" style="334" bestFit="1" customWidth="1"/>
    <col min="2569" max="2569" width="7" style="334" customWidth="1"/>
    <col min="2570" max="2570" width="5.42578125" style="334" customWidth="1"/>
    <col min="2571" max="2571" width="5" style="334" customWidth="1"/>
    <col min="2572" max="2572" width="6" style="334" bestFit="1" customWidth="1"/>
    <col min="2573" max="2573" width="6.140625" style="334" customWidth="1"/>
    <col min="2574" max="2574" width="16.5703125" style="334" customWidth="1"/>
    <col min="2575" max="2815" width="11.42578125" style="334"/>
    <col min="2816" max="2816" width="3.85546875" style="334" customWidth="1"/>
    <col min="2817" max="2817" width="49.7109375" style="334" customWidth="1"/>
    <col min="2818" max="2818" width="29.42578125" style="334" customWidth="1"/>
    <col min="2819" max="2819" width="6.28515625" style="334" customWidth="1"/>
    <col min="2820" max="2820" width="4.28515625" style="334" customWidth="1"/>
    <col min="2821" max="2821" width="6.42578125" style="334" customWidth="1"/>
    <col min="2822" max="2822" width="3.28515625" style="334" customWidth="1"/>
    <col min="2823" max="2823" width="6" style="334" customWidth="1"/>
    <col min="2824" max="2824" width="5.7109375" style="334" bestFit="1" customWidth="1"/>
    <col min="2825" max="2825" width="7" style="334" customWidth="1"/>
    <col min="2826" max="2826" width="5.42578125" style="334" customWidth="1"/>
    <col min="2827" max="2827" width="5" style="334" customWidth="1"/>
    <col min="2828" max="2828" width="6" style="334" bestFit="1" customWidth="1"/>
    <col min="2829" max="2829" width="6.140625" style="334" customWidth="1"/>
    <col min="2830" max="2830" width="16.5703125" style="334" customWidth="1"/>
    <col min="2831" max="3071" width="11.42578125" style="334"/>
    <col min="3072" max="3072" width="3.85546875" style="334" customWidth="1"/>
    <col min="3073" max="3073" width="49.7109375" style="334" customWidth="1"/>
    <col min="3074" max="3074" width="29.42578125" style="334" customWidth="1"/>
    <col min="3075" max="3075" width="6.28515625" style="334" customWidth="1"/>
    <col min="3076" max="3076" width="4.28515625" style="334" customWidth="1"/>
    <col min="3077" max="3077" width="6.42578125" style="334" customWidth="1"/>
    <col min="3078" max="3078" width="3.28515625" style="334" customWidth="1"/>
    <col min="3079" max="3079" width="6" style="334" customWidth="1"/>
    <col min="3080" max="3080" width="5.7109375" style="334" bestFit="1" customWidth="1"/>
    <col min="3081" max="3081" width="7" style="334" customWidth="1"/>
    <col min="3082" max="3082" width="5.42578125" style="334" customWidth="1"/>
    <col min="3083" max="3083" width="5" style="334" customWidth="1"/>
    <col min="3084" max="3084" width="6" style="334" bestFit="1" customWidth="1"/>
    <col min="3085" max="3085" width="6.140625" style="334" customWidth="1"/>
    <col min="3086" max="3086" width="16.5703125" style="334" customWidth="1"/>
    <col min="3087" max="3327" width="11.42578125" style="334"/>
    <col min="3328" max="3328" width="3.85546875" style="334" customWidth="1"/>
    <col min="3329" max="3329" width="49.7109375" style="334" customWidth="1"/>
    <col min="3330" max="3330" width="29.42578125" style="334" customWidth="1"/>
    <col min="3331" max="3331" width="6.28515625" style="334" customWidth="1"/>
    <col min="3332" max="3332" width="4.28515625" style="334" customWidth="1"/>
    <col min="3333" max="3333" width="6.42578125" style="334" customWidth="1"/>
    <col min="3334" max="3334" width="3.28515625" style="334" customWidth="1"/>
    <col min="3335" max="3335" width="6" style="334" customWidth="1"/>
    <col min="3336" max="3336" width="5.7109375" style="334" bestFit="1" customWidth="1"/>
    <col min="3337" max="3337" width="7" style="334" customWidth="1"/>
    <col min="3338" max="3338" width="5.42578125" style="334" customWidth="1"/>
    <col min="3339" max="3339" width="5" style="334" customWidth="1"/>
    <col min="3340" max="3340" width="6" style="334" bestFit="1" customWidth="1"/>
    <col min="3341" max="3341" width="6.140625" style="334" customWidth="1"/>
    <col min="3342" max="3342" width="16.5703125" style="334" customWidth="1"/>
    <col min="3343" max="3583" width="11.42578125" style="334"/>
    <col min="3584" max="3584" width="3.85546875" style="334" customWidth="1"/>
    <col min="3585" max="3585" width="49.7109375" style="334" customWidth="1"/>
    <col min="3586" max="3586" width="29.42578125" style="334" customWidth="1"/>
    <col min="3587" max="3587" width="6.28515625" style="334" customWidth="1"/>
    <col min="3588" max="3588" width="4.28515625" style="334" customWidth="1"/>
    <col min="3589" max="3589" width="6.42578125" style="334" customWidth="1"/>
    <col min="3590" max="3590" width="3.28515625" style="334" customWidth="1"/>
    <col min="3591" max="3591" width="6" style="334" customWidth="1"/>
    <col min="3592" max="3592" width="5.7109375" style="334" bestFit="1" customWidth="1"/>
    <col min="3593" max="3593" width="7" style="334" customWidth="1"/>
    <col min="3594" max="3594" width="5.42578125" style="334" customWidth="1"/>
    <col min="3595" max="3595" width="5" style="334" customWidth="1"/>
    <col min="3596" max="3596" width="6" style="334" bestFit="1" customWidth="1"/>
    <col min="3597" max="3597" width="6.140625" style="334" customWidth="1"/>
    <col min="3598" max="3598" width="16.5703125" style="334" customWidth="1"/>
    <col min="3599" max="3839" width="11.42578125" style="334"/>
    <col min="3840" max="3840" width="3.85546875" style="334" customWidth="1"/>
    <col min="3841" max="3841" width="49.7109375" style="334" customWidth="1"/>
    <col min="3842" max="3842" width="29.42578125" style="334" customWidth="1"/>
    <col min="3843" max="3843" width="6.28515625" style="334" customWidth="1"/>
    <col min="3844" max="3844" width="4.28515625" style="334" customWidth="1"/>
    <col min="3845" max="3845" width="6.42578125" style="334" customWidth="1"/>
    <col min="3846" max="3846" width="3.28515625" style="334" customWidth="1"/>
    <col min="3847" max="3847" width="6" style="334" customWidth="1"/>
    <col min="3848" max="3848" width="5.7109375" style="334" bestFit="1" customWidth="1"/>
    <col min="3849" max="3849" width="7" style="334" customWidth="1"/>
    <col min="3850" max="3850" width="5.42578125" style="334" customWidth="1"/>
    <col min="3851" max="3851" width="5" style="334" customWidth="1"/>
    <col min="3852" max="3852" width="6" style="334" bestFit="1" customWidth="1"/>
    <col min="3853" max="3853" width="6.140625" style="334" customWidth="1"/>
    <col min="3854" max="3854" width="16.5703125" style="334" customWidth="1"/>
    <col min="3855" max="4095" width="11.42578125" style="334"/>
    <col min="4096" max="4096" width="3.85546875" style="334" customWidth="1"/>
    <col min="4097" max="4097" width="49.7109375" style="334" customWidth="1"/>
    <col min="4098" max="4098" width="29.42578125" style="334" customWidth="1"/>
    <col min="4099" max="4099" width="6.28515625" style="334" customWidth="1"/>
    <col min="4100" max="4100" width="4.28515625" style="334" customWidth="1"/>
    <col min="4101" max="4101" width="6.42578125" style="334" customWidth="1"/>
    <col min="4102" max="4102" width="3.28515625" style="334" customWidth="1"/>
    <col min="4103" max="4103" width="6" style="334" customWidth="1"/>
    <col min="4104" max="4104" width="5.7109375" style="334" bestFit="1" customWidth="1"/>
    <col min="4105" max="4105" width="7" style="334" customWidth="1"/>
    <col min="4106" max="4106" width="5.42578125" style="334" customWidth="1"/>
    <col min="4107" max="4107" width="5" style="334" customWidth="1"/>
    <col min="4108" max="4108" width="6" style="334" bestFit="1" customWidth="1"/>
    <col min="4109" max="4109" width="6.140625" style="334" customWidth="1"/>
    <col min="4110" max="4110" width="16.5703125" style="334" customWidth="1"/>
    <col min="4111" max="4351" width="11.42578125" style="334"/>
    <col min="4352" max="4352" width="3.85546875" style="334" customWidth="1"/>
    <col min="4353" max="4353" width="49.7109375" style="334" customWidth="1"/>
    <col min="4354" max="4354" width="29.42578125" style="334" customWidth="1"/>
    <col min="4355" max="4355" width="6.28515625" style="334" customWidth="1"/>
    <col min="4356" max="4356" width="4.28515625" style="334" customWidth="1"/>
    <col min="4357" max="4357" width="6.42578125" style="334" customWidth="1"/>
    <col min="4358" max="4358" width="3.28515625" style="334" customWidth="1"/>
    <col min="4359" max="4359" width="6" style="334" customWidth="1"/>
    <col min="4360" max="4360" width="5.7109375" style="334" bestFit="1" customWidth="1"/>
    <col min="4361" max="4361" width="7" style="334" customWidth="1"/>
    <col min="4362" max="4362" width="5.42578125" style="334" customWidth="1"/>
    <col min="4363" max="4363" width="5" style="334" customWidth="1"/>
    <col min="4364" max="4364" width="6" style="334" bestFit="1" customWidth="1"/>
    <col min="4365" max="4365" width="6.140625" style="334" customWidth="1"/>
    <col min="4366" max="4366" width="16.5703125" style="334" customWidth="1"/>
    <col min="4367" max="4607" width="11.42578125" style="334"/>
    <col min="4608" max="4608" width="3.85546875" style="334" customWidth="1"/>
    <col min="4609" max="4609" width="49.7109375" style="334" customWidth="1"/>
    <col min="4610" max="4610" width="29.42578125" style="334" customWidth="1"/>
    <col min="4611" max="4611" width="6.28515625" style="334" customWidth="1"/>
    <col min="4612" max="4612" width="4.28515625" style="334" customWidth="1"/>
    <col min="4613" max="4613" width="6.42578125" style="334" customWidth="1"/>
    <col min="4614" max="4614" width="3.28515625" style="334" customWidth="1"/>
    <col min="4615" max="4615" width="6" style="334" customWidth="1"/>
    <col min="4616" max="4616" width="5.7109375" style="334" bestFit="1" customWidth="1"/>
    <col min="4617" max="4617" width="7" style="334" customWidth="1"/>
    <col min="4618" max="4618" width="5.42578125" style="334" customWidth="1"/>
    <col min="4619" max="4619" width="5" style="334" customWidth="1"/>
    <col min="4620" max="4620" width="6" style="334" bestFit="1" customWidth="1"/>
    <col min="4621" max="4621" width="6.140625" style="334" customWidth="1"/>
    <col min="4622" max="4622" width="16.5703125" style="334" customWidth="1"/>
    <col min="4623" max="4863" width="11.42578125" style="334"/>
    <col min="4864" max="4864" width="3.85546875" style="334" customWidth="1"/>
    <col min="4865" max="4865" width="49.7109375" style="334" customWidth="1"/>
    <col min="4866" max="4866" width="29.42578125" style="334" customWidth="1"/>
    <col min="4867" max="4867" width="6.28515625" style="334" customWidth="1"/>
    <col min="4868" max="4868" width="4.28515625" style="334" customWidth="1"/>
    <col min="4869" max="4869" width="6.42578125" style="334" customWidth="1"/>
    <col min="4870" max="4870" width="3.28515625" style="334" customWidth="1"/>
    <col min="4871" max="4871" width="6" style="334" customWidth="1"/>
    <col min="4872" max="4872" width="5.7109375" style="334" bestFit="1" customWidth="1"/>
    <col min="4873" max="4873" width="7" style="334" customWidth="1"/>
    <col min="4874" max="4874" width="5.42578125" style="334" customWidth="1"/>
    <col min="4875" max="4875" width="5" style="334" customWidth="1"/>
    <col min="4876" max="4876" width="6" style="334" bestFit="1" customWidth="1"/>
    <col min="4877" max="4877" width="6.140625" style="334" customWidth="1"/>
    <col min="4878" max="4878" width="16.5703125" style="334" customWidth="1"/>
    <col min="4879" max="5119" width="11.42578125" style="334"/>
    <col min="5120" max="5120" width="3.85546875" style="334" customWidth="1"/>
    <col min="5121" max="5121" width="49.7109375" style="334" customWidth="1"/>
    <col min="5122" max="5122" width="29.42578125" style="334" customWidth="1"/>
    <col min="5123" max="5123" width="6.28515625" style="334" customWidth="1"/>
    <col min="5124" max="5124" width="4.28515625" style="334" customWidth="1"/>
    <col min="5125" max="5125" width="6.42578125" style="334" customWidth="1"/>
    <col min="5126" max="5126" width="3.28515625" style="334" customWidth="1"/>
    <col min="5127" max="5127" width="6" style="334" customWidth="1"/>
    <col min="5128" max="5128" width="5.7109375" style="334" bestFit="1" customWidth="1"/>
    <col min="5129" max="5129" width="7" style="334" customWidth="1"/>
    <col min="5130" max="5130" width="5.42578125" style="334" customWidth="1"/>
    <col min="5131" max="5131" width="5" style="334" customWidth="1"/>
    <col min="5132" max="5132" width="6" style="334" bestFit="1" customWidth="1"/>
    <col min="5133" max="5133" width="6.140625" style="334" customWidth="1"/>
    <col min="5134" max="5134" width="16.5703125" style="334" customWidth="1"/>
    <col min="5135" max="5375" width="11.42578125" style="334"/>
    <col min="5376" max="5376" width="3.85546875" style="334" customWidth="1"/>
    <col min="5377" max="5377" width="49.7109375" style="334" customWidth="1"/>
    <col min="5378" max="5378" width="29.42578125" style="334" customWidth="1"/>
    <col min="5379" max="5379" width="6.28515625" style="334" customWidth="1"/>
    <col min="5380" max="5380" width="4.28515625" style="334" customWidth="1"/>
    <col min="5381" max="5381" width="6.42578125" style="334" customWidth="1"/>
    <col min="5382" max="5382" width="3.28515625" style="334" customWidth="1"/>
    <col min="5383" max="5383" width="6" style="334" customWidth="1"/>
    <col min="5384" max="5384" width="5.7109375" style="334" bestFit="1" customWidth="1"/>
    <col min="5385" max="5385" width="7" style="334" customWidth="1"/>
    <col min="5386" max="5386" width="5.42578125" style="334" customWidth="1"/>
    <col min="5387" max="5387" width="5" style="334" customWidth="1"/>
    <col min="5388" max="5388" width="6" style="334" bestFit="1" customWidth="1"/>
    <col min="5389" max="5389" width="6.140625" style="334" customWidth="1"/>
    <col min="5390" max="5390" width="16.5703125" style="334" customWidth="1"/>
    <col min="5391" max="5631" width="11.42578125" style="334"/>
    <col min="5632" max="5632" width="3.85546875" style="334" customWidth="1"/>
    <col min="5633" max="5633" width="49.7109375" style="334" customWidth="1"/>
    <col min="5634" max="5634" width="29.42578125" style="334" customWidth="1"/>
    <col min="5635" max="5635" width="6.28515625" style="334" customWidth="1"/>
    <col min="5636" max="5636" width="4.28515625" style="334" customWidth="1"/>
    <col min="5637" max="5637" width="6.42578125" style="334" customWidth="1"/>
    <col min="5638" max="5638" width="3.28515625" style="334" customWidth="1"/>
    <col min="5639" max="5639" width="6" style="334" customWidth="1"/>
    <col min="5640" max="5640" width="5.7109375" style="334" bestFit="1" customWidth="1"/>
    <col min="5641" max="5641" width="7" style="334" customWidth="1"/>
    <col min="5642" max="5642" width="5.42578125" style="334" customWidth="1"/>
    <col min="5643" max="5643" width="5" style="334" customWidth="1"/>
    <col min="5644" max="5644" width="6" style="334" bestFit="1" customWidth="1"/>
    <col min="5645" max="5645" width="6.140625" style="334" customWidth="1"/>
    <col min="5646" max="5646" width="16.5703125" style="334" customWidth="1"/>
    <col min="5647" max="5887" width="11.42578125" style="334"/>
    <col min="5888" max="5888" width="3.85546875" style="334" customWidth="1"/>
    <col min="5889" max="5889" width="49.7109375" style="334" customWidth="1"/>
    <col min="5890" max="5890" width="29.42578125" style="334" customWidth="1"/>
    <col min="5891" max="5891" width="6.28515625" style="334" customWidth="1"/>
    <col min="5892" max="5892" width="4.28515625" style="334" customWidth="1"/>
    <col min="5893" max="5893" width="6.42578125" style="334" customWidth="1"/>
    <col min="5894" max="5894" width="3.28515625" style="334" customWidth="1"/>
    <col min="5895" max="5895" width="6" style="334" customWidth="1"/>
    <col min="5896" max="5896" width="5.7109375" style="334" bestFit="1" customWidth="1"/>
    <col min="5897" max="5897" width="7" style="334" customWidth="1"/>
    <col min="5898" max="5898" width="5.42578125" style="334" customWidth="1"/>
    <col min="5899" max="5899" width="5" style="334" customWidth="1"/>
    <col min="5900" max="5900" width="6" style="334" bestFit="1" customWidth="1"/>
    <col min="5901" max="5901" width="6.140625" style="334" customWidth="1"/>
    <col min="5902" max="5902" width="16.5703125" style="334" customWidth="1"/>
    <col min="5903" max="6143" width="11.42578125" style="334"/>
    <col min="6144" max="6144" width="3.85546875" style="334" customWidth="1"/>
    <col min="6145" max="6145" width="49.7109375" style="334" customWidth="1"/>
    <col min="6146" max="6146" width="29.42578125" style="334" customWidth="1"/>
    <col min="6147" max="6147" width="6.28515625" style="334" customWidth="1"/>
    <col min="6148" max="6148" width="4.28515625" style="334" customWidth="1"/>
    <col min="6149" max="6149" width="6.42578125" style="334" customWidth="1"/>
    <col min="6150" max="6150" width="3.28515625" style="334" customWidth="1"/>
    <col min="6151" max="6151" width="6" style="334" customWidth="1"/>
    <col min="6152" max="6152" width="5.7109375" style="334" bestFit="1" customWidth="1"/>
    <col min="6153" max="6153" width="7" style="334" customWidth="1"/>
    <col min="6154" max="6154" width="5.42578125" style="334" customWidth="1"/>
    <col min="6155" max="6155" width="5" style="334" customWidth="1"/>
    <col min="6156" max="6156" width="6" style="334" bestFit="1" customWidth="1"/>
    <col min="6157" max="6157" width="6.140625" style="334" customWidth="1"/>
    <col min="6158" max="6158" width="16.5703125" style="334" customWidth="1"/>
    <col min="6159" max="6399" width="11.42578125" style="334"/>
    <col min="6400" max="6400" width="3.85546875" style="334" customWidth="1"/>
    <col min="6401" max="6401" width="49.7109375" style="334" customWidth="1"/>
    <col min="6402" max="6402" width="29.42578125" style="334" customWidth="1"/>
    <col min="6403" max="6403" width="6.28515625" style="334" customWidth="1"/>
    <col min="6404" max="6404" width="4.28515625" style="334" customWidth="1"/>
    <col min="6405" max="6405" width="6.42578125" style="334" customWidth="1"/>
    <col min="6406" max="6406" width="3.28515625" style="334" customWidth="1"/>
    <col min="6407" max="6407" width="6" style="334" customWidth="1"/>
    <col min="6408" max="6408" width="5.7109375" style="334" bestFit="1" customWidth="1"/>
    <col min="6409" max="6409" width="7" style="334" customWidth="1"/>
    <col min="6410" max="6410" width="5.42578125" style="334" customWidth="1"/>
    <col min="6411" max="6411" width="5" style="334" customWidth="1"/>
    <col min="6412" max="6412" width="6" style="334" bestFit="1" customWidth="1"/>
    <col min="6413" max="6413" width="6.140625" style="334" customWidth="1"/>
    <col min="6414" max="6414" width="16.5703125" style="334" customWidth="1"/>
    <col min="6415" max="6655" width="11.42578125" style="334"/>
    <col min="6656" max="6656" width="3.85546875" style="334" customWidth="1"/>
    <col min="6657" max="6657" width="49.7109375" style="334" customWidth="1"/>
    <col min="6658" max="6658" width="29.42578125" style="334" customWidth="1"/>
    <col min="6659" max="6659" width="6.28515625" style="334" customWidth="1"/>
    <col min="6660" max="6660" width="4.28515625" style="334" customWidth="1"/>
    <col min="6661" max="6661" width="6.42578125" style="334" customWidth="1"/>
    <col min="6662" max="6662" width="3.28515625" style="334" customWidth="1"/>
    <col min="6663" max="6663" width="6" style="334" customWidth="1"/>
    <col min="6664" max="6664" width="5.7109375" style="334" bestFit="1" customWidth="1"/>
    <col min="6665" max="6665" width="7" style="334" customWidth="1"/>
    <col min="6666" max="6666" width="5.42578125" style="334" customWidth="1"/>
    <col min="6667" max="6667" width="5" style="334" customWidth="1"/>
    <col min="6668" max="6668" width="6" style="334" bestFit="1" customWidth="1"/>
    <col min="6669" max="6669" width="6.140625" style="334" customWidth="1"/>
    <col min="6670" max="6670" width="16.5703125" style="334" customWidth="1"/>
    <col min="6671" max="6911" width="11.42578125" style="334"/>
    <col min="6912" max="6912" width="3.85546875" style="334" customWidth="1"/>
    <col min="6913" max="6913" width="49.7109375" style="334" customWidth="1"/>
    <col min="6914" max="6914" width="29.42578125" style="334" customWidth="1"/>
    <col min="6915" max="6915" width="6.28515625" style="334" customWidth="1"/>
    <col min="6916" max="6916" width="4.28515625" style="334" customWidth="1"/>
    <col min="6917" max="6917" width="6.42578125" style="334" customWidth="1"/>
    <col min="6918" max="6918" width="3.28515625" style="334" customWidth="1"/>
    <col min="6919" max="6919" width="6" style="334" customWidth="1"/>
    <col min="6920" max="6920" width="5.7109375" style="334" bestFit="1" customWidth="1"/>
    <col min="6921" max="6921" width="7" style="334" customWidth="1"/>
    <col min="6922" max="6922" width="5.42578125" style="334" customWidth="1"/>
    <col min="6923" max="6923" width="5" style="334" customWidth="1"/>
    <col min="6924" max="6924" width="6" style="334" bestFit="1" customWidth="1"/>
    <col min="6925" max="6925" width="6.140625" style="334" customWidth="1"/>
    <col min="6926" max="6926" width="16.5703125" style="334" customWidth="1"/>
    <col min="6927" max="7167" width="11.42578125" style="334"/>
    <col min="7168" max="7168" width="3.85546875" style="334" customWidth="1"/>
    <col min="7169" max="7169" width="49.7109375" style="334" customWidth="1"/>
    <col min="7170" max="7170" width="29.42578125" style="334" customWidth="1"/>
    <col min="7171" max="7171" width="6.28515625" style="334" customWidth="1"/>
    <col min="7172" max="7172" width="4.28515625" style="334" customWidth="1"/>
    <col min="7173" max="7173" width="6.42578125" style="334" customWidth="1"/>
    <col min="7174" max="7174" width="3.28515625" style="334" customWidth="1"/>
    <col min="7175" max="7175" width="6" style="334" customWidth="1"/>
    <col min="7176" max="7176" width="5.7109375" style="334" bestFit="1" customWidth="1"/>
    <col min="7177" max="7177" width="7" style="334" customWidth="1"/>
    <col min="7178" max="7178" width="5.42578125" style="334" customWidth="1"/>
    <col min="7179" max="7179" width="5" style="334" customWidth="1"/>
    <col min="7180" max="7180" width="6" style="334" bestFit="1" customWidth="1"/>
    <col min="7181" max="7181" width="6.140625" style="334" customWidth="1"/>
    <col min="7182" max="7182" width="16.5703125" style="334" customWidth="1"/>
    <col min="7183" max="7423" width="11.42578125" style="334"/>
    <col min="7424" max="7424" width="3.85546875" style="334" customWidth="1"/>
    <col min="7425" max="7425" width="49.7109375" style="334" customWidth="1"/>
    <col min="7426" max="7426" width="29.42578125" style="334" customWidth="1"/>
    <col min="7427" max="7427" width="6.28515625" style="334" customWidth="1"/>
    <col min="7428" max="7428" width="4.28515625" style="334" customWidth="1"/>
    <col min="7429" max="7429" width="6.42578125" style="334" customWidth="1"/>
    <col min="7430" max="7430" width="3.28515625" style="334" customWidth="1"/>
    <col min="7431" max="7431" width="6" style="334" customWidth="1"/>
    <col min="7432" max="7432" width="5.7109375" style="334" bestFit="1" customWidth="1"/>
    <col min="7433" max="7433" width="7" style="334" customWidth="1"/>
    <col min="7434" max="7434" width="5.42578125" style="334" customWidth="1"/>
    <col min="7435" max="7435" width="5" style="334" customWidth="1"/>
    <col min="7436" max="7436" width="6" style="334" bestFit="1" customWidth="1"/>
    <col min="7437" max="7437" width="6.140625" style="334" customWidth="1"/>
    <col min="7438" max="7438" width="16.5703125" style="334" customWidth="1"/>
    <col min="7439" max="7679" width="11.42578125" style="334"/>
    <col min="7680" max="7680" width="3.85546875" style="334" customWidth="1"/>
    <col min="7681" max="7681" width="49.7109375" style="334" customWidth="1"/>
    <col min="7682" max="7682" width="29.42578125" style="334" customWidth="1"/>
    <col min="7683" max="7683" width="6.28515625" style="334" customWidth="1"/>
    <col min="7684" max="7684" width="4.28515625" style="334" customWidth="1"/>
    <col min="7685" max="7685" width="6.42578125" style="334" customWidth="1"/>
    <col min="7686" max="7686" width="3.28515625" style="334" customWidth="1"/>
    <col min="7687" max="7687" width="6" style="334" customWidth="1"/>
    <col min="7688" max="7688" width="5.7109375" style="334" bestFit="1" customWidth="1"/>
    <col min="7689" max="7689" width="7" style="334" customWidth="1"/>
    <col min="7690" max="7690" width="5.42578125" style="334" customWidth="1"/>
    <col min="7691" max="7691" width="5" style="334" customWidth="1"/>
    <col min="7692" max="7692" width="6" style="334" bestFit="1" customWidth="1"/>
    <col min="7693" max="7693" width="6.140625" style="334" customWidth="1"/>
    <col min="7694" max="7694" width="16.5703125" style="334" customWidth="1"/>
    <col min="7695" max="7935" width="11.42578125" style="334"/>
    <col min="7936" max="7936" width="3.85546875" style="334" customWidth="1"/>
    <col min="7937" max="7937" width="49.7109375" style="334" customWidth="1"/>
    <col min="7938" max="7938" width="29.42578125" style="334" customWidth="1"/>
    <col min="7939" max="7939" width="6.28515625" style="334" customWidth="1"/>
    <col min="7940" max="7940" width="4.28515625" style="334" customWidth="1"/>
    <col min="7941" max="7941" width="6.42578125" style="334" customWidth="1"/>
    <col min="7942" max="7942" width="3.28515625" style="334" customWidth="1"/>
    <col min="7943" max="7943" width="6" style="334" customWidth="1"/>
    <col min="7944" max="7944" width="5.7109375" style="334" bestFit="1" customWidth="1"/>
    <col min="7945" max="7945" width="7" style="334" customWidth="1"/>
    <col min="7946" max="7946" width="5.42578125" style="334" customWidth="1"/>
    <col min="7947" max="7947" width="5" style="334" customWidth="1"/>
    <col min="7948" max="7948" width="6" style="334" bestFit="1" customWidth="1"/>
    <col min="7949" max="7949" width="6.140625" style="334" customWidth="1"/>
    <col min="7950" max="7950" width="16.5703125" style="334" customWidth="1"/>
    <col min="7951" max="8191" width="11.42578125" style="334"/>
    <col min="8192" max="8192" width="3.85546875" style="334" customWidth="1"/>
    <col min="8193" max="8193" width="49.7109375" style="334" customWidth="1"/>
    <col min="8194" max="8194" width="29.42578125" style="334" customWidth="1"/>
    <col min="8195" max="8195" width="6.28515625" style="334" customWidth="1"/>
    <col min="8196" max="8196" width="4.28515625" style="334" customWidth="1"/>
    <col min="8197" max="8197" width="6.42578125" style="334" customWidth="1"/>
    <col min="8198" max="8198" width="3.28515625" style="334" customWidth="1"/>
    <col min="8199" max="8199" width="6" style="334" customWidth="1"/>
    <col min="8200" max="8200" width="5.7109375" style="334" bestFit="1" customWidth="1"/>
    <col min="8201" max="8201" width="7" style="334" customWidth="1"/>
    <col min="8202" max="8202" width="5.42578125" style="334" customWidth="1"/>
    <col min="8203" max="8203" width="5" style="334" customWidth="1"/>
    <col min="8204" max="8204" width="6" style="334" bestFit="1" customWidth="1"/>
    <col min="8205" max="8205" width="6.140625" style="334" customWidth="1"/>
    <col min="8206" max="8206" width="16.5703125" style="334" customWidth="1"/>
    <col min="8207" max="8447" width="11.42578125" style="334"/>
    <col min="8448" max="8448" width="3.85546875" style="334" customWidth="1"/>
    <col min="8449" max="8449" width="49.7109375" style="334" customWidth="1"/>
    <col min="8450" max="8450" width="29.42578125" style="334" customWidth="1"/>
    <col min="8451" max="8451" width="6.28515625" style="334" customWidth="1"/>
    <col min="8452" max="8452" width="4.28515625" style="334" customWidth="1"/>
    <col min="8453" max="8453" width="6.42578125" style="334" customWidth="1"/>
    <col min="8454" max="8454" width="3.28515625" style="334" customWidth="1"/>
    <col min="8455" max="8455" width="6" style="334" customWidth="1"/>
    <col min="8456" max="8456" width="5.7109375" style="334" bestFit="1" customWidth="1"/>
    <col min="8457" max="8457" width="7" style="334" customWidth="1"/>
    <col min="8458" max="8458" width="5.42578125" style="334" customWidth="1"/>
    <col min="8459" max="8459" width="5" style="334" customWidth="1"/>
    <col min="8460" max="8460" width="6" style="334" bestFit="1" customWidth="1"/>
    <col min="8461" max="8461" width="6.140625" style="334" customWidth="1"/>
    <col min="8462" max="8462" width="16.5703125" style="334" customWidth="1"/>
    <col min="8463" max="8703" width="11.42578125" style="334"/>
    <col min="8704" max="8704" width="3.85546875" style="334" customWidth="1"/>
    <col min="8705" max="8705" width="49.7109375" style="334" customWidth="1"/>
    <col min="8706" max="8706" width="29.42578125" style="334" customWidth="1"/>
    <col min="8707" max="8707" width="6.28515625" style="334" customWidth="1"/>
    <col min="8708" max="8708" width="4.28515625" style="334" customWidth="1"/>
    <col min="8709" max="8709" width="6.42578125" style="334" customWidth="1"/>
    <col min="8710" max="8710" width="3.28515625" style="334" customWidth="1"/>
    <col min="8711" max="8711" width="6" style="334" customWidth="1"/>
    <col min="8712" max="8712" width="5.7109375" style="334" bestFit="1" customWidth="1"/>
    <col min="8713" max="8713" width="7" style="334" customWidth="1"/>
    <col min="8714" max="8714" width="5.42578125" style="334" customWidth="1"/>
    <col min="8715" max="8715" width="5" style="334" customWidth="1"/>
    <col min="8716" max="8716" width="6" style="334" bestFit="1" customWidth="1"/>
    <col min="8717" max="8717" width="6.140625" style="334" customWidth="1"/>
    <col min="8718" max="8718" width="16.5703125" style="334" customWidth="1"/>
    <col min="8719" max="8959" width="11.42578125" style="334"/>
    <col min="8960" max="8960" width="3.85546875" style="334" customWidth="1"/>
    <col min="8961" max="8961" width="49.7109375" style="334" customWidth="1"/>
    <col min="8962" max="8962" width="29.42578125" style="334" customWidth="1"/>
    <col min="8963" max="8963" width="6.28515625" style="334" customWidth="1"/>
    <col min="8964" max="8964" width="4.28515625" style="334" customWidth="1"/>
    <col min="8965" max="8965" width="6.42578125" style="334" customWidth="1"/>
    <col min="8966" max="8966" width="3.28515625" style="334" customWidth="1"/>
    <col min="8967" max="8967" width="6" style="334" customWidth="1"/>
    <col min="8968" max="8968" width="5.7109375" style="334" bestFit="1" customWidth="1"/>
    <col min="8969" max="8969" width="7" style="334" customWidth="1"/>
    <col min="8970" max="8970" width="5.42578125" style="334" customWidth="1"/>
    <col min="8971" max="8971" width="5" style="334" customWidth="1"/>
    <col min="8972" max="8972" width="6" style="334" bestFit="1" customWidth="1"/>
    <col min="8973" max="8973" width="6.140625" style="334" customWidth="1"/>
    <col min="8974" max="8974" width="16.5703125" style="334" customWidth="1"/>
    <col min="8975" max="9215" width="11.42578125" style="334"/>
    <col min="9216" max="9216" width="3.85546875" style="334" customWidth="1"/>
    <col min="9217" max="9217" width="49.7109375" style="334" customWidth="1"/>
    <col min="9218" max="9218" width="29.42578125" style="334" customWidth="1"/>
    <col min="9219" max="9219" width="6.28515625" style="334" customWidth="1"/>
    <col min="9220" max="9220" width="4.28515625" style="334" customWidth="1"/>
    <col min="9221" max="9221" width="6.42578125" style="334" customWidth="1"/>
    <col min="9222" max="9222" width="3.28515625" style="334" customWidth="1"/>
    <col min="9223" max="9223" width="6" style="334" customWidth="1"/>
    <col min="9224" max="9224" width="5.7109375" style="334" bestFit="1" customWidth="1"/>
    <col min="9225" max="9225" width="7" style="334" customWidth="1"/>
    <col min="9226" max="9226" width="5.42578125" style="334" customWidth="1"/>
    <col min="9227" max="9227" width="5" style="334" customWidth="1"/>
    <col min="9228" max="9228" width="6" style="334" bestFit="1" customWidth="1"/>
    <col min="9229" max="9229" width="6.140625" style="334" customWidth="1"/>
    <col min="9230" max="9230" width="16.5703125" style="334" customWidth="1"/>
    <col min="9231" max="9471" width="11.42578125" style="334"/>
    <col min="9472" max="9472" width="3.85546875" style="334" customWidth="1"/>
    <col min="9473" max="9473" width="49.7109375" style="334" customWidth="1"/>
    <col min="9474" max="9474" width="29.42578125" style="334" customWidth="1"/>
    <col min="9475" max="9475" width="6.28515625" style="334" customWidth="1"/>
    <col min="9476" max="9476" width="4.28515625" style="334" customWidth="1"/>
    <col min="9477" max="9477" width="6.42578125" style="334" customWidth="1"/>
    <col min="9478" max="9478" width="3.28515625" style="334" customWidth="1"/>
    <col min="9479" max="9479" width="6" style="334" customWidth="1"/>
    <col min="9480" max="9480" width="5.7109375" style="334" bestFit="1" customWidth="1"/>
    <col min="9481" max="9481" width="7" style="334" customWidth="1"/>
    <col min="9482" max="9482" width="5.42578125" style="334" customWidth="1"/>
    <col min="9483" max="9483" width="5" style="334" customWidth="1"/>
    <col min="9484" max="9484" width="6" style="334" bestFit="1" customWidth="1"/>
    <col min="9485" max="9485" width="6.140625" style="334" customWidth="1"/>
    <col min="9486" max="9486" width="16.5703125" style="334" customWidth="1"/>
    <col min="9487" max="9727" width="11.42578125" style="334"/>
    <col min="9728" max="9728" width="3.85546875" style="334" customWidth="1"/>
    <col min="9729" max="9729" width="49.7109375" style="334" customWidth="1"/>
    <col min="9730" max="9730" width="29.42578125" style="334" customWidth="1"/>
    <col min="9731" max="9731" width="6.28515625" style="334" customWidth="1"/>
    <col min="9732" max="9732" width="4.28515625" style="334" customWidth="1"/>
    <col min="9733" max="9733" width="6.42578125" style="334" customWidth="1"/>
    <col min="9734" max="9734" width="3.28515625" style="334" customWidth="1"/>
    <col min="9735" max="9735" width="6" style="334" customWidth="1"/>
    <col min="9736" max="9736" width="5.7109375" style="334" bestFit="1" customWidth="1"/>
    <col min="9737" max="9737" width="7" style="334" customWidth="1"/>
    <col min="9738" max="9738" width="5.42578125" style="334" customWidth="1"/>
    <col min="9739" max="9739" width="5" style="334" customWidth="1"/>
    <col min="9740" max="9740" width="6" style="334" bestFit="1" customWidth="1"/>
    <col min="9741" max="9741" width="6.140625" style="334" customWidth="1"/>
    <col min="9742" max="9742" width="16.5703125" style="334" customWidth="1"/>
    <col min="9743" max="9983" width="11.42578125" style="334"/>
    <col min="9984" max="9984" width="3.85546875" style="334" customWidth="1"/>
    <col min="9985" max="9985" width="49.7109375" style="334" customWidth="1"/>
    <col min="9986" max="9986" width="29.42578125" style="334" customWidth="1"/>
    <col min="9987" max="9987" width="6.28515625" style="334" customWidth="1"/>
    <col min="9988" max="9988" width="4.28515625" style="334" customWidth="1"/>
    <col min="9989" max="9989" width="6.42578125" style="334" customWidth="1"/>
    <col min="9990" max="9990" width="3.28515625" style="334" customWidth="1"/>
    <col min="9991" max="9991" width="6" style="334" customWidth="1"/>
    <col min="9992" max="9992" width="5.7109375" style="334" bestFit="1" customWidth="1"/>
    <col min="9993" max="9993" width="7" style="334" customWidth="1"/>
    <col min="9994" max="9994" width="5.42578125" style="334" customWidth="1"/>
    <col min="9995" max="9995" width="5" style="334" customWidth="1"/>
    <col min="9996" max="9996" width="6" style="334" bestFit="1" customWidth="1"/>
    <col min="9997" max="9997" width="6.140625" style="334" customWidth="1"/>
    <col min="9998" max="9998" width="16.5703125" style="334" customWidth="1"/>
    <col min="9999" max="10239" width="11.42578125" style="334"/>
    <col min="10240" max="10240" width="3.85546875" style="334" customWidth="1"/>
    <col min="10241" max="10241" width="49.7109375" style="334" customWidth="1"/>
    <col min="10242" max="10242" width="29.42578125" style="334" customWidth="1"/>
    <col min="10243" max="10243" width="6.28515625" style="334" customWidth="1"/>
    <col min="10244" max="10244" width="4.28515625" style="334" customWidth="1"/>
    <col min="10245" max="10245" width="6.42578125" style="334" customWidth="1"/>
    <col min="10246" max="10246" width="3.28515625" style="334" customWidth="1"/>
    <col min="10247" max="10247" width="6" style="334" customWidth="1"/>
    <col min="10248" max="10248" width="5.7109375" style="334" bestFit="1" customWidth="1"/>
    <col min="10249" max="10249" width="7" style="334" customWidth="1"/>
    <col min="10250" max="10250" width="5.42578125" style="334" customWidth="1"/>
    <col min="10251" max="10251" width="5" style="334" customWidth="1"/>
    <col min="10252" max="10252" width="6" style="334" bestFit="1" customWidth="1"/>
    <col min="10253" max="10253" width="6.140625" style="334" customWidth="1"/>
    <col min="10254" max="10254" width="16.5703125" style="334" customWidth="1"/>
    <col min="10255" max="10495" width="11.42578125" style="334"/>
    <col min="10496" max="10496" width="3.85546875" style="334" customWidth="1"/>
    <col min="10497" max="10497" width="49.7109375" style="334" customWidth="1"/>
    <col min="10498" max="10498" width="29.42578125" style="334" customWidth="1"/>
    <col min="10499" max="10499" width="6.28515625" style="334" customWidth="1"/>
    <col min="10500" max="10500" width="4.28515625" style="334" customWidth="1"/>
    <col min="10501" max="10501" width="6.42578125" style="334" customWidth="1"/>
    <col min="10502" max="10502" width="3.28515625" style="334" customWidth="1"/>
    <col min="10503" max="10503" width="6" style="334" customWidth="1"/>
    <col min="10504" max="10504" width="5.7109375" style="334" bestFit="1" customWidth="1"/>
    <col min="10505" max="10505" width="7" style="334" customWidth="1"/>
    <col min="10506" max="10506" width="5.42578125" style="334" customWidth="1"/>
    <col min="10507" max="10507" width="5" style="334" customWidth="1"/>
    <col min="10508" max="10508" width="6" style="334" bestFit="1" customWidth="1"/>
    <col min="10509" max="10509" width="6.140625" style="334" customWidth="1"/>
    <col min="10510" max="10510" width="16.5703125" style="334" customWidth="1"/>
    <col min="10511" max="10751" width="11.42578125" style="334"/>
    <col min="10752" max="10752" width="3.85546875" style="334" customWidth="1"/>
    <col min="10753" max="10753" width="49.7109375" style="334" customWidth="1"/>
    <col min="10754" max="10754" width="29.42578125" style="334" customWidth="1"/>
    <col min="10755" max="10755" width="6.28515625" style="334" customWidth="1"/>
    <col min="10756" max="10756" width="4.28515625" style="334" customWidth="1"/>
    <col min="10757" max="10757" width="6.42578125" style="334" customWidth="1"/>
    <col min="10758" max="10758" width="3.28515625" style="334" customWidth="1"/>
    <col min="10759" max="10759" width="6" style="334" customWidth="1"/>
    <col min="10760" max="10760" width="5.7109375" style="334" bestFit="1" customWidth="1"/>
    <col min="10761" max="10761" width="7" style="334" customWidth="1"/>
    <col min="10762" max="10762" width="5.42578125" style="334" customWidth="1"/>
    <col min="10763" max="10763" width="5" style="334" customWidth="1"/>
    <col min="10764" max="10764" width="6" style="334" bestFit="1" customWidth="1"/>
    <col min="10765" max="10765" width="6.140625" style="334" customWidth="1"/>
    <col min="10766" max="10766" width="16.5703125" style="334" customWidth="1"/>
    <col min="10767" max="11007" width="11.42578125" style="334"/>
    <col min="11008" max="11008" width="3.85546875" style="334" customWidth="1"/>
    <col min="11009" max="11009" width="49.7109375" style="334" customWidth="1"/>
    <col min="11010" max="11010" width="29.42578125" style="334" customWidth="1"/>
    <col min="11011" max="11011" width="6.28515625" style="334" customWidth="1"/>
    <col min="11012" max="11012" width="4.28515625" style="334" customWidth="1"/>
    <col min="11013" max="11013" width="6.42578125" style="334" customWidth="1"/>
    <col min="11014" max="11014" width="3.28515625" style="334" customWidth="1"/>
    <col min="11015" max="11015" width="6" style="334" customWidth="1"/>
    <col min="11016" max="11016" width="5.7109375" style="334" bestFit="1" customWidth="1"/>
    <col min="11017" max="11017" width="7" style="334" customWidth="1"/>
    <col min="11018" max="11018" width="5.42578125" style="334" customWidth="1"/>
    <col min="11019" max="11019" width="5" style="334" customWidth="1"/>
    <col min="11020" max="11020" width="6" style="334" bestFit="1" customWidth="1"/>
    <col min="11021" max="11021" width="6.140625" style="334" customWidth="1"/>
    <col min="11022" max="11022" width="16.5703125" style="334" customWidth="1"/>
    <col min="11023" max="11263" width="11.42578125" style="334"/>
    <col min="11264" max="11264" width="3.85546875" style="334" customWidth="1"/>
    <col min="11265" max="11265" width="49.7109375" style="334" customWidth="1"/>
    <col min="11266" max="11266" width="29.42578125" style="334" customWidth="1"/>
    <col min="11267" max="11267" width="6.28515625" style="334" customWidth="1"/>
    <col min="11268" max="11268" width="4.28515625" style="334" customWidth="1"/>
    <col min="11269" max="11269" width="6.42578125" style="334" customWidth="1"/>
    <col min="11270" max="11270" width="3.28515625" style="334" customWidth="1"/>
    <col min="11271" max="11271" width="6" style="334" customWidth="1"/>
    <col min="11272" max="11272" width="5.7109375" style="334" bestFit="1" customWidth="1"/>
    <col min="11273" max="11273" width="7" style="334" customWidth="1"/>
    <col min="11274" max="11274" width="5.42578125" style="334" customWidth="1"/>
    <col min="11275" max="11275" width="5" style="334" customWidth="1"/>
    <col min="11276" max="11276" width="6" style="334" bestFit="1" customWidth="1"/>
    <col min="11277" max="11277" width="6.140625" style="334" customWidth="1"/>
    <col min="11278" max="11278" width="16.5703125" style="334" customWidth="1"/>
    <col min="11279" max="11519" width="11.42578125" style="334"/>
    <col min="11520" max="11520" width="3.85546875" style="334" customWidth="1"/>
    <col min="11521" max="11521" width="49.7109375" style="334" customWidth="1"/>
    <col min="11522" max="11522" width="29.42578125" style="334" customWidth="1"/>
    <col min="11523" max="11523" width="6.28515625" style="334" customWidth="1"/>
    <col min="11524" max="11524" width="4.28515625" style="334" customWidth="1"/>
    <col min="11525" max="11525" width="6.42578125" style="334" customWidth="1"/>
    <col min="11526" max="11526" width="3.28515625" style="334" customWidth="1"/>
    <col min="11527" max="11527" width="6" style="334" customWidth="1"/>
    <col min="11528" max="11528" width="5.7109375" style="334" bestFit="1" customWidth="1"/>
    <col min="11529" max="11529" width="7" style="334" customWidth="1"/>
    <col min="11530" max="11530" width="5.42578125" style="334" customWidth="1"/>
    <col min="11531" max="11531" width="5" style="334" customWidth="1"/>
    <col min="11532" max="11532" width="6" style="334" bestFit="1" customWidth="1"/>
    <col min="11533" max="11533" width="6.140625" style="334" customWidth="1"/>
    <col min="11534" max="11534" width="16.5703125" style="334" customWidth="1"/>
    <col min="11535" max="11775" width="11.42578125" style="334"/>
    <col min="11776" max="11776" width="3.85546875" style="334" customWidth="1"/>
    <col min="11777" max="11777" width="49.7109375" style="334" customWidth="1"/>
    <col min="11778" max="11778" width="29.42578125" style="334" customWidth="1"/>
    <col min="11779" max="11779" width="6.28515625" style="334" customWidth="1"/>
    <col min="11780" max="11780" width="4.28515625" style="334" customWidth="1"/>
    <col min="11781" max="11781" width="6.42578125" style="334" customWidth="1"/>
    <col min="11782" max="11782" width="3.28515625" style="334" customWidth="1"/>
    <col min="11783" max="11783" width="6" style="334" customWidth="1"/>
    <col min="11784" max="11784" width="5.7109375" style="334" bestFit="1" customWidth="1"/>
    <col min="11785" max="11785" width="7" style="334" customWidth="1"/>
    <col min="11786" max="11786" width="5.42578125" style="334" customWidth="1"/>
    <col min="11787" max="11787" width="5" style="334" customWidth="1"/>
    <col min="11788" max="11788" width="6" style="334" bestFit="1" customWidth="1"/>
    <col min="11789" max="11789" width="6.140625" style="334" customWidth="1"/>
    <col min="11790" max="11790" width="16.5703125" style="334" customWidth="1"/>
    <col min="11791" max="12031" width="11.42578125" style="334"/>
    <col min="12032" max="12032" width="3.85546875" style="334" customWidth="1"/>
    <col min="12033" max="12033" width="49.7109375" style="334" customWidth="1"/>
    <col min="12034" max="12034" width="29.42578125" style="334" customWidth="1"/>
    <col min="12035" max="12035" width="6.28515625" style="334" customWidth="1"/>
    <col min="12036" max="12036" width="4.28515625" style="334" customWidth="1"/>
    <col min="12037" max="12037" width="6.42578125" style="334" customWidth="1"/>
    <col min="12038" max="12038" width="3.28515625" style="334" customWidth="1"/>
    <col min="12039" max="12039" width="6" style="334" customWidth="1"/>
    <col min="12040" max="12040" width="5.7109375" style="334" bestFit="1" customWidth="1"/>
    <col min="12041" max="12041" width="7" style="334" customWidth="1"/>
    <col min="12042" max="12042" width="5.42578125" style="334" customWidth="1"/>
    <col min="12043" max="12043" width="5" style="334" customWidth="1"/>
    <col min="12044" max="12044" width="6" style="334" bestFit="1" customWidth="1"/>
    <col min="12045" max="12045" width="6.140625" style="334" customWidth="1"/>
    <col min="12046" max="12046" width="16.5703125" style="334" customWidth="1"/>
    <col min="12047" max="12287" width="11.42578125" style="334"/>
    <col min="12288" max="12288" width="3.85546875" style="334" customWidth="1"/>
    <col min="12289" max="12289" width="49.7109375" style="334" customWidth="1"/>
    <col min="12290" max="12290" width="29.42578125" style="334" customWidth="1"/>
    <col min="12291" max="12291" width="6.28515625" style="334" customWidth="1"/>
    <col min="12292" max="12292" width="4.28515625" style="334" customWidth="1"/>
    <col min="12293" max="12293" width="6.42578125" style="334" customWidth="1"/>
    <col min="12294" max="12294" width="3.28515625" style="334" customWidth="1"/>
    <col min="12295" max="12295" width="6" style="334" customWidth="1"/>
    <col min="12296" max="12296" width="5.7109375" style="334" bestFit="1" customWidth="1"/>
    <col min="12297" max="12297" width="7" style="334" customWidth="1"/>
    <col min="12298" max="12298" width="5.42578125" style="334" customWidth="1"/>
    <col min="12299" max="12299" width="5" style="334" customWidth="1"/>
    <col min="12300" max="12300" width="6" style="334" bestFit="1" customWidth="1"/>
    <col min="12301" max="12301" width="6.140625" style="334" customWidth="1"/>
    <col min="12302" max="12302" width="16.5703125" style="334" customWidth="1"/>
    <col min="12303" max="12543" width="11.42578125" style="334"/>
    <col min="12544" max="12544" width="3.85546875" style="334" customWidth="1"/>
    <col min="12545" max="12545" width="49.7109375" style="334" customWidth="1"/>
    <col min="12546" max="12546" width="29.42578125" style="334" customWidth="1"/>
    <col min="12547" max="12547" width="6.28515625" style="334" customWidth="1"/>
    <col min="12548" max="12548" width="4.28515625" style="334" customWidth="1"/>
    <col min="12549" max="12549" width="6.42578125" style="334" customWidth="1"/>
    <col min="12550" max="12550" width="3.28515625" style="334" customWidth="1"/>
    <col min="12551" max="12551" width="6" style="334" customWidth="1"/>
    <col min="12552" max="12552" width="5.7109375" style="334" bestFit="1" customWidth="1"/>
    <col min="12553" max="12553" width="7" style="334" customWidth="1"/>
    <col min="12554" max="12554" width="5.42578125" style="334" customWidth="1"/>
    <col min="12555" max="12555" width="5" style="334" customWidth="1"/>
    <col min="12556" max="12556" width="6" style="334" bestFit="1" customWidth="1"/>
    <col min="12557" max="12557" width="6.140625" style="334" customWidth="1"/>
    <col min="12558" max="12558" width="16.5703125" style="334" customWidth="1"/>
    <col min="12559" max="12799" width="11.42578125" style="334"/>
    <col min="12800" max="12800" width="3.85546875" style="334" customWidth="1"/>
    <col min="12801" max="12801" width="49.7109375" style="334" customWidth="1"/>
    <col min="12802" max="12802" width="29.42578125" style="334" customWidth="1"/>
    <col min="12803" max="12803" width="6.28515625" style="334" customWidth="1"/>
    <col min="12804" max="12804" width="4.28515625" style="334" customWidth="1"/>
    <col min="12805" max="12805" width="6.42578125" style="334" customWidth="1"/>
    <col min="12806" max="12806" width="3.28515625" style="334" customWidth="1"/>
    <col min="12807" max="12807" width="6" style="334" customWidth="1"/>
    <col min="12808" max="12808" width="5.7109375" style="334" bestFit="1" customWidth="1"/>
    <col min="12809" max="12809" width="7" style="334" customWidth="1"/>
    <col min="12810" max="12810" width="5.42578125" style="334" customWidth="1"/>
    <col min="12811" max="12811" width="5" style="334" customWidth="1"/>
    <col min="12812" max="12812" width="6" style="334" bestFit="1" customWidth="1"/>
    <col min="12813" max="12813" width="6.140625" style="334" customWidth="1"/>
    <col min="12814" max="12814" width="16.5703125" style="334" customWidth="1"/>
    <col min="12815" max="13055" width="11.42578125" style="334"/>
    <col min="13056" max="13056" width="3.85546875" style="334" customWidth="1"/>
    <col min="13057" max="13057" width="49.7109375" style="334" customWidth="1"/>
    <col min="13058" max="13058" width="29.42578125" style="334" customWidth="1"/>
    <col min="13059" max="13059" width="6.28515625" style="334" customWidth="1"/>
    <col min="13060" max="13060" width="4.28515625" style="334" customWidth="1"/>
    <col min="13061" max="13061" width="6.42578125" style="334" customWidth="1"/>
    <col min="13062" max="13062" width="3.28515625" style="334" customWidth="1"/>
    <col min="13063" max="13063" width="6" style="334" customWidth="1"/>
    <col min="13064" max="13064" width="5.7109375" style="334" bestFit="1" customWidth="1"/>
    <col min="13065" max="13065" width="7" style="334" customWidth="1"/>
    <col min="13066" max="13066" width="5.42578125" style="334" customWidth="1"/>
    <col min="13067" max="13067" width="5" style="334" customWidth="1"/>
    <col min="13068" max="13068" width="6" style="334" bestFit="1" customWidth="1"/>
    <col min="13069" max="13069" width="6.140625" style="334" customWidth="1"/>
    <col min="13070" max="13070" width="16.5703125" style="334" customWidth="1"/>
    <col min="13071" max="13311" width="11.42578125" style="334"/>
    <col min="13312" max="13312" width="3.85546875" style="334" customWidth="1"/>
    <col min="13313" max="13313" width="49.7109375" style="334" customWidth="1"/>
    <col min="13314" max="13314" width="29.42578125" style="334" customWidth="1"/>
    <col min="13315" max="13315" width="6.28515625" style="334" customWidth="1"/>
    <col min="13316" max="13316" width="4.28515625" style="334" customWidth="1"/>
    <col min="13317" max="13317" width="6.42578125" style="334" customWidth="1"/>
    <col min="13318" max="13318" width="3.28515625" style="334" customWidth="1"/>
    <col min="13319" max="13319" width="6" style="334" customWidth="1"/>
    <col min="13320" max="13320" width="5.7109375" style="334" bestFit="1" customWidth="1"/>
    <col min="13321" max="13321" width="7" style="334" customWidth="1"/>
    <col min="13322" max="13322" width="5.42578125" style="334" customWidth="1"/>
    <col min="13323" max="13323" width="5" style="334" customWidth="1"/>
    <col min="13324" max="13324" width="6" style="334" bestFit="1" customWidth="1"/>
    <col min="13325" max="13325" width="6.140625" style="334" customWidth="1"/>
    <col min="13326" max="13326" width="16.5703125" style="334" customWidth="1"/>
    <col min="13327" max="13567" width="11.42578125" style="334"/>
    <col min="13568" max="13568" width="3.85546875" style="334" customWidth="1"/>
    <col min="13569" max="13569" width="49.7109375" style="334" customWidth="1"/>
    <col min="13570" max="13570" width="29.42578125" style="334" customWidth="1"/>
    <col min="13571" max="13571" width="6.28515625" style="334" customWidth="1"/>
    <col min="13572" max="13572" width="4.28515625" style="334" customWidth="1"/>
    <col min="13573" max="13573" width="6.42578125" style="334" customWidth="1"/>
    <col min="13574" max="13574" width="3.28515625" style="334" customWidth="1"/>
    <col min="13575" max="13575" width="6" style="334" customWidth="1"/>
    <col min="13576" max="13576" width="5.7109375" style="334" bestFit="1" customWidth="1"/>
    <col min="13577" max="13577" width="7" style="334" customWidth="1"/>
    <col min="13578" max="13578" width="5.42578125" style="334" customWidth="1"/>
    <col min="13579" max="13579" width="5" style="334" customWidth="1"/>
    <col min="13580" max="13580" width="6" style="334" bestFit="1" customWidth="1"/>
    <col min="13581" max="13581" width="6.140625" style="334" customWidth="1"/>
    <col min="13582" max="13582" width="16.5703125" style="334" customWidth="1"/>
    <col min="13583" max="13823" width="11.42578125" style="334"/>
    <col min="13824" max="13824" width="3.85546875" style="334" customWidth="1"/>
    <col min="13825" max="13825" width="49.7109375" style="334" customWidth="1"/>
    <col min="13826" max="13826" width="29.42578125" style="334" customWidth="1"/>
    <col min="13827" max="13827" width="6.28515625" style="334" customWidth="1"/>
    <col min="13828" max="13828" width="4.28515625" style="334" customWidth="1"/>
    <col min="13829" max="13829" width="6.42578125" style="334" customWidth="1"/>
    <col min="13830" max="13830" width="3.28515625" style="334" customWidth="1"/>
    <col min="13831" max="13831" width="6" style="334" customWidth="1"/>
    <col min="13832" max="13832" width="5.7109375" style="334" bestFit="1" customWidth="1"/>
    <col min="13833" max="13833" width="7" style="334" customWidth="1"/>
    <col min="13834" max="13834" width="5.42578125" style="334" customWidth="1"/>
    <col min="13835" max="13835" width="5" style="334" customWidth="1"/>
    <col min="13836" max="13836" width="6" style="334" bestFit="1" customWidth="1"/>
    <col min="13837" max="13837" width="6.140625" style="334" customWidth="1"/>
    <col min="13838" max="13838" width="16.5703125" style="334" customWidth="1"/>
    <col min="13839" max="14079" width="11.42578125" style="334"/>
    <col min="14080" max="14080" width="3.85546875" style="334" customWidth="1"/>
    <col min="14081" max="14081" width="49.7109375" style="334" customWidth="1"/>
    <col min="14082" max="14082" width="29.42578125" style="334" customWidth="1"/>
    <col min="14083" max="14083" width="6.28515625" style="334" customWidth="1"/>
    <col min="14084" max="14084" width="4.28515625" style="334" customWidth="1"/>
    <col min="14085" max="14085" width="6.42578125" style="334" customWidth="1"/>
    <col min="14086" max="14086" width="3.28515625" style="334" customWidth="1"/>
    <col min="14087" max="14087" width="6" style="334" customWidth="1"/>
    <col min="14088" max="14088" width="5.7109375" style="334" bestFit="1" customWidth="1"/>
    <col min="14089" max="14089" width="7" style="334" customWidth="1"/>
    <col min="14090" max="14090" width="5.42578125" style="334" customWidth="1"/>
    <col min="14091" max="14091" width="5" style="334" customWidth="1"/>
    <col min="14092" max="14092" width="6" style="334" bestFit="1" customWidth="1"/>
    <col min="14093" max="14093" width="6.140625" style="334" customWidth="1"/>
    <col min="14094" max="14094" width="16.5703125" style="334" customWidth="1"/>
    <col min="14095" max="14335" width="11.42578125" style="334"/>
    <col min="14336" max="14336" width="3.85546875" style="334" customWidth="1"/>
    <col min="14337" max="14337" width="49.7109375" style="334" customWidth="1"/>
    <col min="14338" max="14338" width="29.42578125" style="334" customWidth="1"/>
    <col min="14339" max="14339" width="6.28515625" style="334" customWidth="1"/>
    <col min="14340" max="14340" width="4.28515625" style="334" customWidth="1"/>
    <col min="14341" max="14341" width="6.42578125" style="334" customWidth="1"/>
    <col min="14342" max="14342" width="3.28515625" style="334" customWidth="1"/>
    <col min="14343" max="14343" width="6" style="334" customWidth="1"/>
    <col min="14344" max="14344" width="5.7109375" style="334" bestFit="1" customWidth="1"/>
    <col min="14345" max="14345" width="7" style="334" customWidth="1"/>
    <col min="14346" max="14346" width="5.42578125" style="334" customWidth="1"/>
    <col min="14347" max="14347" width="5" style="334" customWidth="1"/>
    <col min="14348" max="14348" width="6" style="334" bestFit="1" customWidth="1"/>
    <col min="14349" max="14349" width="6.140625" style="334" customWidth="1"/>
    <col min="14350" max="14350" width="16.5703125" style="334" customWidth="1"/>
    <col min="14351" max="14591" width="11.42578125" style="334"/>
    <col min="14592" max="14592" width="3.85546875" style="334" customWidth="1"/>
    <col min="14593" max="14593" width="49.7109375" style="334" customWidth="1"/>
    <col min="14594" max="14594" width="29.42578125" style="334" customWidth="1"/>
    <col min="14595" max="14595" width="6.28515625" style="334" customWidth="1"/>
    <col min="14596" max="14596" width="4.28515625" style="334" customWidth="1"/>
    <col min="14597" max="14597" width="6.42578125" style="334" customWidth="1"/>
    <col min="14598" max="14598" width="3.28515625" style="334" customWidth="1"/>
    <col min="14599" max="14599" width="6" style="334" customWidth="1"/>
    <col min="14600" max="14600" width="5.7109375" style="334" bestFit="1" customWidth="1"/>
    <col min="14601" max="14601" width="7" style="334" customWidth="1"/>
    <col min="14602" max="14602" width="5.42578125" style="334" customWidth="1"/>
    <col min="14603" max="14603" width="5" style="334" customWidth="1"/>
    <col min="14604" max="14604" width="6" style="334" bestFit="1" customWidth="1"/>
    <col min="14605" max="14605" width="6.140625" style="334" customWidth="1"/>
    <col min="14606" max="14606" width="16.5703125" style="334" customWidth="1"/>
    <col min="14607" max="14847" width="11.42578125" style="334"/>
    <col min="14848" max="14848" width="3.85546875" style="334" customWidth="1"/>
    <col min="14849" max="14849" width="49.7109375" style="334" customWidth="1"/>
    <col min="14850" max="14850" width="29.42578125" style="334" customWidth="1"/>
    <col min="14851" max="14851" width="6.28515625" style="334" customWidth="1"/>
    <col min="14852" max="14852" width="4.28515625" style="334" customWidth="1"/>
    <col min="14853" max="14853" width="6.42578125" style="334" customWidth="1"/>
    <col min="14854" max="14854" width="3.28515625" style="334" customWidth="1"/>
    <col min="14855" max="14855" width="6" style="334" customWidth="1"/>
    <col min="14856" max="14856" width="5.7109375" style="334" bestFit="1" customWidth="1"/>
    <col min="14857" max="14857" width="7" style="334" customWidth="1"/>
    <col min="14858" max="14858" width="5.42578125" style="334" customWidth="1"/>
    <col min="14859" max="14859" width="5" style="334" customWidth="1"/>
    <col min="14860" max="14860" width="6" style="334" bestFit="1" customWidth="1"/>
    <col min="14861" max="14861" width="6.140625" style="334" customWidth="1"/>
    <col min="14862" max="14862" width="16.5703125" style="334" customWidth="1"/>
    <col min="14863" max="15103" width="11.42578125" style="334"/>
    <col min="15104" max="15104" width="3.85546875" style="334" customWidth="1"/>
    <col min="15105" max="15105" width="49.7109375" style="334" customWidth="1"/>
    <col min="15106" max="15106" width="29.42578125" style="334" customWidth="1"/>
    <col min="15107" max="15107" width="6.28515625" style="334" customWidth="1"/>
    <col min="15108" max="15108" width="4.28515625" style="334" customWidth="1"/>
    <col min="15109" max="15109" width="6.42578125" style="334" customWidth="1"/>
    <col min="15110" max="15110" width="3.28515625" style="334" customWidth="1"/>
    <col min="15111" max="15111" width="6" style="334" customWidth="1"/>
    <col min="15112" max="15112" width="5.7109375" style="334" bestFit="1" customWidth="1"/>
    <col min="15113" max="15113" width="7" style="334" customWidth="1"/>
    <col min="15114" max="15114" width="5.42578125" style="334" customWidth="1"/>
    <col min="15115" max="15115" width="5" style="334" customWidth="1"/>
    <col min="15116" max="15116" width="6" style="334" bestFit="1" customWidth="1"/>
    <col min="15117" max="15117" width="6.140625" style="334" customWidth="1"/>
    <col min="15118" max="15118" width="16.5703125" style="334" customWidth="1"/>
    <col min="15119" max="15359" width="11.42578125" style="334"/>
    <col min="15360" max="15360" width="3.85546875" style="334" customWidth="1"/>
    <col min="15361" max="15361" width="49.7109375" style="334" customWidth="1"/>
    <col min="15362" max="15362" width="29.42578125" style="334" customWidth="1"/>
    <col min="15363" max="15363" width="6.28515625" style="334" customWidth="1"/>
    <col min="15364" max="15364" width="4.28515625" style="334" customWidth="1"/>
    <col min="15365" max="15365" width="6.42578125" style="334" customWidth="1"/>
    <col min="15366" max="15366" width="3.28515625" style="334" customWidth="1"/>
    <col min="15367" max="15367" width="6" style="334" customWidth="1"/>
    <col min="15368" max="15368" width="5.7109375" style="334" bestFit="1" customWidth="1"/>
    <col min="15369" max="15369" width="7" style="334" customWidth="1"/>
    <col min="15370" max="15370" width="5.42578125" style="334" customWidth="1"/>
    <col min="15371" max="15371" width="5" style="334" customWidth="1"/>
    <col min="15372" max="15372" width="6" style="334" bestFit="1" customWidth="1"/>
    <col min="15373" max="15373" width="6.140625" style="334" customWidth="1"/>
    <col min="15374" max="15374" width="16.5703125" style="334" customWidth="1"/>
    <col min="15375" max="15615" width="11.42578125" style="334"/>
    <col min="15616" max="15616" width="3.85546875" style="334" customWidth="1"/>
    <col min="15617" max="15617" width="49.7109375" style="334" customWidth="1"/>
    <col min="15618" max="15618" width="29.42578125" style="334" customWidth="1"/>
    <col min="15619" max="15619" width="6.28515625" style="334" customWidth="1"/>
    <col min="15620" max="15620" width="4.28515625" style="334" customWidth="1"/>
    <col min="15621" max="15621" width="6.42578125" style="334" customWidth="1"/>
    <col min="15622" max="15622" width="3.28515625" style="334" customWidth="1"/>
    <col min="15623" max="15623" width="6" style="334" customWidth="1"/>
    <col min="15624" max="15624" width="5.7109375" style="334" bestFit="1" customWidth="1"/>
    <col min="15625" max="15625" width="7" style="334" customWidth="1"/>
    <col min="15626" max="15626" width="5.42578125" style="334" customWidth="1"/>
    <col min="15627" max="15627" width="5" style="334" customWidth="1"/>
    <col min="15628" max="15628" width="6" style="334" bestFit="1" customWidth="1"/>
    <col min="15629" max="15629" width="6.140625" style="334" customWidth="1"/>
    <col min="15630" max="15630" width="16.5703125" style="334" customWidth="1"/>
    <col min="15631" max="15871" width="11.42578125" style="334"/>
    <col min="15872" max="15872" width="3.85546875" style="334" customWidth="1"/>
    <col min="15873" max="15873" width="49.7109375" style="334" customWidth="1"/>
    <col min="15874" max="15874" width="29.42578125" style="334" customWidth="1"/>
    <col min="15875" max="15875" width="6.28515625" style="334" customWidth="1"/>
    <col min="15876" max="15876" width="4.28515625" style="334" customWidth="1"/>
    <col min="15877" max="15877" width="6.42578125" style="334" customWidth="1"/>
    <col min="15878" max="15878" width="3.28515625" style="334" customWidth="1"/>
    <col min="15879" max="15879" width="6" style="334" customWidth="1"/>
    <col min="15880" max="15880" width="5.7109375" style="334" bestFit="1" customWidth="1"/>
    <col min="15881" max="15881" width="7" style="334" customWidth="1"/>
    <col min="15882" max="15882" width="5.42578125" style="334" customWidth="1"/>
    <col min="15883" max="15883" width="5" style="334" customWidth="1"/>
    <col min="15884" max="15884" width="6" style="334" bestFit="1" customWidth="1"/>
    <col min="15885" max="15885" width="6.140625" style="334" customWidth="1"/>
    <col min="15886" max="15886" width="16.5703125" style="334" customWidth="1"/>
    <col min="15887" max="16127" width="11.42578125" style="334"/>
    <col min="16128" max="16128" width="3.85546875" style="334" customWidth="1"/>
    <col min="16129" max="16129" width="49.7109375" style="334" customWidth="1"/>
    <col min="16130" max="16130" width="29.42578125" style="334" customWidth="1"/>
    <col min="16131" max="16131" width="6.28515625" style="334" customWidth="1"/>
    <col min="16132" max="16132" width="4.28515625" style="334" customWidth="1"/>
    <col min="16133" max="16133" width="6.42578125" style="334" customWidth="1"/>
    <col min="16134" max="16134" width="3.28515625" style="334" customWidth="1"/>
    <col min="16135" max="16135" width="6" style="334" customWidth="1"/>
    <col min="16136" max="16136" width="5.7109375" style="334" bestFit="1" customWidth="1"/>
    <col min="16137" max="16137" width="7" style="334" customWidth="1"/>
    <col min="16138" max="16138" width="5.42578125" style="334" customWidth="1"/>
    <col min="16139" max="16139" width="5" style="334" customWidth="1"/>
    <col min="16140" max="16140" width="6" style="334" bestFit="1" customWidth="1"/>
    <col min="16141" max="16141" width="6.140625" style="334" customWidth="1"/>
    <col min="16142" max="16142" width="16.5703125" style="334" customWidth="1"/>
    <col min="16143" max="16384" width="11.42578125" style="334"/>
  </cols>
  <sheetData>
    <row r="1" spans="1:20" ht="18" customHeight="1" thickBot="1" x14ac:dyDescent="0.3">
      <c r="A1" s="307"/>
      <c r="B1" s="924" t="str">
        <f>'Recap Sheet'!A2</f>
        <v>School Food Authority:</v>
      </c>
      <c r="D1" s="308"/>
      <c r="E1" s="2384" t="str">
        <f>'Recap Sheet'!A3</f>
        <v>Offeror Name:</v>
      </c>
      <c r="F1" s="2384"/>
      <c r="G1" s="2384"/>
      <c r="H1" s="2384"/>
      <c r="I1" s="2384"/>
      <c r="J1" s="2384"/>
      <c r="K1" s="2384"/>
      <c r="L1" s="2384"/>
      <c r="M1" s="2384"/>
      <c r="N1" s="924"/>
    </row>
    <row r="2" spans="1:20" s="8" customFormat="1" ht="18.75" customHeight="1" thickBot="1" x14ac:dyDescent="0.3">
      <c r="A2" s="975"/>
      <c r="B2" s="925" t="str">
        <f>'Recap Sheet'!B2</f>
        <v>WILLIAMSBURG COUNTY SCHOOLS</v>
      </c>
      <c r="C2" s="987" t="s">
        <v>27</v>
      </c>
      <c r="D2" s="1013"/>
      <c r="E2" s="2385">
        <f>'Recap Sheet'!B3</f>
        <v>0</v>
      </c>
      <c r="F2" s="2386"/>
      <c r="G2" s="2386"/>
      <c r="H2" s="2386"/>
      <c r="I2" s="2386"/>
      <c r="J2" s="2386"/>
      <c r="K2" s="2386"/>
      <c r="L2" s="2386"/>
      <c r="M2" s="2387"/>
      <c r="N2" s="1599"/>
      <c r="O2" s="953" t="s">
        <v>157</v>
      </c>
      <c r="P2" s="1495" t="s">
        <v>400</v>
      </c>
      <c r="Q2" s="948"/>
      <c r="R2" s="948"/>
      <c r="S2" s="949"/>
      <c r="T2" s="949"/>
    </row>
    <row r="3" spans="1:20" s="8" customFormat="1" ht="15" customHeight="1" x14ac:dyDescent="0.25">
      <c r="A3" s="974" t="s">
        <v>28</v>
      </c>
      <c r="B3" s="918" t="s">
        <v>29</v>
      </c>
      <c r="C3" s="988" t="s">
        <v>30</v>
      </c>
      <c r="D3" s="1014"/>
      <c r="E3" s="920"/>
      <c r="F3" s="2388" t="s">
        <v>3</v>
      </c>
      <c r="G3" s="2388"/>
      <c r="H3" s="2388"/>
      <c r="I3" s="2388"/>
      <c r="J3" s="2388"/>
      <c r="K3" s="928">
        <f>'Recap Sheet'!B4</f>
        <v>0</v>
      </c>
      <c r="L3" s="917" t="s">
        <v>2003</v>
      </c>
      <c r="M3" s="921"/>
      <c r="N3" s="1606" t="s">
        <v>2211</v>
      </c>
      <c r="O3" s="954" t="s">
        <v>400</v>
      </c>
      <c r="P3" s="1095" t="s">
        <v>401</v>
      </c>
      <c r="Q3" s="393"/>
      <c r="R3" s="2037" t="s">
        <v>402</v>
      </c>
      <c r="S3" s="393" t="s">
        <v>2911</v>
      </c>
      <c r="T3" s="393" t="s">
        <v>2906</v>
      </c>
    </row>
    <row r="4" spans="1:20" ht="15" customHeight="1" x14ac:dyDescent="0.25">
      <c r="A4" s="569" t="s">
        <v>31</v>
      </c>
      <c r="B4" s="34"/>
      <c r="C4" s="135"/>
      <c r="D4" s="1015" t="s">
        <v>32</v>
      </c>
      <c r="E4" s="1059" t="s">
        <v>33</v>
      </c>
      <c r="F4" s="393" t="s">
        <v>34</v>
      </c>
      <c r="G4" s="528" t="s">
        <v>35</v>
      </c>
      <c r="H4" s="393" t="s">
        <v>36</v>
      </c>
      <c r="I4" s="393" t="s">
        <v>37</v>
      </c>
      <c r="J4" s="528" t="s">
        <v>38</v>
      </c>
      <c r="K4" s="393" t="s">
        <v>39</v>
      </c>
      <c r="L4" s="861" t="s">
        <v>40</v>
      </c>
      <c r="M4" s="919" t="s">
        <v>41</v>
      </c>
      <c r="N4" s="859" t="s">
        <v>2212</v>
      </c>
      <c r="O4" s="954" t="s">
        <v>403</v>
      </c>
      <c r="P4" s="1095" t="s">
        <v>404</v>
      </c>
      <c r="Q4" s="393" t="s">
        <v>400</v>
      </c>
      <c r="R4" s="393" t="s">
        <v>2905</v>
      </c>
      <c r="S4" s="393" t="s">
        <v>2217</v>
      </c>
      <c r="T4" s="393" t="s">
        <v>2912</v>
      </c>
    </row>
    <row r="5" spans="1:20" ht="15" customHeight="1" thickBot="1" x14ac:dyDescent="0.3">
      <c r="A5" s="506"/>
      <c r="B5" s="670"/>
      <c r="C5" s="128"/>
      <c r="D5" s="1016" t="s">
        <v>42</v>
      </c>
      <c r="E5" s="1060" t="s">
        <v>43</v>
      </c>
      <c r="F5" s="672" t="s">
        <v>44</v>
      </c>
      <c r="G5" s="673" t="s">
        <v>45</v>
      </c>
      <c r="H5" s="672" t="s">
        <v>46</v>
      </c>
      <c r="I5" s="672" t="s">
        <v>38</v>
      </c>
      <c r="J5" s="673" t="s">
        <v>47</v>
      </c>
      <c r="K5" s="672" t="s">
        <v>48</v>
      </c>
      <c r="L5" s="672" t="s">
        <v>47</v>
      </c>
      <c r="M5" s="674" t="s">
        <v>38</v>
      </c>
      <c r="N5" s="940" t="s">
        <v>2213</v>
      </c>
      <c r="O5" s="941" t="s">
        <v>406</v>
      </c>
      <c r="P5" s="1070" t="s">
        <v>407</v>
      </c>
      <c r="Q5" s="672" t="s">
        <v>408</v>
      </c>
      <c r="R5" s="1402" t="s">
        <v>47</v>
      </c>
      <c r="S5" s="1401" t="s">
        <v>49</v>
      </c>
      <c r="T5" s="1401" t="s">
        <v>2913</v>
      </c>
    </row>
    <row r="6" spans="1:20" ht="15" customHeight="1" thickBot="1" x14ac:dyDescent="0.3">
      <c r="A6" s="665"/>
      <c r="B6" s="669" t="s">
        <v>67</v>
      </c>
      <c r="C6" s="1038"/>
      <c r="D6" s="1017"/>
      <c r="E6" s="1038"/>
      <c r="F6" s="661"/>
      <c r="G6" s="663"/>
      <c r="H6" s="662"/>
      <c r="I6" s="660"/>
      <c r="J6" s="663"/>
      <c r="K6" s="662"/>
      <c r="L6" s="662"/>
      <c r="M6" s="664"/>
      <c r="N6" s="1679"/>
      <c r="O6" s="1472" t="s">
        <v>1966</v>
      </c>
      <c r="P6" s="1496"/>
      <c r="Q6" s="406"/>
      <c r="R6" s="406"/>
      <c r="S6" s="977"/>
      <c r="T6" s="977"/>
    </row>
    <row r="7" spans="1:20" ht="15" customHeight="1" thickBot="1" x14ac:dyDescent="0.3">
      <c r="A7" s="571">
        <v>1</v>
      </c>
      <c r="B7" s="155" t="s">
        <v>68</v>
      </c>
      <c r="C7" s="470" t="s">
        <v>2481</v>
      </c>
      <c r="D7" s="947"/>
      <c r="E7" s="1009" t="s">
        <v>2482</v>
      </c>
      <c r="F7" s="483">
        <v>120</v>
      </c>
      <c r="G7" s="881">
        <v>0</v>
      </c>
      <c r="H7" s="329">
        <f>ROUND(G7*F7/F7,2)</f>
        <v>0</v>
      </c>
      <c r="I7" s="144" t="s">
        <v>50</v>
      </c>
      <c r="J7" s="120">
        <v>89.83</v>
      </c>
      <c r="K7" s="270">
        <f>IF(OR(ISBLANK(J7),G7=0,ISBLANK(G7)),,ROUND(J7+$K$3,2))</f>
        <v>0</v>
      </c>
      <c r="L7" s="221">
        <f>ROUND(H7*K7,2)</f>
        <v>0</v>
      </c>
      <c r="M7" s="666">
        <f>ROUND(K7/F7,2)</f>
        <v>0</v>
      </c>
      <c r="N7" s="1638">
        <v>67.650000000000006</v>
      </c>
      <c r="O7" s="1327">
        <v>0.89570000000000005</v>
      </c>
      <c r="P7" s="966">
        <v>24.76</v>
      </c>
      <c r="Q7" s="1675">
        <f>ROUND(O7*P7,2)</f>
        <v>22.18</v>
      </c>
      <c r="R7" s="437">
        <f>K7-Q7</f>
        <v>-22.18</v>
      </c>
      <c r="S7" s="437">
        <f>R7/F7</f>
        <v>-0.18483333333333332</v>
      </c>
      <c r="T7" s="437">
        <f>N7/F7</f>
        <v>0.56375000000000008</v>
      </c>
    </row>
    <row r="8" spans="1:20" ht="15" customHeight="1" x14ac:dyDescent="0.25">
      <c r="A8" s="569"/>
      <c r="B8" s="85" t="s">
        <v>69</v>
      </c>
      <c r="C8" s="123"/>
      <c r="D8" s="1018"/>
      <c r="E8" s="696"/>
      <c r="F8" s="338"/>
      <c r="G8" s="754"/>
      <c r="H8" s="123"/>
      <c r="I8" s="556"/>
      <c r="J8" s="121"/>
      <c r="K8" s="37"/>
      <c r="L8" s="32"/>
      <c r="M8" s="129"/>
      <c r="N8" s="1639"/>
      <c r="O8" s="123"/>
      <c r="P8" s="556"/>
      <c r="Q8" s="121"/>
      <c r="R8" s="37"/>
      <c r="S8" s="32"/>
      <c r="T8" s="437" t="s">
        <v>157</v>
      </c>
    </row>
    <row r="9" spans="1:20" ht="15" customHeight="1" x14ac:dyDescent="0.25">
      <c r="A9" s="569"/>
      <c r="B9" s="85" t="s">
        <v>70</v>
      </c>
      <c r="C9" s="123"/>
      <c r="D9" s="1018"/>
      <c r="E9" s="696"/>
      <c r="F9" s="338"/>
      <c r="G9" s="754"/>
      <c r="H9" s="123"/>
      <c r="I9" s="556"/>
      <c r="J9" s="121"/>
      <c r="K9" s="37"/>
      <c r="L9" s="32"/>
      <c r="M9" s="129"/>
      <c r="N9" s="1639"/>
      <c r="O9" s="123"/>
      <c r="P9" s="556"/>
      <c r="Q9" s="121"/>
      <c r="R9" s="37"/>
      <c r="S9" s="32"/>
      <c r="T9" s="437" t="s">
        <v>157</v>
      </c>
    </row>
    <row r="10" spans="1:20" ht="15" customHeight="1" x14ac:dyDescent="0.25">
      <c r="A10" s="569"/>
      <c r="B10" s="85" t="s">
        <v>71</v>
      </c>
      <c r="C10" s="123"/>
      <c r="D10" s="1018"/>
      <c r="E10" s="696"/>
      <c r="F10" s="338"/>
      <c r="G10" s="754"/>
      <c r="H10" s="123"/>
      <c r="I10" s="556"/>
      <c r="J10" s="121"/>
      <c r="K10" s="37"/>
      <c r="L10" s="32"/>
      <c r="M10" s="129"/>
      <c r="N10" s="1639"/>
      <c r="O10" s="123"/>
      <c r="P10" s="556"/>
      <c r="Q10" s="121"/>
      <c r="R10" s="37"/>
      <c r="S10" s="32"/>
      <c r="T10" s="437" t="s">
        <v>157</v>
      </c>
    </row>
    <row r="11" spans="1:20" ht="15" customHeight="1" x14ac:dyDescent="0.25">
      <c r="A11" s="569"/>
      <c r="B11" s="85" t="s">
        <v>72</v>
      </c>
      <c r="C11" s="123"/>
      <c r="D11" s="1018"/>
      <c r="E11" s="696"/>
      <c r="F11" s="338"/>
      <c r="G11" s="754"/>
      <c r="H11" s="123"/>
      <c r="I11" s="556"/>
      <c r="J11" s="121"/>
      <c r="K11" s="37"/>
      <c r="L11" s="32"/>
      <c r="M11" s="129"/>
      <c r="N11" s="1639"/>
      <c r="O11" s="123"/>
      <c r="P11" s="556"/>
      <c r="Q11" s="121"/>
      <c r="R11" s="37"/>
      <c r="S11" s="32"/>
      <c r="T11" s="437" t="s">
        <v>157</v>
      </c>
    </row>
    <row r="12" spans="1:20" ht="15" customHeight="1" x14ac:dyDescent="0.25">
      <c r="A12" s="569"/>
      <c r="B12" s="166" t="s">
        <v>73</v>
      </c>
      <c r="C12" s="123"/>
      <c r="D12" s="1301"/>
      <c r="E12" s="696"/>
      <c r="F12" s="338"/>
      <c r="G12" s="754"/>
      <c r="H12" s="123"/>
      <c r="I12" s="556"/>
      <c r="J12" s="121"/>
      <c r="K12" s="37"/>
      <c r="L12" s="32"/>
      <c r="M12" s="129"/>
      <c r="N12" s="1909"/>
      <c r="O12" s="863"/>
      <c r="P12" s="713"/>
      <c r="Q12" s="171"/>
      <c r="R12" s="258"/>
      <c r="S12" s="39"/>
      <c r="T12" s="1314"/>
    </row>
    <row r="13" spans="1:20" ht="15" customHeight="1" thickBot="1" x14ac:dyDescent="0.3">
      <c r="A13" s="569"/>
      <c r="B13" s="1910" t="s">
        <v>1982</v>
      </c>
      <c r="C13" s="123"/>
      <c r="D13" s="1019"/>
      <c r="E13" s="696"/>
      <c r="F13" s="338"/>
      <c r="G13" s="754"/>
      <c r="H13" s="123"/>
      <c r="I13" s="556"/>
      <c r="J13" s="121"/>
      <c r="K13" s="37"/>
      <c r="L13" s="32"/>
      <c r="M13" s="129"/>
      <c r="N13" s="1680"/>
      <c r="O13" s="46"/>
      <c r="P13" s="46"/>
      <c r="Q13" s="46"/>
      <c r="R13" s="46"/>
      <c r="S13" s="46"/>
      <c r="T13" s="46" t="s">
        <v>157</v>
      </c>
    </row>
    <row r="14" spans="1:20" ht="15" customHeight="1" thickBot="1" x14ac:dyDescent="0.3">
      <c r="A14" s="571">
        <v>2</v>
      </c>
      <c r="B14" s="155" t="s">
        <v>74</v>
      </c>
      <c r="C14" s="999" t="s">
        <v>2483</v>
      </c>
      <c r="D14" s="947"/>
      <c r="E14" s="800" t="s">
        <v>2482</v>
      </c>
      <c r="F14" s="635">
        <v>120</v>
      </c>
      <c r="G14" s="881">
        <v>0</v>
      </c>
      <c r="H14" s="329">
        <f>ROUND(G14*F14/F14,2)</f>
        <v>0</v>
      </c>
      <c r="I14" s="144" t="s">
        <v>50</v>
      </c>
      <c r="J14" s="120">
        <v>89.83</v>
      </c>
      <c r="K14" s="270">
        <f>IF(OR(ISBLANK(J14),G14=0,ISBLANK(G14)),,ROUND(J14+$K$3,2))</f>
        <v>0</v>
      </c>
      <c r="L14" s="221">
        <f>ROUND(H14*K14,2)</f>
        <v>0</v>
      </c>
      <c r="M14" s="666">
        <f>ROUND(K14/F14,2)</f>
        <v>0</v>
      </c>
      <c r="N14" s="1638">
        <v>67.650000000000006</v>
      </c>
      <c r="O14" s="1327">
        <v>0.89570000000000005</v>
      </c>
      <c r="P14" s="966">
        <v>24.76</v>
      </c>
      <c r="Q14" s="1675">
        <f>ROUND(O14*P14,2)</f>
        <v>22.18</v>
      </c>
      <c r="R14" s="437">
        <f>K14-Q14</f>
        <v>-22.18</v>
      </c>
      <c r="S14" s="437">
        <f>R14/F14</f>
        <v>-0.18483333333333332</v>
      </c>
      <c r="T14" s="437">
        <f t="shared" ref="T14:T92" si="0">N14/F14</f>
        <v>0.56375000000000008</v>
      </c>
    </row>
    <row r="15" spans="1:20" ht="15" customHeight="1" x14ac:dyDescent="0.25">
      <c r="A15" s="569"/>
      <c r="B15" s="166" t="s">
        <v>75</v>
      </c>
      <c r="C15" s="123"/>
      <c r="D15" s="1018"/>
      <c r="E15" s="696"/>
      <c r="F15" s="338"/>
      <c r="G15" s="754"/>
      <c r="H15" s="123"/>
      <c r="I15" s="556"/>
      <c r="J15" s="121"/>
      <c r="K15" s="37"/>
      <c r="L15" s="32"/>
      <c r="M15" s="129"/>
      <c r="N15" s="1639"/>
      <c r="O15" s="123"/>
      <c r="P15" s="556"/>
      <c r="Q15" s="121"/>
      <c r="R15" s="37"/>
      <c r="S15" s="32"/>
      <c r="T15" s="437" t="s">
        <v>157</v>
      </c>
    </row>
    <row r="16" spans="1:20" ht="15" customHeight="1" x14ac:dyDescent="0.25">
      <c r="A16" s="569"/>
      <c r="B16" s="166" t="s">
        <v>76</v>
      </c>
      <c r="C16" s="123"/>
      <c r="D16" s="1018"/>
      <c r="E16" s="696"/>
      <c r="F16" s="338"/>
      <c r="G16" s="754"/>
      <c r="H16" s="123"/>
      <c r="I16" s="556"/>
      <c r="J16" s="121"/>
      <c r="K16" s="37"/>
      <c r="L16" s="32"/>
      <c r="M16" s="129"/>
      <c r="N16" s="1639"/>
      <c r="O16" s="123"/>
      <c r="P16" s="556"/>
      <c r="Q16" s="121"/>
      <c r="R16" s="37"/>
      <c r="S16" s="32"/>
      <c r="T16" s="437" t="s">
        <v>157</v>
      </c>
    </row>
    <row r="17" spans="1:20" ht="15" customHeight="1" x14ac:dyDescent="0.25">
      <c r="A17" s="569"/>
      <c r="B17" s="166" t="s">
        <v>77</v>
      </c>
      <c r="C17" s="2038"/>
      <c r="D17" s="1301"/>
      <c r="E17" s="696"/>
      <c r="F17" s="338"/>
      <c r="G17" s="754"/>
      <c r="H17" s="123"/>
      <c r="I17" s="556"/>
      <c r="J17" s="121"/>
      <c r="K17" s="37"/>
      <c r="L17" s="32"/>
      <c r="M17" s="129"/>
      <c r="N17" s="1639"/>
      <c r="O17" s="123"/>
      <c r="P17" s="556"/>
      <c r="Q17" s="121"/>
      <c r="R17" s="37"/>
      <c r="S17" s="32"/>
      <c r="T17" s="437" t="s">
        <v>157</v>
      </c>
    </row>
    <row r="18" spans="1:20" ht="15" customHeight="1" x14ac:dyDescent="0.25">
      <c r="A18" s="569"/>
      <c r="B18" s="657" t="s">
        <v>78</v>
      </c>
      <c r="C18" s="135"/>
      <c r="D18" s="1018"/>
      <c r="E18" s="555"/>
      <c r="F18" s="83"/>
      <c r="G18" s="743"/>
      <c r="H18" s="135"/>
      <c r="I18" s="75"/>
      <c r="J18" s="121"/>
      <c r="K18" s="134"/>
      <c r="L18" s="32"/>
      <c r="M18" s="129"/>
      <c r="N18" s="1639"/>
      <c r="O18" s="123"/>
      <c r="P18" s="556"/>
      <c r="Q18" s="121"/>
      <c r="R18" s="37"/>
      <c r="S18" s="32"/>
      <c r="T18" s="437" t="s">
        <v>157</v>
      </c>
    </row>
    <row r="19" spans="1:20" ht="15" customHeight="1" x14ac:dyDescent="0.25">
      <c r="A19" s="569"/>
      <c r="B19" s="1417" t="s">
        <v>79</v>
      </c>
      <c r="C19" s="1835"/>
      <c r="D19" s="1301"/>
      <c r="E19" s="1870"/>
      <c r="F19" s="372"/>
      <c r="G19" s="743"/>
      <c r="H19" s="228"/>
      <c r="I19" s="1843"/>
      <c r="J19" s="1860"/>
      <c r="K19" s="1906"/>
      <c r="L19" s="1862"/>
      <c r="M19" s="1418"/>
      <c r="N19" s="1909"/>
      <c r="O19" s="863"/>
      <c r="P19" s="713"/>
      <c r="Q19" s="171"/>
      <c r="R19" s="258"/>
      <c r="S19" s="39"/>
      <c r="T19" s="1314"/>
    </row>
    <row r="20" spans="1:20" ht="15" customHeight="1" thickBot="1" x14ac:dyDescent="0.3">
      <c r="A20" s="569"/>
      <c r="B20" s="1911" t="s">
        <v>2488</v>
      </c>
      <c r="C20" s="436"/>
      <c r="D20" s="1019"/>
      <c r="E20" s="1010"/>
      <c r="F20" s="212"/>
      <c r="G20" s="743"/>
      <c r="H20" s="128"/>
      <c r="I20" s="65"/>
      <c r="J20" s="91"/>
      <c r="K20" s="208"/>
      <c r="L20" s="28"/>
      <c r="M20" s="1418"/>
      <c r="N20" s="1680"/>
      <c r="O20" s="46"/>
      <c r="P20" s="46"/>
      <c r="Q20" s="46"/>
      <c r="R20" s="46"/>
      <c r="S20" s="46"/>
      <c r="T20" s="46" t="s">
        <v>157</v>
      </c>
    </row>
    <row r="21" spans="1:20" ht="15" customHeight="1" thickBot="1" x14ac:dyDescent="0.3">
      <c r="A21" s="571">
        <v>3</v>
      </c>
      <c r="B21" s="155" t="s">
        <v>80</v>
      </c>
      <c r="C21" s="470" t="s">
        <v>2484</v>
      </c>
      <c r="D21" s="947"/>
      <c r="E21" s="1009" t="s">
        <v>1995</v>
      </c>
      <c r="F21" s="483">
        <v>128</v>
      </c>
      <c r="G21" s="881">
        <v>0</v>
      </c>
      <c r="H21" s="329">
        <f>ROUND(G21*F21/F21,2)</f>
        <v>0</v>
      </c>
      <c r="I21" s="144" t="s">
        <v>50</v>
      </c>
      <c r="J21" s="120">
        <v>89.83</v>
      </c>
      <c r="K21" s="270">
        <f>IF(OR(ISBLANK(J21),G21=0,ISBLANK(G21)),,ROUND(J21+$K$3,2))</f>
        <v>0</v>
      </c>
      <c r="L21" s="221">
        <f>ROUND(H21*K21,2)</f>
        <v>0</v>
      </c>
      <c r="M21" s="666">
        <f>ROUND(K21/F21,2)</f>
        <v>0</v>
      </c>
      <c r="N21" s="1638">
        <v>67.650000000000006</v>
      </c>
      <c r="O21" s="1327">
        <v>0.89570000000000005</v>
      </c>
      <c r="P21" s="966">
        <v>24.76</v>
      </c>
      <c r="Q21" s="1675">
        <f>ROUND(O21*P21,2)</f>
        <v>22.18</v>
      </c>
      <c r="R21" s="437">
        <f>K21-Q21</f>
        <v>-22.18</v>
      </c>
      <c r="S21" s="437">
        <f>R21/F21</f>
        <v>-0.17328125</v>
      </c>
      <c r="T21" s="437">
        <f t="shared" si="0"/>
        <v>0.52851562500000004</v>
      </c>
    </row>
    <row r="22" spans="1:20" ht="15" customHeight="1" x14ac:dyDescent="0.25">
      <c r="A22" s="569"/>
      <c r="B22" s="166" t="s">
        <v>81</v>
      </c>
      <c r="C22" s="123"/>
      <c r="D22" s="1018"/>
      <c r="E22" s="696"/>
      <c r="F22" s="338"/>
      <c r="G22" s="716"/>
      <c r="H22" s="123"/>
      <c r="I22" s="556"/>
      <c r="J22" s="121"/>
      <c r="K22" s="37"/>
      <c r="L22" s="32"/>
      <c r="M22" s="129"/>
      <c r="N22" s="1639"/>
      <c r="O22" s="123"/>
      <c r="P22" s="556"/>
      <c r="Q22" s="121"/>
      <c r="R22" s="37"/>
      <c r="S22" s="32"/>
      <c r="T22" s="437" t="s">
        <v>157</v>
      </c>
    </row>
    <row r="23" spans="1:20" ht="15" customHeight="1" x14ac:dyDescent="0.25">
      <c r="A23" s="569"/>
      <c r="B23" s="166" t="s">
        <v>70</v>
      </c>
      <c r="C23" s="123"/>
      <c r="D23" s="1018"/>
      <c r="E23" s="696"/>
      <c r="F23" s="338"/>
      <c r="G23" s="716"/>
      <c r="H23" s="123"/>
      <c r="I23" s="556"/>
      <c r="J23" s="121"/>
      <c r="K23" s="37"/>
      <c r="L23" s="32"/>
      <c r="M23" s="129"/>
      <c r="N23" s="1639"/>
      <c r="O23" s="123"/>
      <c r="P23" s="556"/>
      <c r="Q23" s="121"/>
      <c r="R23" s="37"/>
      <c r="S23" s="32"/>
      <c r="T23" s="437" t="s">
        <v>157</v>
      </c>
    </row>
    <row r="24" spans="1:20" ht="15" customHeight="1" x14ac:dyDescent="0.25">
      <c r="A24" s="569"/>
      <c r="B24" s="166" t="s">
        <v>82</v>
      </c>
      <c r="C24" s="123"/>
      <c r="D24" s="1018"/>
      <c r="E24" s="696"/>
      <c r="F24" s="338"/>
      <c r="G24" s="716"/>
      <c r="H24" s="123"/>
      <c r="I24" s="556"/>
      <c r="J24" s="121"/>
      <c r="K24" s="37"/>
      <c r="L24" s="32"/>
      <c r="M24" s="129"/>
      <c r="N24" s="1639"/>
      <c r="O24" s="123"/>
      <c r="P24" s="556"/>
      <c r="Q24" s="121"/>
      <c r="R24" s="37"/>
      <c r="S24" s="32"/>
      <c r="T24" s="437" t="s">
        <v>157</v>
      </c>
    </row>
    <row r="25" spans="1:20" ht="15" customHeight="1" x14ac:dyDescent="0.25">
      <c r="A25" s="569"/>
      <c r="B25" s="657" t="s">
        <v>83</v>
      </c>
      <c r="C25" s="135"/>
      <c r="D25" s="1018"/>
      <c r="E25" s="696"/>
      <c r="F25" s="338"/>
      <c r="G25" s="743"/>
      <c r="H25" s="123"/>
      <c r="I25" s="556"/>
      <c r="J25" s="121"/>
      <c r="K25" s="134"/>
      <c r="L25" s="32"/>
      <c r="M25" s="129"/>
      <c r="N25" s="1639"/>
      <c r="O25" s="123"/>
      <c r="P25" s="556"/>
      <c r="Q25" s="121"/>
      <c r="R25" s="37"/>
      <c r="S25" s="32"/>
      <c r="T25" s="437" t="s">
        <v>157</v>
      </c>
    </row>
    <row r="26" spans="1:20" ht="15" customHeight="1" x14ac:dyDescent="0.25">
      <c r="A26" s="569"/>
      <c r="B26" s="1417" t="s">
        <v>84</v>
      </c>
      <c r="C26" s="1835"/>
      <c r="D26" s="1904"/>
      <c r="E26" s="1905"/>
      <c r="F26" s="416"/>
      <c r="G26" s="743"/>
      <c r="H26" s="863"/>
      <c r="I26" s="713"/>
      <c r="J26" s="1860"/>
      <c r="K26" s="1906"/>
      <c r="L26" s="1862"/>
      <c r="M26" s="1418"/>
      <c r="N26" s="1909"/>
      <c r="O26" s="863"/>
      <c r="P26" s="713"/>
      <c r="Q26" s="171"/>
      <c r="R26" s="258"/>
      <c r="S26" s="39"/>
      <c r="T26" s="1314"/>
    </row>
    <row r="27" spans="1:20" ht="15" customHeight="1" thickBot="1" x14ac:dyDescent="0.3">
      <c r="A27" s="569"/>
      <c r="B27" s="1911" t="s">
        <v>1982</v>
      </c>
      <c r="C27" s="436"/>
      <c r="D27" s="1304"/>
      <c r="E27" s="1061"/>
      <c r="F27" s="212"/>
      <c r="G27" s="743"/>
      <c r="H27" s="212"/>
      <c r="I27" s="128"/>
      <c r="J27" s="91"/>
      <c r="K27" s="208"/>
      <c r="L27" s="28"/>
      <c r="M27" s="1418"/>
      <c r="N27" s="1680"/>
      <c r="O27" s="46"/>
      <c r="P27" s="46"/>
      <c r="Q27" s="46"/>
      <c r="R27" s="46"/>
      <c r="S27" s="46"/>
      <c r="T27" s="46" t="s">
        <v>157</v>
      </c>
    </row>
    <row r="28" spans="1:20" ht="15" customHeight="1" thickBot="1" x14ac:dyDescent="0.3">
      <c r="A28" s="571">
        <v>4</v>
      </c>
      <c r="B28" s="155" t="s">
        <v>85</v>
      </c>
      <c r="C28" s="470" t="s">
        <v>2485</v>
      </c>
      <c r="D28" s="947"/>
      <c r="E28" s="1009" t="s">
        <v>2486</v>
      </c>
      <c r="F28" s="483">
        <v>40</v>
      </c>
      <c r="G28" s="881">
        <v>0</v>
      </c>
      <c r="H28" s="329">
        <f>ROUND(G28*F28/F28,2)</f>
        <v>0</v>
      </c>
      <c r="I28" s="144" t="s">
        <v>50</v>
      </c>
      <c r="J28" s="120">
        <v>39.5</v>
      </c>
      <c r="K28" s="270">
        <f>IF(OR(ISBLANK(J28),G28=0,ISBLANK(G28)),,ROUND(J28+$K$3,2))</f>
        <v>0</v>
      </c>
      <c r="L28" s="221">
        <f>ROUND(H28*K28,2)</f>
        <v>0</v>
      </c>
      <c r="M28" s="666">
        <f>ROUND(K28/F28,2)</f>
        <v>0</v>
      </c>
      <c r="N28" s="1737">
        <v>0</v>
      </c>
      <c r="O28" s="1473">
        <v>0</v>
      </c>
      <c r="P28" s="1474">
        <v>0</v>
      </c>
      <c r="Q28" s="1691">
        <f>ROUND(O28*P28,2)</f>
        <v>0</v>
      </c>
      <c r="R28" s="1476">
        <f>K28-Q28</f>
        <v>0</v>
      </c>
      <c r="S28" s="1476">
        <f>R28/F28</f>
        <v>0</v>
      </c>
      <c r="T28" s="1476">
        <f t="shared" ref="T28" si="1">N28/F28</f>
        <v>0</v>
      </c>
    </row>
    <row r="29" spans="1:20" ht="15" customHeight="1" x14ac:dyDescent="0.25">
      <c r="A29" s="569"/>
      <c r="B29" s="85" t="s">
        <v>69</v>
      </c>
      <c r="C29" s="135"/>
      <c r="D29" s="1018"/>
      <c r="E29" s="696"/>
      <c r="F29" s="338"/>
      <c r="G29" s="716"/>
      <c r="H29" s="123"/>
      <c r="I29" s="556"/>
      <c r="J29" s="121"/>
      <c r="K29" s="37"/>
      <c r="L29" s="32"/>
      <c r="M29" s="129"/>
      <c r="N29" s="1639"/>
      <c r="O29" s="123"/>
      <c r="P29" s="556"/>
      <c r="Q29" s="121"/>
      <c r="R29" s="37"/>
      <c r="S29" s="32"/>
      <c r="T29" s="437" t="s">
        <v>157</v>
      </c>
    </row>
    <row r="30" spans="1:20" ht="15" customHeight="1" x14ac:dyDescent="0.25">
      <c r="A30" s="569"/>
      <c r="B30" s="166" t="s">
        <v>76</v>
      </c>
      <c r="C30" s="135"/>
      <c r="D30" s="1018"/>
      <c r="E30" s="696"/>
      <c r="F30" s="338"/>
      <c r="G30" s="716"/>
      <c r="H30" s="123"/>
      <c r="I30" s="556"/>
      <c r="J30" s="121"/>
      <c r="K30" s="37"/>
      <c r="L30" s="32"/>
      <c r="M30" s="129"/>
      <c r="N30" s="1639"/>
      <c r="O30" s="123"/>
      <c r="P30" s="556"/>
      <c r="Q30" s="121"/>
      <c r="R30" s="37"/>
      <c r="S30" s="32"/>
      <c r="T30" s="437" t="s">
        <v>157</v>
      </c>
    </row>
    <row r="31" spans="1:20" ht="15" customHeight="1" x14ac:dyDescent="0.25">
      <c r="A31" s="569"/>
      <c r="B31" s="656" t="s">
        <v>77</v>
      </c>
      <c r="C31" s="135"/>
      <c r="D31" s="1018"/>
      <c r="E31" s="696"/>
      <c r="F31" s="338"/>
      <c r="G31" s="716"/>
      <c r="H31" s="123"/>
      <c r="I31" s="556"/>
      <c r="J31" s="121"/>
      <c r="K31" s="134"/>
      <c r="L31" s="32"/>
      <c r="M31" s="129"/>
      <c r="N31" s="1639"/>
      <c r="O31" s="123"/>
      <c r="P31" s="556"/>
      <c r="Q31" s="121"/>
      <c r="R31" s="37"/>
      <c r="S31" s="32"/>
      <c r="T31" s="437" t="s">
        <v>157</v>
      </c>
    </row>
    <row r="32" spans="1:20" ht="15" customHeight="1" x14ac:dyDescent="0.25">
      <c r="A32" s="281"/>
      <c r="B32" s="653" t="s">
        <v>86</v>
      </c>
      <c r="C32" s="135"/>
      <c r="D32" s="1018"/>
      <c r="E32" s="696"/>
      <c r="F32" s="338"/>
      <c r="G32" s="1425"/>
      <c r="H32" s="123"/>
      <c r="I32" s="556"/>
      <c r="J32" s="121"/>
      <c r="K32" s="134"/>
      <c r="L32" s="32"/>
      <c r="M32" s="129"/>
      <c r="N32" s="1639"/>
      <c r="O32" s="123"/>
      <c r="P32" s="556"/>
      <c r="Q32" s="121"/>
      <c r="R32" s="37"/>
      <c r="S32" s="32"/>
      <c r="T32" s="437" t="s">
        <v>157</v>
      </c>
    </row>
    <row r="33" spans="1:20" ht="15" customHeight="1" x14ac:dyDescent="0.25">
      <c r="A33" s="569"/>
      <c r="B33" s="34" t="s">
        <v>87</v>
      </c>
      <c r="C33" s="186"/>
      <c r="D33" s="1904"/>
      <c r="E33" s="1039"/>
      <c r="F33" s="375"/>
      <c r="G33" s="716"/>
      <c r="H33" s="992"/>
      <c r="I33" s="767"/>
      <c r="J33" s="36"/>
      <c r="K33" s="207"/>
      <c r="L33" s="102"/>
      <c r="M33" s="1907"/>
      <c r="N33" s="1908"/>
      <c r="O33" s="992"/>
      <c r="P33" s="767"/>
      <c r="Q33" s="36"/>
      <c r="R33" s="710"/>
      <c r="S33" s="102"/>
      <c r="T33" s="1314"/>
    </row>
    <row r="34" spans="1:20" ht="15" customHeight="1" thickBot="1" x14ac:dyDescent="0.3">
      <c r="A34" s="570"/>
      <c r="B34" s="293" t="s">
        <v>1982</v>
      </c>
      <c r="C34" s="513"/>
      <c r="D34" s="1304"/>
      <c r="E34" s="1423"/>
      <c r="F34" s="399"/>
      <c r="G34" s="727"/>
      <c r="H34" s="279"/>
      <c r="I34" s="183"/>
      <c r="J34" s="133"/>
      <c r="K34" s="188"/>
      <c r="L34" s="71"/>
      <c r="M34" s="1424"/>
      <c r="N34" s="188"/>
      <c r="O34" s="188"/>
      <c r="P34" s="188"/>
      <c r="Q34" s="188"/>
      <c r="R34" s="188"/>
      <c r="S34" s="188"/>
      <c r="T34" s="188" t="s">
        <v>157</v>
      </c>
    </row>
    <row r="35" spans="1:20" ht="15" customHeight="1" thickBot="1" x14ac:dyDescent="0.3">
      <c r="A35" s="571">
        <v>5</v>
      </c>
      <c r="B35" s="651" t="s">
        <v>2602</v>
      </c>
      <c r="C35" s="470" t="s">
        <v>2489</v>
      </c>
      <c r="D35" s="947"/>
      <c r="E35" s="1009" t="s">
        <v>2490</v>
      </c>
      <c r="F35" s="483">
        <v>106</v>
      </c>
      <c r="G35" s="881">
        <v>12</v>
      </c>
      <c r="H35" s="329">
        <f>ROUND(G35*F35/F35,2)</f>
        <v>12</v>
      </c>
      <c r="I35" s="144" t="s">
        <v>50</v>
      </c>
      <c r="J35" s="120">
        <v>72.38</v>
      </c>
      <c r="K35" s="270">
        <f>IF(OR(ISBLANK(J35),G35=0,ISBLANK(G35)),,ROUND(J35+$K$3,2))</f>
        <v>72.38</v>
      </c>
      <c r="L35" s="221">
        <f>ROUND(H35*K35,2)</f>
        <v>868.56</v>
      </c>
      <c r="M35" s="666">
        <f>ROUND(K35/F35,2)</f>
        <v>0.68</v>
      </c>
      <c r="N35" s="1638">
        <v>49.05</v>
      </c>
      <c r="O35" s="1327">
        <v>0.89570000000000005</v>
      </c>
      <c r="P35" s="966">
        <v>26.05</v>
      </c>
      <c r="Q35" s="1675">
        <f>ROUND(O35*P35,2)</f>
        <v>23.33</v>
      </c>
      <c r="R35" s="437">
        <f>K35-Q35</f>
        <v>49.05</v>
      </c>
      <c r="S35" s="437">
        <f>R35/F35</f>
        <v>0.46273584905660375</v>
      </c>
      <c r="T35" s="437">
        <f t="shared" ref="T35" si="2">N35/F35</f>
        <v>0.46273584905660375</v>
      </c>
    </row>
    <row r="36" spans="1:20" ht="15" customHeight="1" x14ac:dyDescent="0.25">
      <c r="A36" s="569"/>
      <c r="B36" s="85" t="s">
        <v>69</v>
      </c>
      <c r="C36" s="135" t="s">
        <v>2491</v>
      </c>
      <c r="D36" s="947"/>
      <c r="E36" s="1009" t="s">
        <v>2492</v>
      </c>
      <c r="F36" s="1913">
        <v>64</v>
      </c>
      <c r="G36" s="716"/>
      <c r="H36" s="1825">
        <f>ROUND(G35*F35/F36,2)</f>
        <v>19.88</v>
      </c>
      <c r="I36" s="144" t="s">
        <v>50</v>
      </c>
      <c r="J36" s="2345" t="s">
        <v>157</v>
      </c>
      <c r="K36" s="270" t="s">
        <v>157</v>
      </c>
      <c r="L36" s="221" t="s">
        <v>157</v>
      </c>
      <c r="M36" s="666" t="s">
        <v>157</v>
      </c>
      <c r="N36" s="1737">
        <v>0</v>
      </c>
      <c r="O36" s="1473">
        <v>0</v>
      </c>
      <c r="P36" s="1474">
        <v>0</v>
      </c>
      <c r="Q36" s="1691">
        <f>ROUND(O36*P36,2)</f>
        <v>0</v>
      </c>
      <c r="R36" s="1476" t="e">
        <f>K36-Q36</f>
        <v>#VALUE!</v>
      </c>
      <c r="S36" s="1476" t="e">
        <f>R36/F36</f>
        <v>#VALUE!</v>
      </c>
      <c r="T36" s="1476">
        <f t="shared" ref="T36" si="3">N36/F36</f>
        <v>0</v>
      </c>
    </row>
    <row r="37" spans="1:20" ht="15" customHeight="1" x14ac:dyDescent="0.25">
      <c r="A37" s="569"/>
      <c r="B37" s="166" t="s">
        <v>76</v>
      </c>
      <c r="C37" s="135"/>
      <c r="D37" s="1018"/>
      <c r="E37" s="696"/>
      <c r="F37" s="338"/>
      <c r="G37" s="716"/>
      <c r="H37" s="123"/>
      <c r="I37" s="556"/>
      <c r="J37" s="121"/>
      <c r="K37" s="37"/>
      <c r="L37" s="32"/>
      <c r="M37" s="129"/>
      <c r="N37" s="1639"/>
      <c r="O37" s="123"/>
      <c r="P37" s="556"/>
      <c r="Q37" s="121"/>
      <c r="R37" s="37"/>
      <c r="S37" s="32"/>
      <c r="T37" s="437" t="s">
        <v>157</v>
      </c>
    </row>
    <row r="38" spans="1:20" ht="15" customHeight="1" x14ac:dyDescent="0.25">
      <c r="A38" s="569"/>
      <c r="B38" s="656" t="s">
        <v>77</v>
      </c>
      <c r="C38" s="135"/>
      <c r="D38" s="1018"/>
      <c r="E38" s="696"/>
      <c r="F38" s="338"/>
      <c r="G38" s="716"/>
      <c r="H38" s="123"/>
      <c r="I38" s="556"/>
      <c r="J38" s="121"/>
      <c r="K38" s="134"/>
      <c r="L38" s="32"/>
      <c r="M38" s="129"/>
      <c r="N38" s="1639"/>
      <c r="O38" s="123"/>
      <c r="P38" s="556"/>
      <c r="Q38" s="121"/>
      <c r="R38" s="37"/>
      <c r="S38" s="32"/>
      <c r="T38" s="437" t="s">
        <v>157</v>
      </c>
    </row>
    <row r="39" spans="1:20" ht="15" customHeight="1" x14ac:dyDescent="0.25">
      <c r="A39" s="281"/>
      <c r="B39" s="653" t="s">
        <v>86</v>
      </c>
      <c r="C39" s="135"/>
      <c r="D39" s="1018"/>
      <c r="E39" s="696"/>
      <c r="F39" s="338"/>
      <c r="G39" s="1425"/>
      <c r="H39" s="123"/>
      <c r="I39" s="556"/>
      <c r="J39" s="121"/>
      <c r="K39" s="134"/>
      <c r="L39" s="32"/>
      <c r="M39" s="129"/>
      <c r="N39" s="1639"/>
      <c r="O39" s="123"/>
      <c r="P39" s="556"/>
      <c r="Q39" s="121"/>
      <c r="R39" s="37"/>
      <c r="S39" s="32"/>
      <c r="T39" s="437" t="s">
        <v>157</v>
      </c>
    </row>
    <row r="40" spans="1:20" ht="15" customHeight="1" x14ac:dyDescent="0.25">
      <c r="A40" s="569"/>
      <c r="B40" s="109" t="s">
        <v>2487</v>
      </c>
      <c r="C40" s="135"/>
      <c r="D40" s="1018"/>
      <c r="E40" s="696"/>
      <c r="F40" s="338"/>
      <c r="G40" s="1912"/>
      <c r="H40" s="123"/>
      <c r="I40" s="556"/>
      <c r="J40" s="121"/>
      <c r="K40" s="134"/>
      <c r="L40" s="32"/>
      <c r="M40" s="129"/>
      <c r="N40" s="1639"/>
      <c r="O40" s="123"/>
      <c r="P40" s="556"/>
      <c r="Q40" s="121"/>
      <c r="R40" s="37"/>
      <c r="S40" s="32"/>
      <c r="T40" s="262"/>
    </row>
    <row r="41" spans="1:20" ht="15" customHeight="1" thickBot="1" x14ac:dyDescent="0.3">
      <c r="A41" s="569"/>
      <c r="B41" s="293" t="s">
        <v>1982</v>
      </c>
      <c r="C41" s="186"/>
      <c r="D41" s="1904"/>
      <c r="E41" s="1039"/>
      <c r="F41" s="375"/>
      <c r="G41" s="716"/>
      <c r="H41" s="992"/>
      <c r="I41" s="767"/>
      <c r="J41" s="36"/>
      <c r="K41" s="207"/>
      <c r="L41" s="102"/>
      <c r="M41" s="1907"/>
      <c r="N41" s="1908"/>
      <c r="O41" s="992"/>
      <c r="P41" s="767"/>
      <c r="Q41" s="36"/>
      <c r="R41" s="710"/>
      <c r="S41" s="102"/>
      <c r="T41" s="1314"/>
    </row>
    <row r="42" spans="1:20" ht="15" customHeight="1" thickBot="1" x14ac:dyDescent="0.3">
      <c r="A42" s="645">
        <v>6</v>
      </c>
      <c r="B42" s="728" t="s">
        <v>2506</v>
      </c>
      <c r="C42" s="1009" t="s">
        <v>2510</v>
      </c>
      <c r="D42" s="923"/>
      <c r="E42" s="1009" t="s">
        <v>2498</v>
      </c>
      <c r="F42" s="483">
        <v>75</v>
      </c>
      <c r="G42" s="881">
        <v>10</v>
      </c>
      <c r="H42" s="730">
        <f>ROUND(G42*F42/F42,2)</f>
        <v>10</v>
      </c>
      <c r="I42" s="144" t="s">
        <v>50</v>
      </c>
      <c r="J42" s="731">
        <v>52</v>
      </c>
      <c r="K42" s="732">
        <f>IF(OR(ISBLANK(J42),G42=0,ISBLANK(G42)),,ROUND(J42+$K$3,2))</f>
        <v>52</v>
      </c>
      <c r="L42" s="221">
        <f>ROUND(H42*K42,2)</f>
        <v>520</v>
      </c>
      <c r="M42" s="733">
        <f>ROUND(K42/F42,2)</f>
        <v>0.69</v>
      </c>
      <c r="N42" s="1489">
        <v>0.87219999999999998</v>
      </c>
      <c r="O42" s="1489">
        <v>0.87219999999999998</v>
      </c>
      <c r="P42" s="1474">
        <v>33.74</v>
      </c>
      <c r="Q42" s="1682">
        <f>ROUND(O42*P42,2)</f>
        <v>29.43</v>
      </c>
      <c r="R42" s="1476">
        <f>K42-Q42</f>
        <v>22.57</v>
      </c>
      <c r="S42" s="1476">
        <f>R42/F42</f>
        <v>0.30093333333333333</v>
      </c>
      <c r="T42" s="1476">
        <f>S42/G42</f>
        <v>3.0093333333333333E-2</v>
      </c>
    </row>
    <row r="43" spans="1:20" ht="15" customHeight="1" x14ac:dyDescent="0.25">
      <c r="A43" s="627"/>
      <c r="B43" s="734" t="s">
        <v>2507</v>
      </c>
      <c r="C43" s="555"/>
      <c r="D43" s="1021"/>
      <c r="E43" s="555"/>
      <c r="F43" s="83"/>
      <c r="G43" s="743"/>
      <c r="H43" s="555"/>
      <c r="I43" s="75"/>
      <c r="J43" s="779"/>
      <c r="K43" s="735"/>
      <c r="L43" s="32"/>
      <c r="M43" s="736"/>
      <c r="N43" s="1641"/>
      <c r="O43" s="123"/>
      <c r="P43" s="556"/>
      <c r="Q43" s="121"/>
      <c r="R43" s="37"/>
      <c r="S43" s="32"/>
      <c r="T43" s="437" t="s">
        <v>157</v>
      </c>
    </row>
    <row r="44" spans="1:20" ht="15" customHeight="1" x14ac:dyDescent="0.25">
      <c r="A44" s="627"/>
      <c r="B44" s="734" t="s">
        <v>2508</v>
      </c>
      <c r="C44" s="696"/>
      <c r="D44" s="1018"/>
      <c r="E44" s="555"/>
      <c r="F44" s="83"/>
      <c r="G44" s="743"/>
      <c r="H44" s="555"/>
      <c r="I44" s="75"/>
      <c r="J44" s="737"/>
      <c r="K44" s="735"/>
      <c r="L44" s="32"/>
      <c r="M44" s="736"/>
      <c r="N44" s="1641"/>
      <c r="O44" s="123"/>
      <c r="P44" s="556"/>
      <c r="Q44" s="121"/>
      <c r="R44" s="37"/>
      <c r="S44" s="32"/>
      <c r="T44" s="437" t="s">
        <v>157</v>
      </c>
    </row>
    <row r="45" spans="1:20" ht="15" customHeight="1" x14ac:dyDescent="0.25">
      <c r="A45" s="627"/>
      <c r="B45" s="734" t="s">
        <v>111</v>
      </c>
      <c r="C45" s="696"/>
      <c r="D45" s="1018"/>
      <c r="E45" s="555"/>
      <c r="F45" s="83"/>
      <c r="G45" s="743"/>
      <c r="H45" s="555"/>
      <c r="I45" s="75"/>
      <c r="J45" s="737"/>
      <c r="K45" s="735"/>
      <c r="L45" s="32"/>
      <c r="M45" s="736"/>
      <c r="N45" s="1641"/>
      <c r="O45" s="123"/>
      <c r="P45" s="556"/>
      <c r="Q45" s="121"/>
      <c r="R45" s="37"/>
      <c r="S45" s="32"/>
      <c r="T45" s="437" t="s">
        <v>157</v>
      </c>
    </row>
    <row r="46" spans="1:20" ht="15" customHeight="1" x14ac:dyDescent="0.25">
      <c r="A46" s="627"/>
      <c r="B46" s="734" t="s">
        <v>2509</v>
      </c>
      <c r="C46" s="696"/>
      <c r="D46" s="1018"/>
      <c r="E46" s="555"/>
      <c r="F46" s="83"/>
      <c r="G46" s="743"/>
      <c r="H46" s="555"/>
      <c r="I46" s="75"/>
      <c r="J46" s="737"/>
      <c r="K46" s="735"/>
      <c r="L46" s="32"/>
      <c r="M46" s="736"/>
      <c r="N46" s="1641"/>
      <c r="O46" s="123"/>
      <c r="P46" s="556"/>
      <c r="Q46" s="121"/>
      <c r="R46" s="37"/>
      <c r="S46" s="32"/>
      <c r="T46" s="437" t="s">
        <v>157</v>
      </c>
    </row>
    <row r="47" spans="1:20" ht="15" customHeight="1" thickBot="1" x14ac:dyDescent="0.3">
      <c r="A47" s="627"/>
      <c r="B47" s="734" t="s">
        <v>157</v>
      </c>
      <c r="C47" s="696"/>
      <c r="D47" s="1018"/>
      <c r="E47" s="555"/>
      <c r="F47" s="83"/>
      <c r="G47" s="743"/>
      <c r="H47" s="555"/>
      <c r="I47" s="75"/>
      <c r="J47" s="737"/>
      <c r="K47" s="735"/>
      <c r="L47" s="32"/>
      <c r="M47" s="736"/>
      <c r="N47" s="1688"/>
      <c r="O47" s="1687"/>
      <c r="P47" s="735"/>
      <c r="Q47" s="735"/>
      <c r="R47" s="735"/>
      <c r="S47" s="735"/>
      <c r="T47" s="735" t="s">
        <v>157</v>
      </c>
    </row>
    <row r="48" spans="1:20" ht="15" customHeight="1" thickBot="1" x14ac:dyDescent="0.3">
      <c r="A48" s="569"/>
      <c r="B48" s="1669"/>
      <c r="C48" s="186"/>
      <c r="D48" s="1904"/>
      <c r="E48" s="1039"/>
      <c r="F48" s="2039"/>
      <c r="G48" s="716"/>
      <c r="H48" s="181"/>
      <c r="I48" s="767"/>
      <c r="J48" s="36"/>
      <c r="K48" s="207"/>
      <c r="L48" s="102"/>
      <c r="M48" s="1907"/>
      <c r="N48" s="1908"/>
      <c r="O48" s="2040"/>
      <c r="P48" s="767"/>
      <c r="Q48" s="2041"/>
      <c r="R48" s="710"/>
      <c r="S48" s="102"/>
      <c r="T48" s="1314"/>
    </row>
    <row r="49" spans="1:20" ht="15" customHeight="1" thickBot="1" x14ac:dyDescent="0.3">
      <c r="A49" s="571">
        <v>7</v>
      </c>
      <c r="B49" s="651" t="s">
        <v>2493</v>
      </c>
      <c r="C49" s="470" t="s">
        <v>2497</v>
      </c>
      <c r="D49" s="947"/>
      <c r="E49" s="1009" t="s">
        <v>2498</v>
      </c>
      <c r="F49" s="483">
        <v>211</v>
      </c>
      <c r="G49" s="726">
        <v>0</v>
      </c>
      <c r="H49" s="329">
        <f>ROUND(G49*F49/F49,2)</f>
        <v>0</v>
      </c>
      <c r="I49" s="144" t="s">
        <v>50</v>
      </c>
      <c r="J49" s="120">
        <v>59.8</v>
      </c>
      <c r="K49" s="270">
        <f>IF(OR(ISBLANK(J49),G49=0,ISBLANK(G49)),,ROUND(J49+$K$3,2))</f>
        <v>0</v>
      </c>
      <c r="L49" s="221">
        <f>ROUND(H49*K49,2)</f>
        <v>0</v>
      </c>
      <c r="M49" s="666">
        <f>ROUND(K49/F49,2)</f>
        <v>0</v>
      </c>
      <c r="N49" s="1737">
        <v>0</v>
      </c>
      <c r="O49" s="1473">
        <v>0</v>
      </c>
      <c r="P49" s="1474">
        <v>0</v>
      </c>
      <c r="Q49" s="1691">
        <f>ROUND(O49*P49,2)</f>
        <v>0</v>
      </c>
      <c r="R49" s="1476">
        <f>K49-Q49</f>
        <v>0</v>
      </c>
      <c r="S49" s="1476">
        <f>R49/F49</f>
        <v>0</v>
      </c>
      <c r="T49" s="1476">
        <f t="shared" si="0"/>
        <v>0</v>
      </c>
    </row>
    <row r="50" spans="1:20" ht="15" customHeight="1" x14ac:dyDescent="0.25">
      <c r="A50" s="569"/>
      <c r="B50" s="85" t="s">
        <v>2494</v>
      </c>
      <c r="C50" s="135"/>
      <c r="D50" s="1018"/>
      <c r="E50" s="696"/>
      <c r="F50" s="338"/>
      <c r="G50" s="716"/>
      <c r="H50" s="123"/>
      <c r="I50" s="556"/>
      <c r="J50" s="121"/>
      <c r="K50" s="37"/>
      <c r="L50" s="32"/>
      <c r="M50" s="129"/>
      <c r="N50" s="1639"/>
      <c r="O50" s="123"/>
      <c r="P50" s="556"/>
      <c r="Q50" s="121"/>
      <c r="R50" s="37"/>
      <c r="S50" s="32"/>
      <c r="T50" s="437" t="s">
        <v>157</v>
      </c>
    </row>
    <row r="51" spans="1:20" ht="15" customHeight="1" x14ac:dyDescent="0.25">
      <c r="A51" s="569"/>
      <c r="B51" s="166" t="s">
        <v>2495</v>
      </c>
      <c r="C51" s="135"/>
      <c r="D51" s="1018"/>
      <c r="E51" s="696"/>
      <c r="F51" s="338"/>
      <c r="G51" s="716"/>
      <c r="H51" s="123"/>
      <c r="I51" s="556"/>
      <c r="J51" s="121"/>
      <c r="K51" s="37"/>
      <c r="L51" s="32"/>
      <c r="M51" s="129"/>
      <c r="N51" s="1639"/>
      <c r="O51" s="123"/>
      <c r="P51" s="556"/>
      <c r="Q51" s="121"/>
      <c r="R51" s="37"/>
      <c r="S51" s="32"/>
      <c r="T51" s="437" t="s">
        <v>157</v>
      </c>
    </row>
    <row r="52" spans="1:20" ht="15" customHeight="1" x14ac:dyDescent="0.25">
      <c r="A52" s="569"/>
      <c r="B52" s="656" t="s">
        <v>111</v>
      </c>
      <c r="C52" s="135"/>
      <c r="D52" s="1018"/>
      <c r="E52" s="696"/>
      <c r="F52" s="338"/>
      <c r="G52" s="716"/>
      <c r="H52" s="123"/>
      <c r="I52" s="556"/>
      <c r="J52" s="121"/>
      <c r="K52" s="134"/>
      <c r="L52" s="32"/>
      <c r="M52" s="129"/>
      <c r="N52" s="1639"/>
      <c r="O52" s="123"/>
      <c r="P52" s="556"/>
      <c r="Q52" s="121"/>
      <c r="R52" s="37"/>
      <c r="S52" s="32"/>
      <c r="T52" s="437" t="s">
        <v>157</v>
      </c>
    </row>
    <row r="53" spans="1:20" ht="15" customHeight="1" x14ac:dyDescent="0.25">
      <c r="A53" s="281"/>
      <c r="B53" s="653" t="s">
        <v>2496</v>
      </c>
      <c r="C53" s="135"/>
      <c r="D53" s="1018"/>
      <c r="E53" s="696"/>
      <c r="F53" s="338"/>
      <c r="G53" s="1425"/>
      <c r="H53" s="123"/>
      <c r="I53" s="556"/>
      <c r="J53" s="121"/>
      <c r="K53" s="134"/>
      <c r="L53" s="32"/>
      <c r="M53" s="129"/>
      <c r="N53" s="1639"/>
      <c r="O53" s="123"/>
      <c r="P53" s="556"/>
      <c r="Q53" s="121"/>
      <c r="R53" s="37"/>
      <c r="S53" s="32"/>
      <c r="T53" s="437" t="s">
        <v>157</v>
      </c>
    </row>
    <row r="54" spans="1:20" ht="15" customHeight="1" thickBot="1" x14ac:dyDescent="0.3">
      <c r="A54" s="288"/>
      <c r="B54" s="293" t="s">
        <v>2318</v>
      </c>
      <c r="C54" s="186"/>
      <c r="D54" s="1904"/>
      <c r="E54" s="1039"/>
      <c r="F54" s="375"/>
      <c r="G54" s="716"/>
      <c r="H54" s="992"/>
      <c r="I54" s="767"/>
      <c r="J54" s="36"/>
      <c r="K54" s="207"/>
      <c r="L54" s="102"/>
      <c r="M54" s="1907"/>
      <c r="N54" s="1908"/>
      <c r="O54" s="992"/>
      <c r="P54" s="767"/>
      <c r="Q54" s="36"/>
      <c r="R54" s="710"/>
      <c r="S54" s="102"/>
      <c r="T54" s="1314"/>
    </row>
    <row r="55" spans="1:20" ht="15" customHeight="1" thickBot="1" x14ac:dyDescent="0.3">
      <c r="A55" s="324"/>
      <c r="B55" s="557" t="s">
        <v>88</v>
      </c>
      <c r="C55" s="1038"/>
      <c r="D55" s="1017"/>
      <c r="E55" s="1038"/>
      <c r="F55" s="661"/>
      <c r="G55" s="663"/>
      <c r="H55" s="662"/>
      <c r="I55" s="660"/>
      <c r="J55" s="663"/>
      <c r="K55" s="662"/>
      <c r="L55" s="662"/>
      <c r="M55" s="664"/>
      <c r="N55" s="1679"/>
      <c r="O55" s="406"/>
      <c r="P55" s="406"/>
      <c r="Q55" s="406"/>
      <c r="R55" s="406"/>
      <c r="S55" s="977"/>
      <c r="T55" s="977"/>
    </row>
    <row r="56" spans="1:20" s="476" customFormat="1" ht="15" customHeight="1" thickBot="1" x14ac:dyDescent="0.3">
      <c r="A56" s="645">
        <v>8</v>
      </c>
      <c r="B56" s="728" t="s">
        <v>89</v>
      </c>
      <c r="C56" s="1009" t="s">
        <v>2861</v>
      </c>
      <c r="D56" s="923"/>
      <c r="E56" s="1009" t="s">
        <v>1967</v>
      </c>
      <c r="F56" s="483">
        <v>132</v>
      </c>
      <c r="G56" s="729">
        <v>0</v>
      </c>
      <c r="H56" s="730">
        <f>ROUND(G56*F56/F56,2)</f>
        <v>0</v>
      </c>
      <c r="I56" s="144" t="s">
        <v>50</v>
      </c>
      <c r="J56" s="731">
        <v>89.01</v>
      </c>
      <c r="K56" s="732">
        <f>IF(OR(ISBLANK(J56),G56=0,ISBLANK(G56)),,ROUND(J56+$K$3,2))</f>
        <v>0</v>
      </c>
      <c r="L56" s="221">
        <f>ROUND(H56*K56,2)</f>
        <v>0</v>
      </c>
      <c r="M56" s="733">
        <f>ROUND(K56/F56,2)</f>
        <v>0</v>
      </c>
      <c r="N56" s="1640">
        <v>58.79</v>
      </c>
      <c r="O56" s="1327">
        <v>0.89570000000000005</v>
      </c>
      <c r="P56" s="947">
        <v>33.74</v>
      </c>
      <c r="Q56" s="1326">
        <f>ROUND(O56*P56,2)</f>
        <v>30.22</v>
      </c>
      <c r="R56" s="437">
        <f>K56-Q56</f>
        <v>-30.22</v>
      </c>
      <c r="S56" s="437">
        <f>R56/F56</f>
        <v>-0.22893939393939394</v>
      </c>
      <c r="T56" s="437">
        <f t="shared" si="0"/>
        <v>0.44537878787878787</v>
      </c>
    </row>
    <row r="57" spans="1:20" s="476" customFormat="1" ht="15" customHeight="1" x14ac:dyDescent="0.25">
      <c r="A57" s="627"/>
      <c r="B57" s="734" t="s">
        <v>90</v>
      </c>
      <c r="C57" s="555"/>
      <c r="D57" s="1020"/>
      <c r="E57" s="555"/>
      <c r="F57" s="83"/>
      <c r="G57" s="743"/>
      <c r="H57" s="555"/>
      <c r="I57" s="75"/>
      <c r="J57" s="737"/>
      <c r="K57" s="735"/>
      <c r="L57" s="32"/>
      <c r="M57" s="736"/>
      <c r="N57" s="1641"/>
      <c r="O57" s="123"/>
      <c r="P57" s="556"/>
      <c r="Q57" s="121"/>
      <c r="R57" s="37"/>
      <c r="S57" s="32"/>
      <c r="T57" s="437" t="s">
        <v>157</v>
      </c>
    </row>
    <row r="58" spans="1:20" s="476" customFormat="1" ht="15" customHeight="1" x14ac:dyDescent="0.25">
      <c r="A58" s="627"/>
      <c r="B58" s="734" t="s">
        <v>91</v>
      </c>
      <c r="C58" s="555"/>
      <c r="D58" s="1018"/>
      <c r="E58" s="696"/>
      <c r="F58" s="338"/>
      <c r="G58" s="754"/>
      <c r="H58" s="696"/>
      <c r="I58" s="556"/>
      <c r="J58" s="737"/>
      <c r="K58" s="735"/>
      <c r="L58" s="32"/>
      <c r="M58" s="736"/>
      <c r="N58" s="1641"/>
      <c r="O58" s="123"/>
      <c r="P58" s="556"/>
      <c r="Q58" s="121"/>
      <c r="R58" s="37"/>
      <c r="S58" s="32"/>
      <c r="T58" s="437" t="s">
        <v>157</v>
      </c>
    </row>
    <row r="59" spans="1:20" s="476" customFormat="1" ht="15" customHeight="1" x14ac:dyDescent="0.25">
      <c r="A59" s="627"/>
      <c r="B59" s="734" t="s">
        <v>92</v>
      </c>
      <c r="C59" s="555"/>
      <c r="D59" s="1018"/>
      <c r="E59" s="696"/>
      <c r="F59" s="338"/>
      <c r="G59" s="754"/>
      <c r="H59" s="696"/>
      <c r="I59" s="556"/>
      <c r="J59" s="737"/>
      <c r="K59" s="735"/>
      <c r="L59" s="32"/>
      <c r="M59" s="736"/>
      <c r="N59" s="1641"/>
      <c r="O59" s="123"/>
      <c r="P59" s="556"/>
      <c r="Q59" s="121"/>
      <c r="R59" s="37"/>
      <c r="S59" s="32"/>
      <c r="T59" s="437" t="s">
        <v>157</v>
      </c>
    </row>
    <row r="60" spans="1:20" s="476" customFormat="1" ht="15" customHeight="1" x14ac:dyDescent="0.25">
      <c r="A60" s="627"/>
      <c r="B60" s="734" t="s">
        <v>93</v>
      </c>
      <c r="C60" s="1011"/>
      <c r="D60" s="1301"/>
      <c r="E60" s="1403"/>
      <c r="F60" s="416"/>
      <c r="G60" s="754"/>
      <c r="H60" s="1403"/>
      <c r="I60" s="713"/>
      <c r="J60" s="1404"/>
      <c r="K60" s="1405"/>
      <c r="L60" s="39"/>
      <c r="M60" s="1406"/>
      <c r="N60" s="1641"/>
      <c r="O60" s="123"/>
      <c r="P60" s="556"/>
      <c r="Q60" s="121"/>
      <c r="R60" s="37"/>
      <c r="S60" s="32"/>
      <c r="T60" s="437" t="s">
        <v>157</v>
      </c>
    </row>
    <row r="61" spans="1:20" s="476" customFormat="1" ht="15" customHeight="1" x14ac:dyDescent="0.25">
      <c r="A61" s="1422"/>
      <c r="B61" s="734" t="s">
        <v>94</v>
      </c>
      <c r="C61" s="555"/>
      <c r="D61" s="1018"/>
      <c r="E61" s="696"/>
      <c r="F61" s="338"/>
      <c r="G61" s="754"/>
      <c r="H61" s="696"/>
      <c r="I61" s="556"/>
      <c r="J61" s="737"/>
      <c r="K61" s="735"/>
      <c r="L61" s="32"/>
      <c r="M61" s="736"/>
      <c r="N61" s="1641"/>
      <c r="O61" s="1681"/>
      <c r="P61" s="1681"/>
      <c r="Q61" s="1681"/>
      <c r="R61" s="1681"/>
      <c r="S61" s="1681"/>
      <c r="T61" s="262" t="s">
        <v>238</v>
      </c>
    </row>
    <row r="62" spans="1:20" s="476" customFormat="1" ht="15" customHeight="1" thickBot="1" x14ac:dyDescent="0.3">
      <c r="A62" s="627"/>
      <c r="B62" s="1419" t="s">
        <v>95</v>
      </c>
      <c r="C62" s="1042"/>
      <c r="D62" s="1019"/>
      <c r="E62" s="1039"/>
      <c r="F62" s="285"/>
      <c r="G62" s="803"/>
      <c r="H62" s="739"/>
      <c r="I62" s="767"/>
      <c r="J62" s="1420"/>
      <c r="K62" s="1370"/>
      <c r="L62" s="102"/>
      <c r="M62" s="1421"/>
      <c r="N62" s="1683"/>
      <c r="O62" s="1684"/>
      <c r="P62" s="1684"/>
      <c r="Q62" s="1684"/>
      <c r="R62" s="1684"/>
      <c r="S62" s="1684"/>
      <c r="T62" s="438" t="s">
        <v>157</v>
      </c>
    </row>
    <row r="63" spans="1:20" s="476" customFormat="1" ht="15" customHeight="1" thickBot="1" x14ac:dyDescent="0.3">
      <c r="A63" s="645">
        <v>9</v>
      </c>
      <c r="B63" s="728" t="s">
        <v>96</v>
      </c>
      <c r="C63" s="1009" t="s">
        <v>2499</v>
      </c>
      <c r="D63" s="947"/>
      <c r="E63" s="1009" t="s">
        <v>2067</v>
      </c>
      <c r="F63" s="483">
        <v>59</v>
      </c>
      <c r="G63" s="729">
        <v>0</v>
      </c>
      <c r="H63" s="730">
        <f>ROUND(G63*F63/F63,2)</f>
        <v>0</v>
      </c>
      <c r="I63" s="144" t="s">
        <v>50</v>
      </c>
      <c r="J63" s="731">
        <v>53</v>
      </c>
      <c r="K63" s="732">
        <f>IF(OR(ISBLANK(J63),G63=0,ISBLANK(G63)),,ROUND(J63+$K$3,2))</f>
        <v>0</v>
      </c>
      <c r="L63" s="221">
        <f>ROUND(H63*K63,2)</f>
        <v>0</v>
      </c>
      <c r="M63" s="733">
        <f>ROUND(K63/F63,2)</f>
        <v>0</v>
      </c>
      <c r="N63" s="1489">
        <v>0.87219999999999998</v>
      </c>
      <c r="O63" s="1489">
        <v>0.87219999999999998</v>
      </c>
      <c r="P63" s="1474">
        <v>33.74</v>
      </c>
      <c r="Q63" s="1682">
        <f>ROUND(O63*P63,2)</f>
        <v>29.43</v>
      </c>
      <c r="R63" s="1476">
        <f>K63-Q63</f>
        <v>-29.43</v>
      </c>
      <c r="S63" s="1476">
        <f>R63/F63</f>
        <v>-0.49881355932203392</v>
      </c>
      <c r="T63" s="1476" t="e">
        <f>S63/G63</f>
        <v>#DIV/0!</v>
      </c>
    </row>
    <row r="64" spans="1:20" s="476" customFormat="1" ht="15" customHeight="1" x14ac:dyDescent="0.25">
      <c r="A64" s="627"/>
      <c r="B64" s="734" t="s">
        <v>98</v>
      </c>
      <c r="C64" s="555"/>
      <c r="D64" s="1021"/>
      <c r="E64" s="555"/>
      <c r="F64" s="83"/>
      <c r="G64" s="743"/>
      <c r="H64" s="555"/>
      <c r="I64" s="75"/>
      <c r="J64" s="779"/>
      <c r="K64" s="735"/>
      <c r="L64" s="32"/>
      <c r="M64" s="736"/>
      <c r="N64" s="1641"/>
      <c r="O64" s="123"/>
      <c r="P64" s="556"/>
      <c r="Q64" s="121"/>
      <c r="R64" s="37"/>
      <c r="S64" s="32"/>
      <c r="T64" s="437" t="s">
        <v>157</v>
      </c>
    </row>
    <row r="65" spans="1:20" s="476" customFormat="1" ht="15" customHeight="1" x14ac:dyDescent="0.25">
      <c r="A65" s="627"/>
      <c r="B65" s="734" t="s">
        <v>99</v>
      </c>
      <c r="C65" s="555"/>
      <c r="D65" s="1018"/>
      <c r="E65" s="696"/>
      <c r="F65" s="338"/>
      <c r="G65" s="754"/>
      <c r="H65" s="696"/>
      <c r="I65" s="556"/>
      <c r="J65" s="737"/>
      <c r="K65" s="735"/>
      <c r="L65" s="32"/>
      <c r="M65" s="736"/>
      <c r="N65" s="1641"/>
      <c r="O65" s="123"/>
      <c r="P65" s="556"/>
      <c r="Q65" s="121"/>
      <c r="R65" s="37"/>
      <c r="S65" s="32"/>
      <c r="T65" s="437" t="s">
        <v>157</v>
      </c>
    </row>
    <row r="66" spans="1:20" s="476" customFormat="1" ht="15" customHeight="1" x14ac:dyDescent="0.25">
      <c r="A66" s="627"/>
      <c r="B66" s="734" t="s">
        <v>100</v>
      </c>
      <c r="C66" s="555"/>
      <c r="D66" s="1018"/>
      <c r="E66" s="696"/>
      <c r="F66" s="338"/>
      <c r="G66" s="754"/>
      <c r="H66" s="696"/>
      <c r="I66" s="556"/>
      <c r="J66" s="737"/>
      <c r="K66" s="735"/>
      <c r="L66" s="32"/>
      <c r="M66" s="736"/>
      <c r="N66" s="1641"/>
      <c r="O66" s="123"/>
      <c r="P66" s="556"/>
      <c r="Q66" s="121"/>
      <c r="R66" s="37"/>
      <c r="S66" s="32"/>
      <c r="T66" s="437" t="s">
        <v>157</v>
      </c>
    </row>
    <row r="67" spans="1:20" s="476" customFormat="1" ht="15" customHeight="1" x14ac:dyDescent="0.25">
      <c r="A67" s="627"/>
      <c r="B67" s="734" t="s">
        <v>101</v>
      </c>
      <c r="C67" s="555"/>
      <c r="D67" s="1018"/>
      <c r="E67" s="696"/>
      <c r="F67" s="338"/>
      <c r="G67" s="754"/>
      <c r="H67" s="696"/>
      <c r="I67" s="556"/>
      <c r="J67" s="737"/>
      <c r="K67" s="735"/>
      <c r="L67" s="32"/>
      <c r="M67" s="736"/>
      <c r="N67" s="1641"/>
      <c r="O67" s="123"/>
      <c r="P67" s="556"/>
      <c r="Q67" s="121"/>
      <c r="R67" s="37"/>
      <c r="S67" s="32"/>
      <c r="T67" s="437" t="s">
        <v>157</v>
      </c>
    </row>
    <row r="68" spans="1:20" s="476" customFormat="1" ht="15" customHeight="1" thickBot="1" x14ac:dyDescent="0.3">
      <c r="A68" s="628"/>
      <c r="B68" s="738" t="s">
        <v>3643</v>
      </c>
      <c r="C68" s="780"/>
      <c r="D68" s="1019"/>
      <c r="E68" s="739"/>
      <c r="F68" s="285"/>
      <c r="G68" s="803"/>
      <c r="H68" s="739"/>
      <c r="I68" s="538"/>
      <c r="J68" s="740"/>
      <c r="K68" s="741"/>
      <c r="L68" s="46"/>
      <c r="M68" s="1421"/>
      <c r="N68" s="1686"/>
      <c r="O68" s="1684"/>
      <c r="P68" s="1684"/>
      <c r="Q68" s="1684"/>
      <c r="R68" s="1684"/>
      <c r="S68" s="1684"/>
      <c r="T68" s="438" t="s">
        <v>157</v>
      </c>
    </row>
    <row r="69" spans="1:20" s="476" customFormat="1" ht="15" customHeight="1" thickBot="1" x14ac:dyDescent="0.3">
      <c r="A69" s="645">
        <v>10</v>
      </c>
      <c r="B69" s="728" t="s">
        <v>102</v>
      </c>
      <c r="C69" s="1009" t="s">
        <v>2860</v>
      </c>
      <c r="D69" s="923"/>
      <c r="E69" s="1009" t="s">
        <v>1969</v>
      </c>
      <c r="F69" s="483">
        <v>121</v>
      </c>
      <c r="G69" s="729">
        <v>0</v>
      </c>
      <c r="H69" s="730">
        <f>ROUND(G69*F69/F69,2)</f>
        <v>0</v>
      </c>
      <c r="I69" s="144" t="s">
        <v>50</v>
      </c>
      <c r="J69" s="731">
        <v>86.33</v>
      </c>
      <c r="K69" s="732">
        <f>IF(OR(ISBLANK(J69),G69=0,ISBLANK(G69)),,ROUND(J69+$K$3,2))</f>
        <v>0</v>
      </c>
      <c r="L69" s="221">
        <f>ROUND(H69*K69,2)</f>
        <v>0</v>
      </c>
      <c r="M69" s="733">
        <f>ROUND(K69/F69,2)</f>
        <v>0</v>
      </c>
      <c r="N69" s="1640">
        <v>57</v>
      </c>
      <c r="O69" s="1327">
        <v>0.89570000000000005</v>
      </c>
      <c r="P69" s="947">
        <v>32.74</v>
      </c>
      <c r="Q69" s="1675">
        <f>ROUND(O69*P69,2)</f>
        <v>29.33</v>
      </c>
      <c r="R69" s="437">
        <f>K69-Q69</f>
        <v>-29.33</v>
      </c>
      <c r="S69" s="437">
        <f>R69/F69</f>
        <v>-0.24239669421487603</v>
      </c>
      <c r="T69" s="437">
        <f t="shared" ref="T69" si="4">N69/F69</f>
        <v>0.47107438016528924</v>
      </c>
    </row>
    <row r="70" spans="1:20" s="476" customFormat="1" ht="15" customHeight="1" x14ac:dyDescent="0.25">
      <c r="A70" s="627"/>
      <c r="B70" s="734" t="s">
        <v>98</v>
      </c>
      <c r="C70" s="555"/>
      <c r="D70" s="1021"/>
      <c r="E70" s="555"/>
      <c r="F70" s="83"/>
      <c r="G70" s="743"/>
      <c r="H70" s="555"/>
      <c r="I70" s="75"/>
      <c r="J70" s="779"/>
      <c r="K70" s="735"/>
      <c r="L70" s="32"/>
      <c r="M70" s="736"/>
      <c r="N70" s="1641"/>
      <c r="O70" s="123"/>
      <c r="P70" s="556"/>
      <c r="Q70" s="121"/>
      <c r="R70" s="37"/>
      <c r="S70" s="32"/>
      <c r="T70" s="437" t="s">
        <v>157</v>
      </c>
    </row>
    <row r="71" spans="1:20" s="476" customFormat="1" ht="15" customHeight="1" x14ac:dyDescent="0.25">
      <c r="A71" s="627"/>
      <c r="B71" s="734" t="s">
        <v>91</v>
      </c>
      <c r="C71" s="696"/>
      <c r="D71" s="1018"/>
      <c r="E71" s="555"/>
      <c r="F71" s="83"/>
      <c r="G71" s="743"/>
      <c r="H71" s="555"/>
      <c r="I71" s="75"/>
      <c r="J71" s="737"/>
      <c r="K71" s="735"/>
      <c r="L71" s="32"/>
      <c r="M71" s="736"/>
      <c r="N71" s="1641"/>
      <c r="O71" s="123"/>
      <c r="P71" s="556"/>
      <c r="Q71" s="121"/>
      <c r="R71" s="37"/>
      <c r="S71" s="32"/>
      <c r="T71" s="437" t="s">
        <v>157</v>
      </c>
    </row>
    <row r="72" spans="1:20" s="476" customFormat="1" ht="15" customHeight="1" x14ac:dyDescent="0.25">
      <c r="A72" s="627"/>
      <c r="B72" s="734" t="s">
        <v>104</v>
      </c>
      <c r="C72" s="696"/>
      <c r="D72" s="1018"/>
      <c r="E72" s="555"/>
      <c r="F72" s="83"/>
      <c r="G72" s="743"/>
      <c r="H72" s="555"/>
      <c r="I72" s="75"/>
      <c r="J72" s="737"/>
      <c r="K72" s="735"/>
      <c r="L72" s="32"/>
      <c r="M72" s="736"/>
      <c r="N72" s="1641"/>
      <c r="O72" s="123"/>
      <c r="P72" s="556"/>
      <c r="Q72" s="121"/>
      <c r="R72" s="37"/>
      <c r="S72" s="32"/>
      <c r="T72" s="437" t="s">
        <v>157</v>
      </c>
    </row>
    <row r="73" spans="1:20" s="476" customFormat="1" ht="15" customHeight="1" x14ac:dyDescent="0.25">
      <c r="A73" s="627"/>
      <c r="B73" s="734" t="s">
        <v>105</v>
      </c>
      <c r="C73" s="696"/>
      <c r="D73" s="1018"/>
      <c r="E73" s="555"/>
      <c r="F73" s="83"/>
      <c r="G73" s="743"/>
      <c r="H73" s="555"/>
      <c r="I73" s="75"/>
      <c r="J73" s="737"/>
      <c r="K73" s="735"/>
      <c r="L73" s="32"/>
      <c r="M73" s="736"/>
      <c r="N73" s="1641"/>
      <c r="O73" s="123"/>
      <c r="P73" s="556"/>
      <c r="Q73" s="121"/>
      <c r="R73" s="37"/>
      <c r="S73" s="32"/>
      <c r="T73" s="437" t="s">
        <v>157</v>
      </c>
    </row>
    <row r="74" spans="1:20" s="476" customFormat="1" ht="15" customHeight="1" thickBot="1" x14ac:dyDescent="0.3">
      <c r="A74" s="627"/>
      <c r="B74" s="734" t="s">
        <v>95</v>
      </c>
      <c r="C74" s="696"/>
      <c r="D74" s="1018"/>
      <c r="E74" s="555"/>
      <c r="F74" s="83"/>
      <c r="G74" s="743"/>
      <c r="H74" s="555"/>
      <c r="I74" s="75"/>
      <c r="J74" s="737"/>
      <c r="K74" s="735"/>
      <c r="L74" s="32"/>
      <c r="M74" s="736"/>
      <c r="N74" s="1688"/>
      <c r="O74" s="1687"/>
      <c r="P74" s="735"/>
      <c r="Q74" s="735"/>
      <c r="R74" s="735"/>
      <c r="S74" s="735"/>
      <c r="T74" s="735" t="s">
        <v>157</v>
      </c>
    </row>
    <row r="75" spans="1:20" ht="13.9" customHeight="1" thickBot="1" x14ac:dyDescent="0.3">
      <c r="A75" s="324"/>
      <c r="B75" s="557" t="s">
        <v>106</v>
      </c>
      <c r="C75" s="1038"/>
      <c r="D75" s="1017"/>
      <c r="E75" s="1038"/>
      <c r="F75" s="661"/>
      <c r="G75" s="663"/>
      <c r="H75" s="662"/>
      <c r="I75" s="660"/>
      <c r="J75" s="663"/>
      <c r="K75" s="662"/>
      <c r="L75" s="662"/>
      <c r="M75" s="664"/>
      <c r="N75" s="1679"/>
      <c r="O75" s="406"/>
      <c r="P75" s="406"/>
      <c r="Q75" s="406"/>
      <c r="R75" s="406"/>
      <c r="S75" s="977"/>
      <c r="T75" s="977"/>
    </row>
    <row r="76" spans="1:20" s="476" customFormat="1" ht="15" customHeight="1" thickBot="1" x14ac:dyDescent="0.3">
      <c r="A76" s="571">
        <v>11</v>
      </c>
      <c r="B76" s="744" t="s">
        <v>107</v>
      </c>
      <c r="C76" s="1009" t="s">
        <v>2500</v>
      </c>
      <c r="D76" s="923"/>
      <c r="E76" s="1009" t="s">
        <v>97</v>
      </c>
      <c r="F76" s="483">
        <v>192</v>
      </c>
      <c r="G76" s="729">
        <v>80</v>
      </c>
      <c r="H76" s="730">
        <f t="shared" ref="H76" si="5">ROUND(G76*F76/F76,2)</f>
        <v>80</v>
      </c>
      <c r="I76" s="144" t="s">
        <v>50</v>
      </c>
      <c r="J76" s="983" t="s">
        <v>157</v>
      </c>
      <c r="K76" s="732" t="s">
        <v>157</v>
      </c>
      <c r="L76" s="221" t="s">
        <v>157</v>
      </c>
      <c r="M76" s="733" t="s">
        <v>157</v>
      </c>
      <c r="N76" s="1738">
        <v>0</v>
      </c>
      <c r="O76" s="1473">
        <v>0</v>
      </c>
      <c r="P76" s="1474">
        <v>0</v>
      </c>
      <c r="Q76" s="1475">
        <f>ROUND(O76*P76,2)</f>
        <v>0</v>
      </c>
      <c r="R76" s="1476" t="e">
        <f>K76-Q76</f>
        <v>#VALUE!</v>
      </c>
      <c r="S76" s="1476" t="e">
        <f>R76/F76</f>
        <v>#VALUE!</v>
      </c>
      <c r="T76" s="1476">
        <f t="shared" si="0"/>
        <v>0</v>
      </c>
    </row>
    <row r="77" spans="1:20" s="476" customFormat="1" ht="15" customHeight="1" x14ac:dyDescent="0.25">
      <c r="A77" s="569"/>
      <c r="B77" s="225" t="s">
        <v>108</v>
      </c>
      <c r="C77" s="555" t="s">
        <v>2501</v>
      </c>
      <c r="D77" s="923"/>
      <c r="E77" s="555" t="s">
        <v>97</v>
      </c>
      <c r="F77" s="83">
        <v>213</v>
      </c>
      <c r="G77" s="743"/>
      <c r="H77" s="555">
        <f>ROUND(G76*F76/F77,2)</f>
        <v>72.11</v>
      </c>
      <c r="I77" s="75" t="s">
        <v>50</v>
      </c>
      <c r="J77" s="976">
        <v>35</v>
      </c>
      <c r="K77" s="735">
        <f>IF(OR(ISBLANK(J77),G76=0,ISBLANK(G76)),,ROUND(J77+$K$3,2))</f>
        <v>35</v>
      </c>
      <c r="L77" s="32">
        <f t="shared" ref="L77" si="6">ROUND(H77*K77,2)</f>
        <v>2523.85</v>
      </c>
      <c r="M77" s="736">
        <f t="shared" ref="M77" si="7">ROUND(K77/F77,2)</f>
        <v>0.16</v>
      </c>
      <c r="N77" s="1473">
        <v>0.87219999999999998</v>
      </c>
      <c r="O77" s="1473">
        <v>0.87219999999999998</v>
      </c>
      <c r="P77" s="1474">
        <v>32.74</v>
      </c>
      <c r="Q77" s="1475">
        <f t="shared" ref="Q77:Q78" si="8">ROUND(O77*P77,2)</f>
        <v>28.56</v>
      </c>
      <c r="R77" s="1476">
        <f t="shared" ref="R77" si="9">K77-Q77</f>
        <v>6.4400000000000013</v>
      </c>
      <c r="S77" s="1476">
        <f t="shared" ref="S77:T77" si="10">R77/F77</f>
        <v>3.0234741784037563E-2</v>
      </c>
      <c r="T77" s="1476" t="e">
        <f t="shared" si="10"/>
        <v>#DIV/0!</v>
      </c>
    </row>
    <row r="78" spans="1:20" s="476" customFormat="1" ht="15" customHeight="1" x14ac:dyDescent="0.25">
      <c r="A78" s="569"/>
      <c r="B78" s="734" t="s">
        <v>109</v>
      </c>
      <c r="C78" s="555" t="s">
        <v>3559</v>
      </c>
      <c r="D78" s="923"/>
      <c r="E78" s="555" t="s">
        <v>97</v>
      </c>
      <c r="F78" s="83">
        <v>214</v>
      </c>
      <c r="G78" s="743"/>
      <c r="H78" s="555">
        <f>ROUND(G76*F76/F78,2)</f>
        <v>71.78</v>
      </c>
      <c r="I78" s="75" t="s">
        <v>50</v>
      </c>
      <c r="J78" s="1487" t="s">
        <v>157</v>
      </c>
      <c r="K78" s="735" t="s">
        <v>157</v>
      </c>
      <c r="L78" s="32" t="s">
        <v>157</v>
      </c>
      <c r="M78" s="736" t="s">
        <v>157</v>
      </c>
      <c r="N78" s="1640">
        <v>40.729999999999997</v>
      </c>
      <c r="O78" s="1327">
        <v>0.89570000000000005</v>
      </c>
      <c r="P78" s="947">
        <v>14.59</v>
      </c>
      <c r="Q78" s="1326">
        <f t="shared" si="8"/>
        <v>13.07</v>
      </c>
      <c r="R78" s="437">
        <v>40.729999999999997</v>
      </c>
      <c r="S78" s="437">
        <f>R78/F78</f>
        <v>0.1903271028037383</v>
      </c>
      <c r="T78" s="437">
        <f t="shared" si="0"/>
        <v>0.1903271028037383</v>
      </c>
    </row>
    <row r="79" spans="1:20" s="476" customFormat="1" ht="15" customHeight="1" x14ac:dyDescent="0.25">
      <c r="A79" s="569"/>
      <c r="B79" s="745" t="s">
        <v>110</v>
      </c>
      <c r="C79" s="555" t="s">
        <v>3560</v>
      </c>
      <c r="D79" s="1018"/>
      <c r="E79" s="696"/>
      <c r="F79" s="338"/>
      <c r="G79" s="754"/>
      <c r="H79" s="696"/>
      <c r="I79" s="556"/>
      <c r="J79" s="737"/>
      <c r="K79" s="735"/>
      <c r="L79" s="32"/>
      <c r="M79" s="736"/>
      <c r="N79" s="1641"/>
      <c r="O79" s="123"/>
      <c r="P79" s="556"/>
      <c r="Q79" s="121"/>
      <c r="R79" s="37"/>
      <c r="S79" s="32"/>
      <c r="T79" s="437" t="s">
        <v>157</v>
      </c>
    </row>
    <row r="80" spans="1:20" s="476" customFormat="1" ht="15" customHeight="1" x14ac:dyDescent="0.25">
      <c r="A80" s="569"/>
      <c r="B80" s="745" t="s">
        <v>111</v>
      </c>
      <c r="C80" s="1011"/>
      <c r="D80" s="1301"/>
      <c r="E80" s="1403"/>
      <c r="F80" s="416"/>
      <c r="G80" s="754"/>
      <c r="H80" s="1403"/>
      <c r="I80" s="713"/>
      <c r="J80" s="1404"/>
      <c r="K80" s="1405"/>
      <c r="L80" s="39"/>
      <c r="M80" s="1406"/>
      <c r="N80" s="1642"/>
      <c r="O80" s="863"/>
      <c r="P80" s="713"/>
      <c r="Q80" s="171"/>
      <c r="R80" s="258"/>
      <c r="S80" s="39"/>
      <c r="T80" s="1314" t="s">
        <v>157</v>
      </c>
    </row>
    <row r="81" spans="1:20" s="476" customFormat="1" ht="15" customHeight="1" x14ac:dyDescent="0.25">
      <c r="A81" s="569"/>
      <c r="B81" s="745" t="s">
        <v>112</v>
      </c>
      <c r="C81" s="1011"/>
      <c r="D81" s="1301"/>
      <c r="E81" s="1403"/>
      <c r="F81" s="416"/>
      <c r="G81" s="754"/>
      <c r="H81" s="1403"/>
      <c r="I81" s="713"/>
      <c r="J81" s="1404"/>
      <c r="K81" s="1405"/>
      <c r="L81" s="39"/>
      <c r="M81" s="736"/>
      <c r="N81" s="1685"/>
      <c r="O81" s="1681"/>
      <c r="P81" s="1681"/>
      <c r="Q81" s="1681"/>
      <c r="R81" s="1681"/>
      <c r="S81" s="1681"/>
      <c r="T81" s="262" t="s">
        <v>238</v>
      </c>
    </row>
    <row r="82" spans="1:20" s="476" customFormat="1" ht="15" customHeight="1" thickBot="1" x14ac:dyDescent="0.3">
      <c r="A82" s="570"/>
      <c r="B82" s="738" t="s">
        <v>113</v>
      </c>
      <c r="C82" s="780"/>
      <c r="D82" s="1019"/>
      <c r="E82" s="739"/>
      <c r="F82" s="285"/>
      <c r="G82" s="803"/>
      <c r="H82" s="739"/>
      <c r="I82" s="538"/>
      <c r="J82" s="740"/>
      <c r="K82" s="741"/>
      <c r="L82" s="46"/>
      <c r="M82" s="736"/>
      <c r="N82" s="1686"/>
      <c r="O82" s="1684"/>
      <c r="P82" s="1684"/>
      <c r="Q82" s="1684"/>
      <c r="R82" s="1684"/>
      <c r="S82" s="1684"/>
      <c r="T82" s="438" t="s">
        <v>157</v>
      </c>
    </row>
    <row r="83" spans="1:20" s="476" customFormat="1" ht="15" customHeight="1" thickBot="1" x14ac:dyDescent="0.3">
      <c r="A83" s="571">
        <v>12</v>
      </c>
      <c r="B83" s="744" t="s">
        <v>114</v>
      </c>
      <c r="C83" s="1009" t="s">
        <v>115</v>
      </c>
      <c r="D83" s="923"/>
      <c r="E83" s="1009" t="s">
        <v>116</v>
      </c>
      <c r="F83" s="483">
        <v>104</v>
      </c>
      <c r="G83" s="729">
        <v>300</v>
      </c>
      <c r="H83" s="730"/>
      <c r="I83" s="144" t="s">
        <v>50</v>
      </c>
      <c r="J83" s="731">
        <v>32.1</v>
      </c>
      <c r="K83" s="732">
        <f>IF(OR(ISBLANK(J83),G83=0,ISBLANK(G83)),,ROUND(J83+$K$3,2))</f>
        <v>32.1</v>
      </c>
      <c r="L83" s="221">
        <f>ROUND(H83*K83,2)</f>
        <v>0</v>
      </c>
      <c r="M83" s="733">
        <f>ROUND(K83/F83,2)</f>
        <v>0.31</v>
      </c>
      <c r="N83" s="1738">
        <v>0</v>
      </c>
      <c r="O83" s="1473">
        <v>0</v>
      </c>
      <c r="P83" s="1474">
        <v>0</v>
      </c>
      <c r="Q83" s="1691">
        <f>ROUND(O83*P83,2)</f>
        <v>0</v>
      </c>
      <c r="R83" s="1476">
        <f>K83-Q83</f>
        <v>32.1</v>
      </c>
      <c r="S83" s="1476">
        <f>R83/F83</f>
        <v>0.30865384615384617</v>
      </c>
      <c r="T83" s="1476">
        <f t="shared" si="0"/>
        <v>0</v>
      </c>
    </row>
    <row r="84" spans="1:20" s="476" customFormat="1" ht="15" customHeight="1" x14ac:dyDescent="0.25">
      <c r="A84" s="569"/>
      <c r="B84" s="734" t="s">
        <v>117</v>
      </c>
      <c r="C84" s="555"/>
      <c r="D84" s="1018"/>
      <c r="E84" s="696"/>
      <c r="F84" s="338"/>
      <c r="G84" s="754"/>
      <c r="H84" s="696"/>
      <c r="I84" s="556"/>
      <c r="J84" s="737"/>
      <c r="K84" s="757"/>
      <c r="L84" s="32"/>
      <c r="M84" s="736"/>
      <c r="N84" s="1641"/>
      <c r="O84" s="123"/>
      <c r="P84" s="556"/>
      <c r="Q84" s="121"/>
      <c r="R84" s="37"/>
      <c r="S84" s="32"/>
      <c r="T84" s="437" t="s">
        <v>238</v>
      </c>
    </row>
    <row r="85" spans="1:20" s="476" customFormat="1" ht="15" customHeight="1" x14ac:dyDescent="0.25">
      <c r="A85" s="569"/>
      <c r="B85" s="734" t="s">
        <v>118</v>
      </c>
      <c r="C85" s="555"/>
      <c r="D85" s="1018"/>
      <c r="E85" s="696"/>
      <c r="F85" s="338"/>
      <c r="G85" s="754"/>
      <c r="H85" s="696"/>
      <c r="I85" s="556"/>
      <c r="J85" s="737"/>
      <c r="K85" s="757"/>
      <c r="L85" s="32"/>
      <c r="M85" s="736"/>
      <c r="N85" s="1641"/>
      <c r="O85" s="123"/>
      <c r="P85" s="556"/>
      <c r="Q85" s="121"/>
      <c r="R85" s="37"/>
      <c r="S85" s="32"/>
      <c r="T85" s="437" t="s">
        <v>157</v>
      </c>
    </row>
    <row r="86" spans="1:20" s="476" customFormat="1" ht="15" customHeight="1" x14ac:dyDescent="0.25">
      <c r="A86" s="569"/>
      <c r="B86" s="734" t="s">
        <v>119</v>
      </c>
      <c r="C86" s="555"/>
      <c r="D86" s="1018"/>
      <c r="E86" s="696"/>
      <c r="F86" s="338"/>
      <c r="G86" s="754"/>
      <c r="H86" s="696"/>
      <c r="I86" s="556"/>
      <c r="J86" s="737"/>
      <c r="K86" s="735"/>
      <c r="L86" s="32"/>
      <c r="M86" s="736"/>
      <c r="N86" s="1641"/>
      <c r="O86" s="123"/>
      <c r="P86" s="556"/>
      <c r="Q86" s="121"/>
      <c r="R86" s="37"/>
      <c r="S86" s="32"/>
      <c r="T86" s="437" t="s">
        <v>157</v>
      </c>
    </row>
    <row r="87" spans="1:20" s="476" customFormat="1" ht="15" customHeight="1" x14ac:dyDescent="0.25">
      <c r="A87" s="569"/>
      <c r="B87" s="734" t="s">
        <v>120</v>
      </c>
      <c r="C87" s="555"/>
      <c r="D87" s="1018"/>
      <c r="E87" s="696"/>
      <c r="F87" s="338"/>
      <c r="G87" s="754"/>
      <c r="H87" s="696"/>
      <c r="I87" s="556"/>
      <c r="J87" s="737"/>
      <c r="K87" s="735"/>
      <c r="L87" s="32"/>
      <c r="M87" s="736"/>
      <c r="N87" s="1641"/>
      <c r="O87" s="123"/>
      <c r="P87" s="556"/>
      <c r="Q87" s="121"/>
      <c r="R87" s="37"/>
      <c r="S87" s="32"/>
      <c r="T87" s="437" t="s">
        <v>157</v>
      </c>
    </row>
    <row r="88" spans="1:20" s="476" customFormat="1" ht="15" customHeight="1" x14ac:dyDescent="0.25">
      <c r="A88" s="569"/>
      <c r="B88" s="476" t="s">
        <v>121</v>
      </c>
      <c r="C88" s="555"/>
      <c r="D88" s="1018"/>
      <c r="E88" s="696"/>
      <c r="F88" s="338"/>
      <c r="G88" s="754"/>
      <c r="H88" s="696"/>
      <c r="I88" s="556"/>
      <c r="J88" s="737"/>
      <c r="K88" s="735"/>
      <c r="L88" s="32"/>
      <c r="M88" s="736"/>
      <c r="N88" s="1641"/>
      <c r="O88" s="123"/>
      <c r="P88" s="556"/>
      <c r="Q88" s="121"/>
      <c r="R88" s="37"/>
      <c r="S88" s="32"/>
      <c r="T88" s="437" t="s">
        <v>157</v>
      </c>
    </row>
    <row r="89" spans="1:20" s="476" customFormat="1" ht="15" customHeight="1" x14ac:dyDescent="0.25">
      <c r="A89" s="569"/>
      <c r="B89" s="476" t="s">
        <v>122</v>
      </c>
      <c r="C89" s="1011"/>
      <c r="D89" s="1301"/>
      <c r="E89" s="1403"/>
      <c r="F89" s="416"/>
      <c r="G89" s="754"/>
      <c r="H89" s="1403"/>
      <c r="I89" s="713"/>
      <c r="J89" s="1404"/>
      <c r="K89" s="1405"/>
      <c r="L89" s="39"/>
      <c r="M89" s="1406"/>
      <c r="N89" s="1641"/>
      <c r="O89" s="123"/>
      <c r="P89" s="556"/>
      <c r="Q89" s="121"/>
      <c r="R89" s="37"/>
      <c r="S89" s="32"/>
      <c r="T89" s="437" t="s">
        <v>157</v>
      </c>
    </row>
    <row r="90" spans="1:20" s="476" customFormat="1" ht="15" customHeight="1" x14ac:dyDescent="0.25">
      <c r="A90" s="569"/>
      <c r="B90" s="734" t="s">
        <v>123</v>
      </c>
      <c r="C90" s="1011"/>
      <c r="D90" s="1301"/>
      <c r="E90" s="1403"/>
      <c r="F90" s="416"/>
      <c r="G90" s="754"/>
      <c r="H90" s="1403"/>
      <c r="I90" s="713"/>
      <c r="J90" s="1404"/>
      <c r="K90" s="1405"/>
      <c r="L90" s="39"/>
      <c r="M90" s="1406"/>
      <c r="N90" s="1641"/>
      <c r="O90" s="123"/>
      <c r="P90" s="556"/>
      <c r="Q90" s="121"/>
      <c r="R90" s="37"/>
      <c r="S90" s="32"/>
      <c r="T90" s="437" t="s">
        <v>157</v>
      </c>
    </row>
    <row r="91" spans="1:20" s="476" customFormat="1" ht="15" customHeight="1" thickBot="1" x14ac:dyDescent="0.3">
      <c r="A91" s="570"/>
      <c r="B91" s="738" t="s">
        <v>124</v>
      </c>
      <c r="C91" s="780"/>
      <c r="D91" s="1019"/>
      <c r="E91" s="739"/>
      <c r="F91" s="285"/>
      <c r="G91" s="803"/>
      <c r="H91" s="739"/>
      <c r="I91" s="538"/>
      <c r="J91" s="740"/>
      <c r="K91" s="741"/>
      <c r="L91" s="46"/>
      <c r="M91" s="742"/>
      <c r="N91" s="1683"/>
      <c r="O91" s="124"/>
      <c r="P91" s="538"/>
      <c r="Q91" s="44"/>
      <c r="R91" s="241"/>
      <c r="S91" s="46"/>
      <c r="T91" s="438" t="s">
        <v>157</v>
      </c>
    </row>
    <row r="92" spans="1:20" s="476" customFormat="1" ht="15" customHeight="1" thickBot="1" x14ac:dyDescent="0.3">
      <c r="A92" s="571">
        <v>13</v>
      </c>
      <c r="B92" s="746" t="s">
        <v>125</v>
      </c>
      <c r="C92" s="1009" t="s">
        <v>2502</v>
      </c>
      <c r="D92" s="923"/>
      <c r="E92" s="1009" t="s">
        <v>1967</v>
      </c>
      <c r="F92" s="483">
        <v>132</v>
      </c>
      <c r="G92" s="729">
        <v>15</v>
      </c>
      <c r="H92" s="730">
        <f>ROUND(G92*F92/F92,2)</f>
        <v>15</v>
      </c>
      <c r="I92" s="144" t="s">
        <v>50</v>
      </c>
      <c r="J92" s="983" t="s">
        <v>157</v>
      </c>
      <c r="K92" s="732" t="s">
        <v>157</v>
      </c>
      <c r="L92" s="221" t="s">
        <v>157</v>
      </c>
      <c r="M92" s="733" t="s">
        <v>157</v>
      </c>
      <c r="N92" s="1640">
        <v>61.8</v>
      </c>
      <c r="O92" s="1327">
        <v>0.89570000000000005</v>
      </c>
      <c r="P92" s="947">
        <v>33.74</v>
      </c>
      <c r="Q92" s="1675">
        <f>ROUND(O92*P92,2)</f>
        <v>30.22</v>
      </c>
      <c r="R92" s="437">
        <v>61.8</v>
      </c>
      <c r="S92" s="437">
        <f>R92/F92</f>
        <v>0.46818181818181814</v>
      </c>
      <c r="T92" s="437">
        <f t="shared" si="0"/>
        <v>0.46818181818181814</v>
      </c>
    </row>
    <row r="93" spans="1:20" s="476" customFormat="1" ht="15" customHeight="1" x14ac:dyDescent="0.25">
      <c r="A93" s="569"/>
      <c r="B93" s="734" t="s">
        <v>117</v>
      </c>
      <c r="C93" s="555" t="s">
        <v>2503</v>
      </c>
      <c r="D93" s="923"/>
      <c r="E93" s="555" t="s">
        <v>97</v>
      </c>
      <c r="F93" s="83">
        <v>114</v>
      </c>
      <c r="G93" s="743"/>
      <c r="H93" s="555">
        <f>ROUND(G92*F92/F93,2)</f>
        <v>17.37</v>
      </c>
      <c r="I93" s="75" t="s">
        <v>50</v>
      </c>
      <c r="J93" s="976">
        <v>33.799999999999997</v>
      </c>
      <c r="K93" s="735">
        <f>IF(OR(ISBLANK(J93),G92=0,ISBLANK(G92)),,ROUND(J93+$K$3,2))</f>
        <v>33.799999999999997</v>
      </c>
      <c r="L93" s="32">
        <f>ROUND(H93*K93,2)</f>
        <v>587.11</v>
      </c>
      <c r="M93" s="736">
        <f>ROUND(K93/F93,2)</f>
        <v>0.3</v>
      </c>
      <c r="N93" s="1497"/>
      <c r="O93" s="1497"/>
      <c r="P93" s="1498"/>
      <c r="Q93" s="1499"/>
      <c r="R93" s="1500"/>
      <c r="S93" s="1501"/>
      <c r="T93" s="1501"/>
    </row>
    <row r="94" spans="1:20" s="476" customFormat="1" ht="15" customHeight="1" x14ac:dyDescent="0.25">
      <c r="A94" s="569"/>
      <c r="B94" s="734" t="s">
        <v>118</v>
      </c>
      <c r="C94" s="555"/>
      <c r="D94" s="1018"/>
      <c r="E94" s="555"/>
      <c r="F94" s="83"/>
      <c r="G94" s="743"/>
      <c r="H94" s="555"/>
      <c r="I94" s="556"/>
      <c r="J94" s="737"/>
      <c r="K94" s="757"/>
      <c r="L94" s="32"/>
      <c r="M94" s="736"/>
      <c r="N94" s="1641"/>
      <c r="O94" s="123"/>
      <c r="P94" s="556"/>
      <c r="Q94" s="121"/>
      <c r="R94" s="37"/>
      <c r="S94" s="32"/>
      <c r="T94" s="437" t="s">
        <v>157</v>
      </c>
    </row>
    <row r="95" spans="1:20" s="476" customFormat="1" ht="15" customHeight="1" x14ac:dyDescent="0.25">
      <c r="A95" s="569"/>
      <c r="B95" s="734" t="s">
        <v>126</v>
      </c>
      <c r="C95" s="555"/>
      <c r="D95" s="1018"/>
      <c r="E95" s="696"/>
      <c r="F95" s="338"/>
      <c r="G95" s="754"/>
      <c r="H95" s="696"/>
      <c r="I95" s="556"/>
      <c r="J95" s="737"/>
      <c r="K95" s="757"/>
      <c r="L95" s="32"/>
      <c r="M95" s="736"/>
      <c r="N95" s="1641"/>
      <c r="O95" s="123"/>
      <c r="P95" s="556"/>
      <c r="Q95" s="121"/>
      <c r="R95" s="37"/>
      <c r="S95" s="32"/>
      <c r="T95" s="437" t="s">
        <v>238</v>
      </c>
    </row>
    <row r="96" spans="1:20" s="476" customFormat="1" ht="15" customHeight="1" x14ac:dyDescent="0.25">
      <c r="A96" s="569"/>
      <c r="B96" s="734" t="s">
        <v>127</v>
      </c>
      <c r="C96" s="555"/>
      <c r="D96" s="1018"/>
      <c r="E96" s="696"/>
      <c r="F96" s="338"/>
      <c r="G96" s="754"/>
      <c r="H96" s="696"/>
      <c r="I96" s="556"/>
      <c r="J96" s="737"/>
      <c r="K96" s="735"/>
      <c r="L96" s="32"/>
      <c r="M96" s="736"/>
      <c r="N96" s="1641"/>
      <c r="O96" s="123"/>
      <c r="P96" s="556"/>
      <c r="Q96" s="121"/>
      <c r="R96" s="37"/>
      <c r="S96" s="32"/>
      <c r="T96" s="437" t="s">
        <v>157</v>
      </c>
    </row>
    <row r="97" spans="1:20" s="476" customFormat="1" ht="15" customHeight="1" x14ac:dyDescent="0.25">
      <c r="A97" s="569"/>
      <c r="B97" s="734" t="s">
        <v>128</v>
      </c>
      <c r="C97" s="555"/>
      <c r="D97" s="1018"/>
      <c r="E97" s="696"/>
      <c r="F97" s="338"/>
      <c r="G97" s="754"/>
      <c r="H97" s="696"/>
      <c r="I97" s="556"/>
      <c r="J97" s="737"/>
      <c r="K97" s="735"/>
      <c r="L97" s="32"/>
      <c r="M97" s="736"/>
      <c r="N97" s="1641"/>
      <c r="O97" s="123"/>
      <c r="P97" s="556"/>
      <c r="Q97" s="121"/>
      <c r="R97" s="37"/>
      <c r="S97" s="32"/>
      <c r="T97" s="437" t="s">
        <v>238</v>
      </c>
    </row>
    <row r="98" spans="1:20" s="476" customFormat="1" ht="15" customHeight="1" x14ac:dyDescent="0.25">
      <c r="A98" s="569"/>
      <c r="B98" s="734" t="s">
        <v>129</v>
      </c>
      <c r="C98" s="555"/>
      <c r="D98" s="1018"/>
      <c r="E98" s="696"/>
      <c r="F98" s="338"/>
      <c r="G98" s="754"/>
      <c r="H98" s="696"/>
      <c r="I98" s="556"/>
      <c r="J98" s="737"/>
      <c r="K98" s="735"/>
      <c r="L98" s="32"/>
      <c r="M98" s="736"/>
      <c r="N98" s="1641"/>
      <c r="O98" s="123"/>
      <c r="P98" s="556"/>
      <c r="Q98" s="121"/>
      <c r="R98" s="37"/>
      <c r="S98" s="32"/>
      <c r="T98" s="437" t="s">
        <v>157</v>
      </c>
    </row>
    <row r="99" spans="1:20" s="476" customFormat="1" ht="15" customHeight="1" x14ac:dyDescent="0.25">
      <c r="A99" s="569"/>
      <c r="B99" s="75" t="s">
        <v>130</v>
      </c>
      <c r="C99" s="555"/>
      <c r="D99" s="1018"/>
      <c r="E99" s="696"/>
      <c r="F99" s="338"/>
      <c r="G99" s="754"/>
      <c r="H99" s="696"/>
      <c r="I99" s="556"/>
      <c r="J99" s="737"/>
      <c r="K99" s="735"/>
      <c r="L99" s="32"/>
      <c r="M99" s="736"/>
      <c r="N99" s="1641"/>
      <c r="O99" s="123"/>
      <c r="P99" s="556"/>
      <c r="Q99" s="121"/>
      <c r="R99" s="37"/>
      <c r="S99" s="32"/>
      <c r="T99" s="437" t="s">
        <v>238</v>
      </c>
    </row>
    <row r="100" spans="1:20" s="476" customFormat="1" ht="15" customHeight="1" thickBot="1" x14ac:dyDescent="0.3">
      <c r="A100" s="570"/>
      <c r="B100" s="747" t="s">
        <v>131</v>
      </c>
      <c r="C100" s="780"/>
      <c r="D100" s="1019"/>
      <c r="E100" s="739"/>
      <c r="F100" s="285"/>
      <c r="G100" s="803"/>
      <c r="H100" s="739"/>
      <c r="I100" s="538"/>
      <c r="J100" s="740"/>
      <c r="K100" s="741"/>
      <c r="L100" s="46"/>
      <c r="M100" s="742"/>
      <c r="N100" s="1683"/>
      <c r="O100" s="124"/>
      <c r="P100" s="538"/>
      <c r="Q100" s="44"/>
      <c r="R100" s="241"/>
      <c r="S100" s="46"/>
      <c r="T100" s="438" t="s">
        <v>157</v>
      </c>
    </row>
    <row r="101" spans="1:20" s="476" customFormat="1" ht="15" customHeight="1" thickBot="1" x14ac:dyDescent="0.3">
      <c r="A101" s="571">
        <v>14</v>
      </c>
      <c r="B101" s="744" t="s">
        <v>132</v>
      </c>
      <c r="C101" s="1009" t="s">
        <v>2504</v>
      </c>
      <c r="D101" s="923"/>
      <c r="E101" s="1009" t="s">
        <v>133</v>
      </c>
      <c r="F101" s="483">
        <v>100</v>
      </c>
      <c r="G101" s="729">
        <v>40</v>
      </c>
      <c r="H101" s="730">
        <f>ROUND(G101*F101/F101,2)</f>
        <v>40</v>
      </c>
      <c r="I101" s="144" t="s">
        <v>50</v>
      </c>
      <c r="J101" s="983" t="s">
        <v>157</v>
      </c>
      <c r="K101" s="732" t="s">
        <v>157</v>
      </c>
      <c r="L101" s="221" t="s">
        <v>157</v>
      </c>
      <c r="M101" s="733" t="s">
        <v>157</v>
      </c>
      <c r="N101" s="1473" t="s">
        <v>157</v>
      </c>
      <c r="O101" s="1473" t="s">
        <v>157</v>
      </c>
      <c r="P101" s="1474" t="s">
        <v>157</v>
      </c>
      <c r="Q101" s="1475" t="s">
        <v>238</v>
      </c>
      <c r="R101" s="1476" t="s">
        <v>157</v>
      </c>
      <c r="S101" s="1476" t="s">
        <v>157</v>
      </c>
      <c r="T101" s="1476" t="s">
        <v>157</v>
      </c>
    </row>
    <row r="102" spans="1:20" s="476" customFormat="1" ht="15" customHeight="1" x14ac:dyDescent="0.25">
      <c r="A102" s="569"/>
      <c r="B102" s="734" t="s">
        <v>134</v>
      </c>
      <c r="C102" s="1480" t="s">
        <v>2505</v>
      </c>
      <c r="D102" s="965"/>
      <c r="E102" s="1480" t="s">
        <v>2365</v>
      </c>
      <c r="F102" s="1481">
        <v>64</v>
      </c>
      <c r="G102" s="1458"/>
      <c r="H102" s="1480">
        <f>ROUND(G101*F101/F102,2)</f>
        <v>62.5</v>
      </c>
      <c r="I102" s="1483" t="s">
        <v>50</v>
      </c>
      <c r="J102" s="922">
        <v>22</v>
      </c>
      <c r="K102" s="735">
        <f>IF(OR(ISBLANK(J102),G101=0,ISBLANK(G101)),,ROUND(J102+$K$3,2))</f>
        <v>22</v>
      </c>
      <c r="L102" s="32">
        <f>ROUND(H102*K102,2)</f>
        <v>1375</v>
      </c>
      <c r="M102" s="736">
        <f>ROUND(K102/F102,2)</f>
        <v>0.34</v>
      </c>
      <c r="N102" s="1473" t="s">
        <v>157</v>
      </c>
      <c r="O102" s="1473" t="s">
        <v>157</v>
      </c>
      <c r="P102" s="1474" t="s">
        <v>157</v>
      </c>
      <c r="Q102" s="1475" t="s">
        <v>238</v>
      </c>
      <c r="R102" s="1476" t="s">
        <v>157</v>
      </c>
      <c r="S102" s="1476" t="s">
        <v>157</v>
      </c>
      <c r="T102" s="1476" t="s">
        <v>157</v>
      </c>
    </row>
    <row r="103" spans="1:20" s="476" customFormat="1" ht="15" customHeight="1" x14ac:dyDescent="0.25">
      <c r="A103" s="569"/>
      <c r="B103" s="734" t="s">
        <v>135</v>
      </c>
      <c r="C103" s="1503"/>
      <c r="D103" s="1504"/>
      <c r="E103" s="1503"/>
      <c r="F103" s="1505"/>
      <c r="G103" s="1458"/>
      <c r="H103" s="1503"/>
      <c r="I103" s="1506"/>
      <c r="J103" s="1507"/>
      <c r="K103" s="1407"/>
      <c r="L103" s="259"/>
      <c r="M103" s="1406"/>
      <c r="N103" s="1642"/>
      <c r="O103" s="123"/>
      <c r="P103" s="556"/>
      <c r="Q103" s="121"/>
      <c r="R103" s="37"/>
      <c r="S103" s="32"/>
      <c r="T103" s="437" t="s">
        <v>157</v>
      </c>
    </row>
    <row r="104" spans="1:20" s="476" customFormat="1" ht="15" customHeight="1" x14ac:dyDescent="0.25">
      <c r="A104" s="569"/>
      <c r="B104" s="745" t="s">
        <v>136</v>
      </c>
      <c r="C104" s="1503"/>
      <c r="D104" s="1504"/>
      <c r="E104" s="1503"/>
      <c r="F104" s="1505"/>
      <c r="G104" s="1458"/>
      <c r="H104" s="1503"/>
      <c r="I104" s="1506"/>
      <c r="J104" s="1507"/>
      <c r="K104" s="1407"/>
      <c r="L104" s="259"/>
      <c r="M104" s="1406"/>
      <c r="N104" s="1642"/>
      <c r="O104" s="123"/>
      <c r="P104" s="556"/>
      <c r="Q104" s="121"/>
      <c r="R104" s="37"/>
      <c r="S104" s="32"/>
      <c r="T104" s="437" t="s">
        <v>157</v>
      </c>
    </row>
    <row r="105" spans="1:20" s="476" customFormat="1" ht="15" customHeight="1" thickBot="1" x14ac:dyDescent="0.3">
      <c r="A105" s="569"/>
      <c r="B105" s="745" t="s">
        <v>137</v>
      </c>
      <c r="C105" s="1503"/>
      <c r="D105" s="1504"/>
      <c r="E105" s="1503"/>
      <c r="F105" s="1505"/>
      <c r="G105" s="1458"/>
      <c r="H105" s="1503"/>
      <c r="I105" s="1506"/>
      <c r="J105" s="1507"/>
      <c r="K105" s="1407"/>
      <c r="L105" s="259"/>
      <c r="M105" s="1406"/>
      <c r="N105" s="1683"/>
      <c r="O105" s="124"/>
      <c r="P105" s="538"/>
      <c r="Q105" s="44"/>
      <c r="R105" s="241"/>
      <c r="S105" s="46"/>
      <c r="T105" s="438" t="s">
        <v>157</v>
      </c>
    </row>
    <row r="106" spans="1:20" s="476" customFormat="1" ht="15" customHeight="1" thickBot="1" x14ac:dyDescent="0.3">
      <c r="A106" s="571">
        <v>15</v>
      </c>
      <c r="B106" s="744" t="s">
        <v>138</v>
      </c>
      <c r="C106" s="1508" t="s">
        <v>2511</v>
      </c>
      <c r="D106" s="923"/>
      <c r="E106" s="1508" t="s">
        <v>139</v>
      </c>
      <c r="F106" s="1509">
        <v>104</v>
      </c>
      <c r="G106" s="729">
        <v>155</v>
      </c>
      <c r="H106" s="1510">
        <f t="shared" ref="H106" si="11">ROUND(G106*F106/F106,2)</f>
        <v>155</v>
      </c>
      <c r="I106" s="1511" t="s">
        <v>50</v>
      </c>
      <c r="J106" s="2346"/>
      <c r="K106" s="750" t="s">
        <v>157</v>
      </c>
      <c r="L106" s="714" t="s">
        <v>238</v>
      </c>
      <c r="M106" s="751" t="s">
        <v>157</v>
      </c>
      <c r="N106" s="1739"/>
      <c r="O106" s="1473">
        <v>0</v>
      </c>
      <c r="P106" s="1474">
        <v>0</v>
      </c>
      <c r="Q106" s="1691">
        <f>ROUND(O106*P106,2)</f>
        <v>0</v>
      </c>
      <c r="R106" s="1476" t="e">
        <f>K106-Q106</f>
        <v>#VALUE!</v>
      </c>
      <c r="S106" s="1476" t="e">
        <f>R106/F106</f>
        <v>#VALUE!</v>
      </c>
      <c r="T106" s="1476">
        <f t="shared" ref="T106:T177" si="12">N106/F106</f>
        <v>0</v>
      </c>
    </row>
    <row r="107" spans="1:20" s="476" customFormat="1" ht="15" customHeight="1" x14ac:dyDescent="0.25">
      <c r="A107" s="52"/>
      <c r="B107" s="734" t="s">
        <v>140</v>
      </c>
      <c r="C107" s="1480" t="s">
        <v>2512</v>
      </c>
      <c r="D107" s="923"/>
      <c r="E107" s="1480" t="s">
        <v>97</v>
      </c>
      <c r="F107" s="1481">
        <v>106</v>
      </c>
      <c r="G107" s="1458"/>
      <c r="H107" s="1480">
        <f>ROUND(G106*F106/F107,2)</f>
        <v>152.08000000000001</v>
      </c>
      <c r="I107" s="1483" t="s">
        <v>50</v>
      </c>
      <c r="J107" s="922">
        <v>28.2</v>
      </c>
      <c r="K107" s="735">
        <f>IF(OR(ISBLANK(J107),G106=0,ISBLANK(G106)),,ROUND(J107+$K$3,2))</f>
        <v>28.2</v>
      </c>
      <c r="L107" s="32">
        <f t="shared" ref="L107" si="13">ROUND(H107*K107,2)</f>
        <v>4288.66</v>
      </c>
      <c r="M107" s="736">
        <f t="shared" ref="M107" si="14">ROUND(K107/F107,2)</f>
        <v>0.27</v>
      </c>
      <c r="N107" s="1739">
        <v>0</v>
      </c>
      <c r="O107" s="1473">
        <v>0.87219999999999998</v>
      </c>
      <c r="P107" s="1474">
        <v>29.43</v>
      </c>
      <c r="Q107" s="1475">
        <f>ROUND(O107*P107,2)</f>
        <v>25.67</v>
      </c>
      <c r="R107" s="1476">
        <f>K107-Q107</f>
        <v>2.5299999999999976</v>
      </c>
      <c r="S107" s="1476">
        <f>R107/F107</f>
        <v>2.3867924528301863E-2</v>
      </c>
      <c r="T107" s="1476">
        <f t="shared" si="12"/>
        <v>0</v>
      </c>
    </row>
    <row r="108" spans="1:20" s="476" customFormat="1" ht="15" customHeight="1" x14ac:dyDescent="0.25">
      <c r="A108" s="52"/>
      <c r="B108" s="734" t="s">
        <v>141</v>
      </c>
      <c r="C108" s="1480" t="s">
        <v>2513</v>
      </c>
      <c r="D108" s="923"/>
      <c r="E108" s="1480" t="s">
        <v>97</v>
      </c>
      <c r="F108" s="1481">
        <v>107</v>
      </c>
      <c r="G108" s="1458"/>
      <c r="H108" s="1480">
        <f>ROUND(G106*F106/F108,2)</f>
        <v>150.65</v>
      </c>
      <c r="I108" s="1483" t="s">
        <v>50</v>
      </c>
      <c r="J108" s="965"/>
      <c r="K108" s="752" t="s">
        <v>157</v>
      </c>
      <c r="L108" s="715" t="s">
        <v>157</v>
      </c>
      <c r="M108" s="753" t="s">
        <v>157</v>
      </c>
      <c r="N108" s="1640">
        <v>40.729999999999997</v>
      </c>
      <c r="O108" s="1327">
        <v>0.89570000000000005</v>
      </c>
      <c r="P108" s="947">
        <v>14.59</v>
      </c>
      <c r="Q108" s="1675">
        <f>ROUND(O108*P108,2)</f>
        <v>13.07</v>
      </c>
      <c r="R108" s="437">
        <v>40.729999999999997</v>
      </c>
      <c r="S108" s="437">
        <f>R108/F108</f>
        <v>0.38065420560747659</v>
      </c>
      <c r="T108" s="437">
        <f t="shared" si="12"/>
        <v>0.38065420560747659</v>
      </c>
    </row>
    <row r="109" spans="1:20" s="476" customFormat="1" ht="15" customHeight="1" x14ac:dyDescent="0.25">
      <c r="A109" s="52"/>
      <c r="B109" s="734" t="s">
        <v>142</v>
      </c>
      <c r="C109" s="1480" t="s">
        <v>3561</v>
      </c>
      <c r="D109" s="1513"/>
      <c r="E109" s="1512"/>
      <c r="F109" s="1514"/>
      <c r="G109" s="1458"/>
      <c r="H109" s="1512"/>
      <c r="I109" s="1515"/>
      <c r="J109" s="1516"/>
      <c r="K109" s="755"/>
      <c r="L109" s="717"/>
      <c r="M109" s="753"/>
      <c r="N109" s="1643"/>
      <c r="O109" s="123"/>
      <c r="P109" s="556"/>
      <c r="Q109" s="121"/>
      <c r="R109" s="37"/>
      <c r="S109" s="32"/>
      <c r="T109" s="437" t="s">
        <v>157</v>
      </c>
    </row>
    <row r="110" spans="1:20" s="476" customFormat="1" ht="15" customHeight="1" x14ac:dyDescent="0.25">
      <c r="A110" s="52"/>
      <c r="B110" s="734" t="s">
        <v>143</v>
      </c>
      <c r="C110" s="1512"/>
      <c r="D110" s="1513"/>
      <c r="E110" s="1512"/>
      <c r="F110" s="1514"/>
      <c r="G110" s="1458"/>
      <c r="H110" s="1512"/>
      <c r="I110" s="1515"/>
      <c r="J110" s="1516"/>
      <c r="K110" s="755"/>
      <c r="L110" s="717"/>
      <c r="M110" s="753"/>
      <c r="N110" s="1643"/>
      <c r="O110" s="123"/>
      <c r="P110" s="556"/>
      <c r="Q110" s="121"/>
      <c r="R110" s="37"/>
      <c r="S110" s="32"/>
      <c r="T110" s="437" t="s">
        <v>157</v>
      </c>
    </row>
    <row r="111" spans="1:20" s="476" customFormat="1" ht="15" customHeight="1" x14ac:dyDescent="0.25">
      <c r="A111" s="52"/>
      <c r="B111" s="756" t="s">
        <v>144</v>
      </c>
      <c r="C111" s="1512"/>
      <c r="D111" s="1513"/>
      <c r="E111" s="1512"/>
      <c r="F111" s="1514"/>
      <c r="G111" s="1458"/>
      <c r="H111" s="1512"/>
      <c r="I111" s="1515"/>
      <c r="J111" s="1516"/>
      <c r="K111" s="755"/>
      <c r="L111" s="717"/>
      <c r="M111" s="753"/>
      <c r="N111" s="1643"/>
      <c r="O111" s="123"/>
      <c r="P111" s="556"/>
      <c r="Q111" s="121"/>
      <c r="R111" s="37"/>
      <c r="S111" s="32"/>
      <c r="T111" s="437" t="s">
        <v>157</v>
      </c>
    </row>
    <row r="112" spans="1:20" s="476" customFormat="1" ht="15" customHeight="1" x14ac:dyDescent="0.25">
      <c r="A112" s="52"/>
      <c r="B112" s="96" t="s">
        <v>145</v>
      </c>
      <c r="C112" s="1480"/>
      <c r="D112" s="1517"/>
      <c r="E112" s="1480"/>
      <c r="F112" s="1481"/>
      <c r="G112" s="1458"/>
      <c r="H112" s="1480"/>
      <c r="I112" s="1483"/>
      <c r="J112" s="1484"/>
      <c r="K112" s="757"/>
      <c r="L112" s="257"/>
      <c r="M112" s="736"/>
      <c r="N112" s="1641"/>
      <c r="O112" s="123"/>
      <c r="P112" s="556"/>
      <c r="Q112" s="121"/>
      <c r="R112" s="37"/>
      <c r="S112" s="32"/>
      <c r="T112" s="437" t="s">
        <v>157</v>
      </c>
    </row>
    <row r="113" spans="1:20" s="476" customFormat="1" ht="15" customHeight="1" thickBot="1" x14ac:dyDescent="0.3">
      <c r="A113" s="52"/>
      <c r="C113" s="1480"/>
      <c r="D113" s="1517"/>
      <c r="E113" s="1480"/>
      <c r="F113" s="1481"/>
      <c r="G113" s="1458"/>
      <c r="H113" s="1480"/>
      <c r="I113" s="1483"/>
      <c r="J113" s="1484"/>
      <c r="K113" s="757"/>
      <c r="L113" s="257"/>
      <c r="M113" s="736"/>
      <c r="N113" s="1641"/>
      <c r="O113" s="123"/>
      <c r="P113" s="556"/>
      <c r="Q113" s="121"/>
      <c r="R113" s="37"/>
      <c r="S113" s="32"/>
      <c r="T113" s="437" t="s">
        <v>157</v>
      </c>
    </row>
    <row r="114" spans="1:20" s="476" customFormat="1" ht="15" customHeight="1" thickBot="1" x14ac:dyDescent="0.3">
      <c r="A114" s="571">
        <v>16</v>
      </c>
      <c r="B114" s="744" t="s">
        <v>146</v>
      </c>
      <c r="C114" s="1508" t="s">
        <v>2517</v>
      </c>
      <c r="D114" s="923"/>
      <c r="E114" s="1508" t="s">
        <v>103</v>
      </c>
      <c r="F114" s="1509">
        <v>136</v>
      </c>
      <c r="G114" s="729">
        <v>30</v>
      </c>
      <c r="H114" s="1510">
        <f t="shared" ref="H114" si="15">ROUND(G114*F114/F114,2)</f>
        <v>30</v>
      </c>
      <c r="I114" s="1511" t="s">
        <v>50</v>
      </c>
      <c r="J114" s="1849" t="s">
        <v>157</v>
      </c>
      <c r="K114" s="732" t="s">
        <v>157</v>
      </c>
      <c r="L114" s="221" t="s">
        <v>157</v>
      </c>
      <c r="M114" s="733" t="s">
        <v>157</v>
      </c>
      <c r="N114" s="1640">
        <v>39.15</v>
      </c>
      <c r="O114" s="1327">
        <v>0.89570000000000005</v>
      </c>
      <c r="P114" s="947">
        <v>29.46</v>
      </c>
      <c r="Q114" s="1675">
        <f>ROUND(O114*P114,2)</f>
        <v>26.39</v>
      </c>
      <c r="R114" s="437">
        <v>39.15</v>
      </c>
      <c r="S114" s="437">
        <f>R114/F114</f>
        <v>0.28786764705882351</v>
      </c>
      <c r="T114" s="437">
        <f t="shared" si="12"/>
        <v>0.28786764705882351</v>
      </c>
    </row>
    <row r="115" spans="1:20" s="476" customFormat="1" ht="15" customHeight="1" x14ac:dyDescent="0.25">
      <c r="A115" s="569"/>
      <c r="B115" s="734" t="s">
        <v>147</v>
      </c>
      <c r="C115" s="1480" t="s">
        <v>2518</v>
      </c>
      <c r="D115" s="923"/>
      <c r="E115" s="1480" t="s">
        <v>97</v>
      </c>
      <c r="F115" s="1481">
        <v>106</v>
      </c>
      <c r="G115" s="1458"/>
      <c r="H115" s="1480">
        <f>ROUND(G114*F114/F115,2)</f>
        <v>38.49</v>
      </c>
      <c r="I115" s="1483" t="s">
        <v>50</v>
      </c>
      <c r="J115" s="922">
        <v>41</v>
      </c>
      <c r="K115" s="735">
        <f>IF(OR(ISBLANK(J115),G114=0,ISBLANK(G114)),,ROUND(J115+$K$3,2))</f>
        <v>41</v>
      </c>
      <c r="L115" s="32">
        <f t="shared" ref="L115" si="16">ROUND(H115*K115,2)</f>
        <v>1578.09</v>
      </c>
      <c r="M115" s="736">
        <f t="shared" ref="M115" si="17">ROUND(K115/F115,2)</f>
        <v>0.39</v>
      </c>
      <c r="N115" s="1473">
        <v>0.87219999999999998</v>
      </c>
      <c r="O115" s="1473">
        <v>0.87219999999999998</v>
      </c>
      <c r="P115" s="1474">
        <v>29.43</v>
      </c>
      <c r="Q115" s="1475" t="s">
        <v>157</v>
      </c>
      <c r="R115" s="1476" t="e">
        <f>K115-Q115</f>
        <v>#VALUE!</v>
      </c>
      <c r="S115" s="1476" t="e">
        <f>R115/F115</f>
        <v>#VALUE!</v>
      </c>
      <c r="T115" s="1476" t="e">
        <f>S115/G115</f>
        <v>#VALUE!</v>
      </c>
    </row>
    <row r="116" spans="1:20" s="476" customFormat="1" ht="15" customHeight="1" x14ac:dyDescent="0.25">
      <c r="A116" s="569"/>
      <c r="B116" s="745" t="s">
        <v>148</v>
      </c>
      <c r="C116" s="1480"/>
      <c r="D116" s="965"/>
      <c r="E116" s="1480" t="s">
        <v>157</v>
      </c>
      <c r="F116" s="1481" t="s">
        <v>157</v>
      </c>
      <c r="G116" s="1458"/>
      <c r="H116" s="1480" t="s">
        <v>157</v>
      </c>
      <c r="I116" s="1483" t="s">
        <v>157</v>
      </c>
      <c r="J116" s="1487" t="s">
        <v>157</v>
      </c>
      <c r="K116" s="735" t="s">
        <v>157</v>
      </c>
      <c r="L116" s="32" t="s">
        <v>157</v>
      </c>
      <c r="M116" s="736" t="s">
        <v>157</v>
      </c>
      <c r="N116" s="1640"/>
      <c r="O116" s="1327" t="s">
        <v>157</v>
      </c>
      <c r="P116" s="966" t="s">
        <v>157</v>
      </c>
      <c r="Q116" s="1464" t="s">
        <v>238</v>
      </c>
      <c r="R116" s="1465" t="s">
        <v>157</v>
      </c>
      <c r="S116" s="1465" t="s">
        <v>157</v>
      </c>
      <c r="T116" s="437" t="s">
        <v>157</v>
      </c>
    </row>
    <row r="117" spans="1:20" s="476" customFormat="1" ht="15" customHeight="1" x14ac:dyDescent="0.25">
      <c r="A117" s="569"/>
      <c r="B117" s="745" t="s">
        <v>2514</v>
      </c>
      <c r="C117" s="696"/>
      <c r="D117" s="1018"/>
      <c r="E117" s="696"/>
      <c r="F117" s="338"/>
      <c r="G117" s="754"/>
      <c r="H117" s="696"/>
      <c r="I117" s="556"/>
      <c r="J117" s="737"/>
      <c r="K117" s="735"/>
      <c r="L117" s="32"/>
      <c r="M117" s="736"/>
      <c r="N117" s="1641"/>
      <c r="O117" s="123"/>
      <c r="P117" s="556"/>
      <c r="Q117" s="121"/>
      <c r="R117" s="37"/>
      <c r="S117" s="32"/>
      <c r="T117" s="437" t="s">
        <v>157</v>
      </c>
    </row>
    <row r="118" spans="1:20" s="476" customFormat="1" ht="15" customHeight="1" x14ac:dyDescent="0.25">
      <c r="A118" s="569"/>
      <c r="B118" s="759" t="s">
        <v>2515</v>
      </c>
      <c r="C118" s="696"/>
      <c r="D118" s="1018"/>
      <c r="E118" s="696"/>
      <c r="F118" s="338"/>
      <c r="G118" s="754"/>
      <c r="H118" s="696"/>
      <c r="I118" s="556"/>
      <c r="J118" s="737"/>
      <c r="K118" s="735"/>
      <c r="L118" s="32"/>
      <c r="M118" s="736"/>
      <c r="N118" s="1641"/>
      <c r="O118" s="123"/>
      <c r="P118" s="556"/>
      <c r="Q118" s="121"/>
      <c r="R118" s="37"/>
      <c r="S118" s="32"/>
      <c r="T118" s="437" t="s">
        <v>157</v>
      </c>
    </row>
    <row r="119" spans="1:20" s="476" customFormat="1" ht="15" customHeight="1" x14ac:dyDescent="0.25">
      <c r="A119" s="569"/>
      <c r="B119" s="759" t="s">
        <v>2516</v>
      </c>
      <c r="C119" s="1502" t="s">
        <v>157</v>
      </c>
      <c r="D119" s="1018"/>
      <c r="E119" s="696"/>
      <c r="F119" s="338"/>
      <c r="G119" s="754"/>
      <c r="H119" s="696"/>
      <c r="I119" s="556"/>
      <c r="J119" s="737"/>
      <c r="K119" s="735"/>
      <c r="L119" s="32"/>
      <c r="M119" s="736"/>
      <c r="N119" s="1641"/>
      <c r="O119" s="123"/>
      <c r="P119" s="556"/>
      <c r="Q119" s="121"/>
      <c r="R119" s="37"/>
      <c r="S119" s="32"/>
      <c r="T119" s="437" t="s">
        <v>157</v>
      </c>
    </row>
    <row r="120" spans="1:20" s="476" customFormat="1" ht="15" customHeight="1" thickBot="1" x14ac:dyDescent="0.3">
      <c r="A120" s="569"/>
      <c r="B120" s="756" t="s">
        <v>157</v>
      </c>
      <c r="C120" s="696"/>
      <c r="D120" s="1019"/>
      <c r="E120" s="696"/>
      <c r="F120" s="338"/>
      <c r="G120" s="821"/>
      <c r="H120" s="696"/>
      <c r="I120" s="556"/>
      <c r="J120" s="737"/>
      <c r="K120" s="735"/>
      <c r="L120" s="32"/>
      <c r="M120" s="736"/>
      <c r="N120" s="1641"/>
      <c r="O120" s="123"/>
      <c r="P120" s="556"/>
      <c r="Q120" s="121"/>
      <c r="R120" s="37"/>
      <c r="S120" s="32"/>
      <c r="T120" s="437" t="s">
        <v>157</v>
      </c>
    </row>
    <row r="121" spans="1:20" s="476" customFormat="1" ht="15" customHeight="1" x14ac:dyDescent="0.25">
      <c r="A121" s="571">
        <v>17</v>
      </c>
      <c r="B121" s="744" t="s">
        <v>2519</v>
      </c>
      <c r="C121" s="1872" t="s">
        <v>2524</v>
      </c>
      <c r="D121" s="1885"/>
      <c r="E121" s="1872" t="s">
        <v>97</v>
      </c>
      <c r="F121" s="1915">
        <v>106</v>
      </c>
      <c r="G121" s="2248">
        <v>140</v>
      </c>
      <c r="H121" s="730">
        <f>ROUND(G121*F121/F121,2)</f>
        <v>140</v>
      </c>
      <c r="I121" s="1871" t="s">
        <v>50</v>
      </c>
      <c r="J121" s="2347" t="s">
        <v>157</v>
      </c>
      <c r="K121" s="1916" t="s">
        <v>157</v>
      </c>
      <c r="L121" s="1917" t="s">
        <v>157</v>
      </c>
      <c r="M121" s="733" t="s">
        <v>157</v>
      </c>
      <c r="N121" s="1473">
        <v>0.87219999999999998</v>
      </c>
      <c r="O121" s="1473">
        <v>0.87219999999999998</v>
      </c>
      <c r="P121" s="1474">
        <v>29.46</v>
      </c>
      <c r="Q121" s="1475" t="s">
        <v>157</v>
      </c>
      <c r="R121" s="1476" t="e">
        <f>K121-Q121</f>
        <v>#VALUE!</v>
      </c>
      <c r="S121" s="1476" t="e">
        <f>R121/F121</f>
        <v>#VALUE!</v>
      </c>
      <c r="T121" s="1476" t="e">
        <f>S121/G121</f>
        <v>#VALUE!</v>
      </c>
    </row>
    <row r="122" spans="1:20" s="476" customFormat="1" ht="15" customHeight="1" x14ac:dyDescent="0.25">
      <c r="A122" s="569"/>
      <c r="B122" s="734" t="s">
        <v>2520</v>
      </c>
      <c r="C122" s="1870" t="s">
        <v>2525</v>
      </c>
      <c r="D122" s="1885"/>
      <c r="E122" s="1870" t="s">
        <v>97</v>
      </c>
      <c r="F122" s="1844">
        <v>106</v>
      </c>
      <c r="G122" s="2247" t="s">
        <v>157</v>
      </c>
      <c r="H122" s="1900">
        <f>ROUND(G121*F121/F122,2)</f>
        <v>140</v>
      </c>
      <c r="I122" s="1843" t="s">
        <v>50</v>
      </c>
      <c r="J122" s="1914">
        <v>30.4</v>
      </c>
      <c r="K122" s="735">
        <f>IF(OR(ISBLANK(J122),G121=0,ISBLANK(G121)),,ROUND(J122+$K$3,2))</f>
        <v>30.4</v>
      </c>
      <c r="L122" s="32">
        <f t="shared" ref="L122" si="18">ROUND(H122*K122,2)</f>
        <v>4256</v>
      </c>
      <c r="M122" s="736">
        <f t="shared" ref="M122" si="19">ROUND(K122/F122,2)</f>
        <v>0.28999999999999998</v>
      </c>
      <c r="N122" s="1473">
        <v>0.87219999999999998</v>
      </c>
      <c r="O122" s="1473">
        <v>0.87219999999999998</v>
      </c>
      <c r="P122" s="1474">
        <v>29.46</v>
      </c>
      <c r="Q122" s="1475" t="s">
        <v>157</v>
      </c>
      <c r="R122" s="1476" t="e">
        <f>K122-Q122</f>
        <v>#VALUE!</v>
      </c>
      <c r="S122" s="1476" t="e">
        <f>R122/F122</f>
        <v>#VALUE!</v>
      </c>
      <c r="T122" s="1476" t="e">
        <f>S122/G122</f>
        <v>#VALUE!</v>
      </c>
    </row>
    <row r="123" spans="1:20" s="476" customFormat="1" ht="15" customHeight="1" x14ac:dyDescent="0.25">
      <c r="A123" s="569"/>
      <c r="B123" s="745" t="s">
        <v>2521</v>
      </c>
      <c r="C123" s="696"/>
      <c r="D123" s="1018"/>
      <c r="E123" s="696"/>
      <c r="F123" s="338"/>
      <c r="G123" s="754"/>
      <c r="H123" s="696"/>
      <c r="I123" s="556"/>
      <c r="J123" s="737"/>
      <c r="K123" s="757"/>
      <c r="L123" s="32"/>
      <c r="M123" s="736"/>
      <c r="N123" s="1640"/>
      <c r="O123" s="1327" t="s">
        <v>157</v>
      </c>
      <c r="P123" s="966" t="s">
        <v>157</v>
      </c>
      <c r="Q123" s="1464" t="s">
        <v>238</v>
      </c>
      <c r="R123" s="1465" t="s">
        <v>157</v>
      </c>
      <c r="S123" s="1465" t="s">
        <v>157</v>
      </c>
      <c r="T123" s="437" t="s">
        <v>157</v>
      </c>
    </row>
    <row r="124" spans="1:20" s="476" customFormat="1" ht="15" customHeight="1" x14ac:dyDescent="0.25">
      <c r="A124" s="569"/>
      <c r="B124" s="734" t="s">
        <v>2522</v>
      </c>
      <c r="C124" s="696"/>
      <c r="D124" s="1018"/>
      <c r="E124" s="696"/>
      <c r="F124" s="338"/>
      <c r="G124" s="754"/>
      <c r="H124" s="696"/>
      <c r="I124" s="556"/>
      <c r="J124" s="737"/>
      <c r="K124" s="757"/>
      <c r="L124" s="32"/>
      <c r="M124" s="736"/>
      <c r="N124" s="1641"/>
      <c r="O124" s="123"/>
      <c r="P124" s="556"/>
      <c r="Q124" s="121"/>
      <c r="R124" s="37"/>
      <c r="S124" s="32"/>
      <c r="T124" s="437" t="s">
        <v>157</v>
      </c>
    </row>
    <row r="125" spans="1:20" s="476" customFormat="1" ht="15" customHeight="1" thickBot="1" x14ac:dyDescent="0.3">
      <c r="A125" s="2246"/>
      <c r="B125" s="734" t="s">
        <v>2523</v>
      </c>
      <c r="C125" s="696"/>
      <c r="D125" s="1019"/>
      <c r="E125" s="696"/>
      <c r="F125" s="338"/>
      <c r="G125" s="754"/>
      <c r="H125" s="696"/>
      <c r="I125" s="556"/>
      <c r="J125" s="737"/>
      <c r="K125" s="757"/>
      <c r="L125" s="32"/>
      <c r="M125" s="736"/>
      <c r="N125" s="1683"/>
      <c r="O125" s="124"/>
      <c r="P125" s="538"/>
      <c r="Q125" s="44"/>
      <c r="R125" s="241"/>
      <c r="S125" s="46"/>
      <c r="T125" s="438" t="s">
        <v>157</v>
      </c>
    </row>
    <row r="126" spans="1:20" s="476" customFormat="1" ht="15" customHeight="1" thickBot="1" x14ac:dyDescent="0.3">
      <c r="A126" s="569">
        <v>18</v>
      </c>
      <c r="B126" s="744" t="s">
        <v>149</v>
      </c>
      <c r="C126" s="1009" t="s">
        <v>2526</v>
      </c>
      <c r="D126" s="947"/>
      <c r="E126" s="1009" t="s">
        <v>97</v>
      </c>
      <c r="F126" s="483">
        <v>106</v>
      </c>
      <c r="G126" s="729">
        <v>50</v>
      </c>
      <c r="H126" s="730">
        <f t="shared" ref="H126" si="20">ROUND(G126*F126/F126,2)</f>
        <v>50</v>
      </c>
      <c r="I126" s="144" t="s">
        <v>50</v>
      </c>
      <c r="J126" s="731">
        <v>30.4</v>
      </c>
      <c r="K126" s="732">
        <f>IF(OR(ISBLANK(J126),G126=0,ISBLANK(G126)),,ROUND(J126+$K$3,2))</f>
        <v>30.4</v>
      </c>
      <c r="L126" s="221">
        <f t="shared" ref="L126" si="21">ROUND(H126*K126,2)</f>
        <v>1520</v>
      </c>
      <c r="M126" s="733">
        <f t="shared" ref="M126" si="22">ROUND(K126/F126,2)</f>
        <v>0.28999999999999998</v>
      </c>
      <c r="N126" s="1473">
        <v>0.87219999999999998</v>
      </c>
      <c r="O126" s="1473">
        <v>0.87219999999999998</v>
      </c>
      <c r="P126" s="1474">
        <v>29.46</v>
      </c>
      <c r="Q126" s="1691">
        <f>ROUND(O126*P126,2)</f>
        <v>25.7</v>
      </c>
      <c r="R126" s="1476">
        <f>K126-Q126</f>
        <v>4.6999999999999993</v>
      </c>
      <c r="S126" s="1476">
        <f>R126/F126</f>
        <v>4.4339622641509424E-2</v>
      </c>
      <c r="T126" s="1476">
        <f>S126/G126</f>
        <v>8.8679245283018846E-4</v>
      </c>
    </row>
    <row r="127" spans="1:20" s="476" customFormat="1" ht="15" customHeight="1" x14ac:dyDescent="0.25">
      <c r="A127" s="629"/>
      <c r="B127" s="734" t="s">
        <v>150</v>
      </c>
      <c r="C127" s="555" t="s">
        <v>2527</v>
      </c>
      <c r="D127" s="923"/>
      <c r="E127" s="555" t="s">
        <v>97</v>
      </c>
      <c r="F127" s="83">
        <v>103</v>
      </c>
      <c r="G127" s="743"/>
      <c r="H127" s="555">
        <f>ROUND(G126*F126/F127,2)</f>
        <v>51.46</v>
      </c>
      <c r="I127" s="75" t="s">
        <v>50</v>
      </c>
      <c r="J127" s="1487"/>
      <c r="K127" s="735" t="s">
        <v>157</v>
      </c>
      <c r="L127" s="32" t="s">
        <v>157</v>
      </c>
      <c r="M127" s="736" t="s">
        <v>157</v>
      </c>
      <c r="N127" s="1738"/>
      <c r="O127" s="1473" t="s">
        <v>157</v>
      </c>
      <c r="P127" s="1474" t="s">
        <v>157</v>
      </c>
      <c r="Q127" s="1475" t="s">
        <v>157</v>
      </c>
      <c r="R127" s="1476" t="s">
        <v>157</v>
      </c>
      <c r="S127" s="1476" t="s">
        <v>157</v>
      </c>
      <c r="T127" s="1476">
        <f t="shared" si="12"/>
        <v>0</v>
      </c>
    </row>
    <row r="128" spans="1:20" s="476" customFormat="1" ht="15" customHeight="1" x14ac:dyDescent="0.25">
      <c r="A128" s="629"/>
      <c r="B128" s="745" t="s">
        <v>151</v>
      </c>
      <c r="C128" s="555" t="s">
        <v>2528</v>
      </c>
      <c r="D128" s="923"/>
      <c r="E128" s="555" t="s">
        <v>97</v>
      </c>
      <c r="F128" s="83">
        <v>112</v>
      </c>
      <c r="G128" s="743"/>
      <c r="H128" s="555">
        <f>ROUND(G126*F126/F128,2)</f>
        <v>47.32</v>
      </c>
      <c r="I128" s="75" t="s">
        <v>50</v>
      </c>
      <c r="J128" s="1487"/>
      <c r="K128" s="735" t="s">
        <v>238</v>
      </c>
      <c r="L128" s="32" t="s">
        <v>157</v>
      </c>
      <c r="M128" s="736" t="s">
        <v>157</v>
      </c>
      <c r="N128" s="1473">
        <v>0.87219999999999998</v>
      </c>
      <c r="O128" s="1473" t="s">
        <v>157</v>
      </c>
      <c r="P128" s="1474" t="s">
        <v>157</v>
      </c>
      <c r="Q128" s="1475" t="s">
        <v>238</v>
      </c>
      <c r="R128" s="1476" t="s">
        <v>157</v>
      </c>
      <c r="S128" s="1476" t="s">
        <v>157</v>
      </c>
      <c r="T128" s="1476" t="e">
        <f>S128/G128</f>
        <v>#VALUE!</v>
      </c>
    </row>
    <row r="129" spans="1:20" s="476" customFormat="1" ht="15" customHeight="1" x14ac:dyDescent="0.25">
      <c r="A129" s="629"/>
      <c r="B129" s="745" t="s">
        <v>152</v>
      </c>
      <c r="C129" s="696"/>
      <c r="D129" s="1018"/>
      <c r="E129" s="696"/>
      <c r="F129" s="338"/>
      <c r="G129" s="754"/>
      <c r="H129" s="696"/>
      <c r="I129" s="556"/>
      <c r="J129" s="737"/>
      <c r="K129" s="757"/>
      <c r="L129" s="32"/>
      <c r="M129" s="736"/>
      <c r="N129" s="1641"/>
      <c r="O129" s="123"/>
      <c r="P129" s="556"/>
      <c r="Q129" s="121"/>
      <c r="R129" s="37"/>
      <c r="S129" s="32"/>
      <c r="T129" s="437" t="s">
        <v>157</v>
      </c>
    </row>
    <row r="130" spans="1:20" s="476" customFormat="1" ht="15" customHeight="1" thickBot="1" x14ac:dyDescent="0.3">
      <c r="A130" s="629"/>
      <c r="B130" s="748" t="s">
        <v>113</v>
      </c>
      <c r="C130" s="1403"/>
      <c r="D130" s="1301"/>
      <c r="E130" s="1403"/>
      <c r="F130" s="416"/>
      <c r="G130" s="754"/>
      <c r="H130" s="1403"/>
      <c r="I130" s="713"/>
      <c r="J130" s="1404"/>
      <c r="K130" s="1407"/>
      <c r="L130" s="39"/>
      <c r="M130" s="1406"/>
      <c r="N130" s="1642"/>
      <c r="O130" s="123"/>
      <c r="P130" s="556"/>
      <c r="Q130" s="121"/>
      <c r="R130" s="37"/>
      <c r="S130" s="32"/>
      <c r="T130" s="437" t="s">
        <v>157</v>
      </c>
    </row>
    <row r="131" spans="1:20" s="476" customFormat="1" ht="15" customHeight="1" thickBot="1" x14ac:dyDescent="0.3">
      <c r="A131" s="630"/>
      <c r="B131" s="748" t="s">
        <v>157</v>
      </c>
      <c r="C131" s="739"/>
      <c r="D131" s="1019"/>
      <c r="E131" s="739"/>
      <c r="F131" s="285"/>
      <c r="G131" s="803"/>
      <c r="H131" s="739"/>
      <c r="I131" s="538"/>
      <c r="J131" s="740"/>
      <c r="K131" s="749"/>
      <c r="L131" s="46"/>
      <c r="M131" s="742"/>
      <c r="N131" s="1683"/>
      <c r="O131" s="124"/>
      <c r="P131" s="538"/>
      <c r="Q131" s="44"/>
      <c r="R131" s="241"/>
      <c r="S131" s="46"/>
      <c r="T131" s="438" t="s">
        <v>157</v>
      </c>
    </row>
    <row r="132" spans="1:20" s="476" customFormat="1" ht="15" customHeight="1" thickBot="1" x14ac:dyDescent="0.3">
      <c r="A132" s="324"/>
      <c r="B132" s="557" t="s">
        <v>2529</v>
      </c>
      <c r="C132" s="1038"/>
      <c r="D132" s="1017"/>
      <c r="E132" s="1038"/>
      <c r="F132" s="661"/>
      <c r="G132" s="663"/>
      <c r="H132" s="662"/>
      <c r="I132" s="660"/>
      <c r="J132" s="663"/>
      <c r="K132" s="662"/>
      <c r="L132" s="662"/>
      <c r="M132" s="664"/>
      <c r="N132" s="1679"/>
      <c r="O132" s="406"/>
      <c r="P132" s="406"/>
      <c r="Q132" s="406"/>
      <c r="R132" s="406"/>
      <c r="S132" s="977"/>
      <c r="T132" s="977"/>
    </row>
    <row r="133" spans="1:20" s="476" customFormat="1" ht="15" customHeight="1" thickBot="1" x14ac:dyDescent="0.3">
      <c r="A133" s="1922">
        <v>19</v>
      </c>
      <c r="B133" s="761" t="s">
        <v>153</v>
      </c>
      <c r="C133" s="1009" t="s">
        <v>2530</v>
      </c>
      <c r="D133" s="947"/>
      <c r="E133" s="1009" t="s">
        <v>2531</v>
      </c>
      <c r="F133" s="483">
        <v>240</v>
      </c>
      <c r="G133" s="729">
        <v>0</v>
      </c>
      <c r="H133" s="730">
        <f>ROUND(G133*F133/F133,2)</f>
        <v>0</v>
      </c>
      <c r="I133" s="144" t="s">
        <v>50</v>
      </c>
      <c r="J133" s="731">
        <v>129.65</v>
      </c>
      <c r="K133" s="732">
        <f>IF(OR(ISBLANK(J133),G133=0,ISBLANK(G133)),,ROUND(J133+$K$3,2))</f>
        <v>0</v>
      </c>
      <c r="L133" s="221">
        <f>ROUND(H133*K133,2)</f>
        <v>0</v>
      </c>
      <c r="M133" s="733">
        <f>ROUND(K133/F133,2)</f>
        <v>0</v>
      </c>
      <c r="N133" s="1640">
        <v>0</v>
      </c>
      <c r="O133" s="1327">
        <v>0.47570000000000001</v>
      </c>
      <c r="P133" s="947">
        <v>43.11</v>
      </c>
      <c r="Q133" s="1675">
        <f>ROUND(O133*P133,2)</f>
        <v>20.51</v>
      </c>
      <c r="R133" s="437">
        <f>K133-Q133</f>
        <v>-20.51</v>
      </c>
      <c r="S133" s="437">
        <f>R133/F133</f>
        <v>-8.5458333333333344E-2</v>
      </c>
      <c r="T133" s="437">
        <f t="shared" si="12"/>
        <v>0</v>
      </c>
    </row>
    <row r="134" spans="1:20" s="476" customFormat="1" ht="15" customHeight="1" x14ac:dyDescent="0.25">
      <c r="A134" s="658"/>
      <c r="B134" s="760" t="s">
        <v>154</v>
      </c>
      <c r="C134" s="696"/>
      <c r="D134" s="1018"/>
      <c r="E134" s="696"/>
      <c r="F134" s="338"/>
      <c r="G134" s="754"/>
      <c r="H134" s="696"/>
      <c r="I134" s="556"/>
      <c r="J134" s="737"/>
      <c r="K134" s="735"/>
      <c r="L134" s="32"/>
      <c r="M134" s="736"/>
      <c r="N134" s="1640"/>
      <c r="O134" s="1327" t="s">
        <v>157</v>
      </c>
      <c r="P134" s="966" t="s">
        <v>157</v>
      </c>
      <c r="Q134" s="1464" t="s">
        <v>157</v>
      </c>
      <c r="R134" s="1465" t="s">
        <v>157</v>
      </c>
      <c r="S134" s="1465" t="s">
        <v>157</v>
      </c>
      <c r="T134" s="437" t="s">
        <v>157</v>
      </c>
    </row>
    <row r="135" spans="1:20" s="476" customFormat="1" ht="15" customHeight="1" x14ac:dyDescent="0.25">
      <c r="A135" s="658"/>
      <c r="B135" s="760" t="s">
        <v>155</v>
      </c>
      <c r="C135" s="696"/>
      <c r="D135" s="1018"/>
      <c r="E135" s="696"/>
      <c r="F135" s="338"/>
      <c r="G135" s="754"/>
      <c r="H135" s="696"/>
      <c r="I135" s="556"/>
      <c r="J135" s="737"/>
      <c r="K135" s="735"/>
      <c r="L135" s="32"/>
      <c r="M135" s="736"/>
      <c r="N135" s="1640"/>
      <c r="O135" s="1327" t="s">
        <v>157</v>
      </c>
      <c r="P135" s="966" t="s">
        <v>157</v>
      </c>
      <c r="Q135" s="1464" t="s">
        <v>238</v>
      </c>
      <c r="R135" s="1465" t="s">
        <v>157</v>
      </c>
      <c r="S135" s="1465" t="s">
        <v>157</v>
      </c>
      <c r="T135" s="437" t="s">
        <v>157</v>
      </c>
    </row>
    <row r="136" spans="1:20" s="476" customFormat="1" ht="15" customHeight="1" x14ac:dyDescent="0.25">
      <c r="A136" s="658"/>
      <c r="B136" s="760" t="s">
        <v>156</v>
      </c>
      <c r="C136" s="555"/>
      <c r="D136" s="1018"/>
      <c r="E136" s="696"/>
      <c r="F136" s="338"/>
      <c r="G136" s="754"/>
      <c r="H136" s="696"/>
      <c r="I136" s="556"/>
      <c r="J136" s="737"/>
      <c r="K136" s="735"/>
      <c r="L136" s="32"/>
      <c r="M136" s="736"/>
      <c r="N136" s="1641"/>
      <c r="O136" s="123"/>
      <c r="P136" s="556"/>
      <c r="Q136" s="121"/>
      <c r="R136" s="37"/>
      <c r="S136" s="32"/>
      <c r="T136" s="437" t="s">
        <v>157</v>
      </c>
    </row>
    <row r="137" spans="1:20" s="476" customFormat="1" ht="15" customHeight="1" thickBot="1" x14ac:dyDescent="0.3">
      <c r="A137" s="659"/>
      <c r="B137" s="1921" t="s">
        <v>2254</v>
      </c>
      <c r="C137" s="780"/>
      <c r="D137" s="1019"/>
      <c r="E137" s="739"/>
      <c r="F137" s="285"/>
      <c r="G137" s="803" t="s">
        <v>157</v>
      </c>
      <c r="H137" s="739"/>
      <c r="I137" s="538"/>
      <c r="J137" s="740"/>
      <c r="K137" s="741"/>
      <c r="L137" s="46"/>
      <c r="M137" s="742"/>
      <c r="N137" s="1683"/>
      <c r="O137" s="124"/>
      <c r="P137" s="538"/>
      <c r="Q137" s="44"/>
      <c r="R137" s="241"/>
      <c r="S137" s="46"/>
      <c r="T137" s="438" t="s">
        <v>157</v>
      </c>
    </row>
    <row r="138" spans="1:20" s="476" customFormat="1" ht="15" customHeight="1" thickBot="1" x14ac:dyDescent="0.3">
      <c r="A138" s="1922">
        <v>20</v>
      </c>
      <c r="B138" s="761" t="s">
        <v>158</v>
      </c>
      <c r="C138" s="1009" t="s">
        <v>2311</v>
      </c>
      <c r="D138" s="923"/>
      <c r="E138" s="1009" t="s">
        <v>2535</v>
      </c>
      <c r="F138" s="483">
        <v>240</v>
      </c>
      <c r="G138" s="729">
        <v>0</v>
      </c>
      <c r="H138" s="730">
        <f>ROUND(G138*F138/F138,2)</f>
        <v>0</v>
      </c>
      <c r="I138" s="144" t="s">
        <v>50</v>
      </c>
      <c r="J138" s="731">
        <v>102.8</v>
      </c>
      <c r="K138" s="732">
        <f>IF(OR(ISBLANK(J138),G138=0,ISBLANK(G138)),,ROUND(J138+$K$3,2))</f>
        <v>0</v>
      </c>
      <c r="L138" s="221">
        <f>ROUND(H138*K138,2)</f>
        <v>0</v>
      </c>
      <c r="M138" s="733">
        <f>ROUND(K138/F138,2)</f>
        <v>0</v>
      </c>
      <c r="N138" s="1640">
        <v>80.959999999999994</v>
      </c>
      <c r="O138" s="1327">
        <v>0.47570000000000001</v>
      </c>
      <c r="P138" s="947">
        <v>45.92</v>
      </c>
      <c r="Q138" s="1675">
        <f>ROUND(O138*P138,2)</f>
        <v>21.84</v>
      </c>
      <c r="R138" s="437">
        <f>K138-Q138</f>
        <v>-21.84</v>
      </c>
      <c r="S138" s="437">
        <f>R138/F138</f>
        <v>-9.0999999999999998E-2</v>
      </c>
      <c r="T138" s="437">
        <f t="shared" si="12"/>
        <v>0.33733333333333332</v>
      </c>
    </row>
    <row r="139" spans="1:20" s="476" customFormat="1" ht="15" customHeight="1" x14ac:dyDescent="0.25">
      <c r="A139" s="210"/>
      <c r="B139" s="1918" t="s">
        <v>2532</v>
      </c>
      <c r="C139" s="555"/>
      <c r="D139" s="1018"/>
      <c r="E139" s="696"/>
      <c r="F139" s="338"/>
      <c r="G139" s="754"/>
      <c r="H139" s="696"/>
      <c r="I139" s="556"/>
      <c r="J139" s="737"/>
      <c r="K139" s="757"/>
      <c r="L139" s="32"/>
      <c r="M139" s="736"/>
      <c r="N139" s="1640"/>
      <c r="O139" s="1327" t="s">
        <v>157</v>
      </c>
      <c r="P139" s="966" t="s">
        <v>157</v>
      </c>
      <c r="Q139" s="1464" t="s">
        <v>157</v>
      </c>
      <c r="R139" s="1465" t="s">
        <v>157</v>
      </c>
      <c r="S139" s="1465" t="s">
        <v>157</v>
      </c>
      <c r="T139" s="437" t="s">
        <v>157</v>
      </c>
    </row>
    <row r="140" spans="1:20" s="476" customFormat="1" ht="15" customHeight="1" x14ac:dyDescent="0.25">
      <c r="A140" s="658"/>
      <c r="B140" s="760" t="s">
        <v>159</v>
      </c>
      <c r="C140" s="555"/>
      <c r="D140" s="1018"/>
      <c r="E140" s="696"/>
      <c r="F140" s="338"/>
      <c r="G140" s="754"/>
      <c r="H140" s="696"/>
      <c r="I140" s="556"/>
      <c r="J140" s="737"/>
      <c r="K140" s="757"/>
      <c r="L140" s="32"/>
      <c r="M140" s="736"/>
      <c r="N140" s="1640"/>
      <c r="O140" s="1327" t="s">
        <v>157</v>
      </c>
      <c r="P140" s="966" t="s">
        <v>157</v>
      </c>
      <c r="Q140" s="1464" t="s">
        <v>238</v>
      </c>
      <c r="R140" s="1465" t="s">
        <v>157</v>
      </c>
      <c r="S140" s="1465" t="s">
        <v>157</v>
      </c>
      <c r="T140" s="437" t="s">
        <v>157</v>
      </c>
    </row>
    <row r="141" spans="1:20" s="476" customFormat="1" ht="15" customHeight="1" x14ac:dyDescent="0.25">
      <c r="A141" s="658"/>
      <c r="B141" s="760" t="s">
        <v>156</v>
      </c>
      <c r="C141" s="555"/>
      <c r="D141" s="1301"/>
      <c r="E141" s="696"/>
      <c r="F141" s="338"/>
      <c r="G141" s="754"/>
      <c r="H141" s="696"/>
      <c r="I141" s="556"/>
      <c r="J141" s="737"/>
      <c r="K141" s="757"/>
      <c r="L141" s="32"/>
      <c r="M141" s="736"/>
      <c r="N141" s="1919"/>
      <c r="O141" s="1477"/>
      <c r="P141" s="1452"/>
      <c r="Q141" s="1464"/>
      <c r="R141" s="1463"/>
      <c r="S141" s="1463"/>
      <c r="T141" s="1314"/>
    </row>
    <row r="142" spans="1:20" s="476" customFormat="1" ht="15" customHeight="1" thickBot="1" x14ac:dyDescent="0.3">
      <c r="A142" s="658"/>
      <c r="B142" s="1920" t="s">
        <v>2533</v>
      </c>
      <c r="C142" s="696"/>
      <c r="D142" s="1019"/>
      <c r="E142" s="696"/>
      <c r="F142" s="338"/>
      <c r="G142" s="754"/>
      <c r="H142" s="696"/>
      <c r="I142" s="556"/>
      <c r="J142" s="737"/>
      <c r="K142" s="757"/>
      <c r="L142" s="32"/>
      <c r="M142" s="736"/>
      <c r="N142" s="1683"/>
      <c r="O142" s="124"/>
      <c r="P142" s="538"/>
      <c r="Q142" s="44"/>
      <c r="R142" s="241"/>
      <c r="S142" s="46"/>
      <c r="T142" s="438" t="s">
        <v>157</v>
      </c>
    </row>
    <row r="143" spans="1:20" s="476" customFormat="1" ht="15" customHeight="1" thickBot="1" x14ac:dyDescent="0.3">
      <c r="A143" s="1922">
        <v>21</v>
      </c>
      <c r="B143" s="762" t="s">
        <v>160</v>
      </c>
      <c r="C143" s="1009" t="s">
        <v>2312</v>
      </c>
      <c r="D143" s="947"/>
      <c r="E143" s="1009" t="s">
        <v>2536</v>
      </c>
      <c r="F143" s="483">
        <v>192</v>
      </c>
      <c r="G143" s="729">
        <v>0</v>
      </c>
      <c r="H143" s="730">
        <f>ROUND(G143*F143/F143,2)</f>
        <v>0</v>
      </c>
      <c r="I143" s="144" t="s">
        <v>50</v>
      </c>
      <c r="J143" s="731">
        <v>111.44</v>
      </c>
      <c r="K143" s="732">
        <f>IF(OR(ISBLANK(J143),G143=0,ISBLANK(G143)),,ROUND(J143+$K$3,2))</f>
        <v>0</v>
      </c>
      <c r="L143" s="221">
        <f>ROUND(H143*K143,2)</f>
        <v>0</v>
      </c>
      <c r="M143" s="733">
        <f>ROUND(K143/F143,2)</f>
        <v>0</v>
      </c>
      <c r="N143" s="1640">
        <v>93.34</v>
      </c>
      <c r="O143" s="1327">
        <v>0.47570000000000001</v>
      </c>
      <c r="P143" s="947">
        <v>38.049999999999997</v>
      </c>
      <c r="Q143" s="1675">
        <f>ROUND(O143*P143,2)</f>
        <v>18.100000000000001</v>
      </c>
      <c r="R143" s="437">
        <f>K143-Q143</f>
        <v>-18.100000000000001</v>
      </c>
      <c r="S143" s="437">
        <f>R143/F143</f>
        <v>-9.4270833333333345E-2</v>
      </c>
      <c r="T143" s="437">
        <f t="shared" ref="T143" si="23">N143/F143</f>
        <v>0.48614583333333333</v>
      </c>
    </row>
    <row r="144" spans="1:20" s="476" customFormat="1" ht="15" customHeight="1" x14ac:dyDescent="0.25">
      <c r="A144" s="658"/>
      <c r="B144" s="760" t="s">
        <v>161</v>
      </c>
      <c r="C144" s="696"/>
      <c r="D144" s="1018"/>
      <c r="E144" s="696"/>
      <c r="F144" s="338"/>
      <c r="G144" s="754"/>
      <c r="H144" s="696"/>
      <c r="I144" s="556"/>
      <c r="J144" s="737"/>
      <c r="K144" s="757"/>
      <c r="L144" s="32"/>
      <c r="M144" s="736"/>
      <c r="N144" s="1640"/>
      <c r="O144" s="1327" t="s">
        <v>157</v>
      </c>
      <c r="P144" s="966" t="s">
        <v>157</v>
      </c>
      <c r="Q144" s="1464" t="s">
        <v>157</v>
      </c>
      <c r="R144" s="1465" t="s">
        <v>157</v>
      </c>
      <c r="S144" s="1465" t="s">
        <v>157</v>
      </c>
      <c r="T144" s="437" t="s">
        <v>157</v>
      </c>
    </row>
    <row r="145" spans="1:20" s="476" customFormat="1" ht="15" customHeight="1" x14ac:dyDescent="0.25">
      <c r="A145" s="658"/>
      <c r="B145" s="760" t="s">
        <v>2538</v>
      </c>
      <c r="C145" s="696"/>
      <c r="D145" s="1018"/>
      <c r="E145" s="696"/>
      <c r="F145" s="338"/>
      <c r="G145" s="754"/>
      <c r="H145" s="696"/>
      <c r="I145" s="556"/>
      <c r="J145" s="737"/>
      <c r="K145" s="757"/>
      <c r="L145" s="32"/>
      <c r="M145" s="736"/>
      <c r="N145" s="1640"/>
      <c r="O145" s="1327" t="s">
        <v>157</v>
      </c>
      <c r="P145" s="966" t="s">
        <v>157</v>
      </c>
      <c r="Q145" s="1464" t="s">
        <v>238</v>
      </c>
      <c r="R145" s="1465" t="s">
        <v>157</v>
      </c>
      <c r="S145" s="1465" t="s">
        <v>157</v>
      </c>
      <c r="T145" s="437" t="s">
        <v>157</v>
      </c>
    </row>
    <row r="146" spans="1:20" s="476" customFormat="1" ht="15" customHeight="1" x14ac:dyDescent="0.25">
      <c r="A146" s="658"/>
      <c r="B146" s="760" t="s">
        <v>162</v>
      </c>
      <c r="C146" s="696"/>
      <c r="D146" s="1018"/>
      <c r="E146" s="696"/>
      <c r="F146" s="338"/>
      <c r="G146" s="754"/>
      <c r="H146" s="696"/>
      <c r="I146" s="556"/>
      <c r="J146" s="737"/>
      <c r="K146" s="757"/>
      <c r="L146" s="32"/>
      <c r="M146" s="736"/>
      <c r="N146" s="1641"/>
      <c r="O146" s="123"/>
      <c r="P146" s="556"/>
      <c r="Q146" s="121"/>
      <c r="R146" s="37"/>
      <c r="S146" s="32"/>
      <c r="T146" s="437" t="s">
        <v>157</v>
      </c>
    </row>
    <row r="147" spans="1:20" s="476" customFormat="1" ht="15" customHeight="1" x14ac:dyDescent="0.25">
      <c r="A147" s="658"/>
      <c r="B147" s="760" t="s">
        <v>163</v>
      </c>
      <c r="C147" s="696"/>
      <c r="D147" s="1018"/>
      <c r="E147" s="696"/>
      <c r="F147" s="338"/>
      <c r="G147" s="754"/>
      <c r="H147" s="696"/>
      <c r="I147" s="556"/>
      <c r="J147" s="737"/>
      <c r="K147" s="757"/>
      <c r="L147" s="32"/>
      <c r="M147" s="736"/>
      <c r="N147" s="1641"/>
      <c r="O147" s="123"/>
      <c r="P147" s="556"/>
      <c r="Q147" s="121"/>
      <c r="R147" s="37"/>
      <c r="S147" s="32"/>
      <c r="T147" s="437" t="s">
        <v>157</v>
      </c>
    </row>
    <row r="148" spans="1:20" s="476" customFormat="1" ht="15" customHeight="1" thickBot="1" x14ac:dyDescent="0.3">
      <c r="A148" s="658"/>
      <c r="B148" s="1920" t="s">
        <v>2534</v>
      </c>
      <c r="C148" s="696"/>
      <c r="D148" s="1018"/>
      <c r="E148" s="696"/>
      <c r="F148" s="338"/>
      <c r="G148" s="754"/>
      <c r="H148" s="696"/>
      <c r="I148" s="556"/>
      <c r="J148" s="737"/>
      <c r="K148" s="757"/>
      <c r="L148" s="32"/>
      <c r="M148" s="736"/>
      <c r="N148" s="1689"/>
      <c r="O148" s="124"/>
      <c r="P148" s="538"/>
      <c r="Q148" s="44"/>
      <c r="R148" s="241"/>
      <c r="S148" s="46"/>
      <c r="T148" s="438" t="s">
        <v>157</v>
      </c>
    </row>
    <row r="149" spans="1:20" s="476" customFormat="1" ht="15" customHeight="1" thickBot="1" x14ac:dyDescent="0.3">
      <c r="A149" s="1922">
        <v>22</v>
      </c>
      <c r="B149" s="762" t="s">
        <v>2537</v>
      </c>
      <c r="C149" s="1009" t="s">
        <v>2541</v>
      </c>
      <c r="D149" s="947"/>
      <c r="E149" s="1872" t="s">
        <v>2542</v>
      </c>
      <c r="F149" s="1915">
        <v>176</v>
      </c>
      <c r="G149" s="729">
        <v>0</v>
      </c>
      <c r="H149" s="730">
        <f>ROUND(G149*F149/F149,2)</f>
        <v>0</v>
      </c>
      <c r="I149" s="1871" t="s">
        <v>50</v>
      </c>
      <c r="J149" s="2347"/>
      <c r="K149" s="2348"/>
      <c r="L149" s="2349"/>
      <c r="M149" s="2350"/>
      <c r="N149" s="1640">
        <v>0</v>
      </c>
      <c r="O149" s="1327">
        <v>0.47570000000000001</v>
      </c>
      <c r="P149" s="947">
        <v>34.65</v>
      </c>
      <c r="Q149" s="1675">
        <f>ROUND(O149*P149,2)</f>
        <v>16.48</v>
      </c>
      <c r="R149" s="437">
        <v>0</v>
      </c>
      <c r="S149" s="437">
        <v>0</v>
      </c>
      <c r="T149" s="437">
        <f t="shared" ref="T149" si="24">N149/F149</f>
        <v>0</v>
      </c>
    </row>
    <row r="150" spans="1:20" s="476" customFormat="1" ht="15" customHeight="1" x14ac:dyDescent="0.25">
      <c r="A150" s="658"/>
      <c r="B150" s="760" t="s">
        <v>161</v>
      </c>
      <c r="C150" s="696" t="s">
        <v>2916</v>
      </c>
      <c r="D150" s="947"/>
      <c r="E150" s="555" t="s">
        <v>2543</v>
      </c>
      <c r="F150" s="83">
        <v>171</v>
      </c>
      <c r="G150" s="811"/>
      <c r="H150" s="555">
        <f>ROUND(G149*F149/F150,2)</f>
        <v>0</v>
      </c>
      <c r="I150" s="75" t="s">
        <v>50</v>
      </c>
      <c r="J150" s="1484"/>
      <c r="K150" s="2351"/>
      <c r="L150" s="1603"/>
      <c r="M150" s="2352"/>
      <c r="N150" s="1640">
        <v>80</v>
      </c>
      <c r="O150" s="1327">
        <v>0.47570000000000001</v>
      </c>
      <c r="P150" s="947">
        <v>39.08</v>
      </c>
      <c r="Q150" s="1675">
        <f t="shared" ref="Q150:Q152" si="25">ROUND(O150*P150,2)</f>
        <v>18.59</v>
      </c>
      <c r="R150" s="437">
        <v>80</v>
      </c>
      <c r="S150" s="437">
        <f t="shared" ref="S150" si="26">R150/F150</f>
        <v>0.46783625730994149</v>
      </c>
      <c r="T150" s="437">
        <f t="shared" ref="T150:T152" si="27">N150/F150</f>
        <v>0.46783625730994149</v>
      </c>
    </row>
    <row r="151" spans="1:20" s="476" customFormat="1" ht="15" customHeight="1" x14ac:dyDescent="0.25">
      <c r="A151" s="658"/>
      <c r="B151" s="760" t="s">
        <v>2539</v>
      </c>
      <c r="C151" s="696" t="s">
        <v>2914</v>
      </c>
      <c r="D151" s="947"/>
      <c r="E151" s="555" t="s">
        <v>2536</v>
      </c>
      <c r="F151" s="83">
        <v>192</v>
      </c>
      <c r="G151" s="811"/>
      <c r="H151" s="555">
        <f>ROUND(G149*F149/F151,2)</f>
        <v>0</v>
      </c>
      <c r="I151" s="75" t="s">
        <v>50</v>
      </c>
      <c r="J151" s="2353"/>
      <c r="K151" s="2354"/>
      <c r="L151" s="2355"/>
      <c r="M151" s="1925"/>
      <c r="N151" s="1640">
        <v>0</v>
      </c>
      <c r="O151" s="1327">
        <v>0.47570000000000001</v>
      </c>
      <c r="P151" s="947">
        <v>38.049999999999997</v>
      </c>
      <c r="Q151" s="1675">
        <f t="shared" si="25"/>
        <v>18.100000000000001</v>
      </c>
      <c r="R151" s="437">
        <v>0</v>
      </c>
      <c r="S151" s="437">
        <v>0</v>
      </c>
      <c r="T151" s="437">
        <f t="shared" si="27"/>
        <v>0</v>
      </c>
    </row>
    <row r="152" spans="1:20" s="476" customFormat="1" ht="15" customHeight="1" x14ac:dyDescent="0.25">
      <c r="A152" s="658"/>
      <c r="B152" s="760" t="s">
        <v>2540</v>
      </c>
      <c r="C152" s="696" t="s">
        <v>2915</v>
      </c>
      <c r="D152" s="947"/>
      <c r="E152" s="2158" t="s">
        <v>2531</v>
      </c>
      <c r="F152" s="1844">
        <v>240</v>
      </c>
      <c r="G152" s="811"/>
      <c r="H152" s="1900">
        <f>ROUND(G149*F149/F152,2)</f>
        <v>0</v>
      </c>
      <c r="I152" s="1843" t="s">
        <v>50</v>
      </c>
      <c r="J152" s="922">
        <v>136.69999999999999</v>
      </c>
      <c r="K152" s="735">
        <f>IF(OR(ISBLANK(J152),G149=0,ISBLANK(G149)),,ROUND(J152+$K$3,2))</f>
        <v>0</v>
      </c>
      <c r="L152" s="32">
        <f t="shared" ref="L152" si="28">ROUND(H152*K152,2)</f>
        <v>0</v>
      </c>
      <c r="M152" s="736">
        <f t="shared" ref="M152" si="29">ROUND(K152/F152,2)</f>
        <v>0</v>
      </c>
      <c r="N152" s="1640">
        <v>0</v>
      </c>
      <c r="O152" s="1327">
        <v>0.47570000000000001</v>
      </c>
      <c r="P152" s="947">
        <v>42.81</v>
      </c>
      <c r="Q152" s="1675">
        <f t="shared" si="25"/>
        <v>20.36</v>
      </c>
      <c r="R152" s="437" t="s">
        <v>157</v>
      </c>
      <c r="S152" s="437" t="s">
        <v>157</v>
      </c>
      <c r="T152" s="437">
        <f t="shared" si="27"/>
        <v>0</v>
      </c>
    </row>
    <row r="153" spans="1:20" s="476" customFormat="1" ht="15" customHeight="1" x14ac:dyDescent="0.25">
      <c r="A153" s="658"/>
      <c r="B153" s="760" t="s">
        <v>157</v>
      </c>
      <c r="C153" s="696"/>
      <c r="D153" s="1018"/>
      <c r="E153" s="696"/>
      <c r="F153" s="338"/>
      <c r="G153" s="754"/>
      <c r="H153" s="696"/>
      <c r="I153" s="556"/>
      <c r="J153" s="737"/>
      <c r="K153" s="757"/>
      <c r="L153" s="32"/>
      <c r="M153" s="736"/>
      <c r="N153" s="1641"/>
      <c r="O153" s="123"/>
      <c r="P153" s="556"/>
      <c r="Q153" s="121"/>
      <c r="R153" s="37"/>
      <c r="S153" s="32"/>
      <c r="T153" s="437" t="s">
        <v>157</v>
      </c>
    </row>
    <row r="154" spans="1:20" s="476" customFormat="1" ht="15" customHeight="1" thickBot="1" x14ac:dyDescent="0.3">
      <c r="A154" s="658"/>
      <c r="B154" s="1920" t="s">
        <v>2544</v>
      </c>
      <c r="C154" s="696"/>
      <c r="D154" s="1018"/>
      <c r="E154" s="696"/>
      <c r="F154" s="338"/>
      <c r="G154" s="754"/>
      <c r="H154" s="696"/>
      <c r="I154" s="556"/>
      <c r="J154" s="737"/>
      <c r="K154" s="757"/>
      <c r="L154" s="32"/>
      <c r="M154" s="736"/>
      <c r="N154" s="1689"/>
      <c r="O154" s="124"/>
      <c r="P154" s="538"/>
      <c r="Q154" s="44"/>
      <c r="R154" s="241"/>
      <c r="S154" s="46"/>
      <c r="T154" s="438" t="s">
        <v>157</v>
      </c>
    </row>
    <row r="155" spans="1:20" s="476" customFormat="1" ht="15" customHeight="1" thickBot="1" x14ac:dyDescent="0.3">
      <c r="A155" s="1922">
        <v>23</v>
      </c>
      <c r="B155" s="762" t="s">
        <v>2545</v>
      </c>
      <c r="C155" s="1009" t="s">
        <v>2549</v>
      </c>
      <c r="D155" s="947"/>
      <c r="E155" s="1009" t="s">
        <v>2550</v>
      </c>
      <c r="F155" s="483">
        <v>192</v>
      </c>
      <c r="G155" s="729">
        <v>20</v>
      </c>
      <c r="H155" s="730">
        <f>ROUND(G155*F155/F155,2)</f>
        <v>20</v>
      </c>
      <c r="I155" s="144" t="s">
        <v>50</v>
      </c>
      <c r="J155" s="731">
        <v>111.44</v>
      </c>
      <c r="K155" s="732">
        <f>IF(OR(ISBLANK(J155),G155=0,ISBLANK(G155)),,ROUND(J155+$K$3,2))</f>
        <v>111.44</v>
      </c>
      <c r="L155" s="221">
        <f>ROUND(H155*K155,2)</f>
        <v>2228.8000000000002</v>
      </c>
      <c r="M155" s="733">
        <f>ROUND(K155/F155,2)</f>
        <v>0.57999999999999996</v>
      </c>
      <c r="N155" s="1640">
        <v>93.34</v>
      </c>
      <c r="O155" s="1327">
        <v>0.47570000000000001</v>
      </c>
      <c r="P155" s="947">
        <v>38.049999999999997</v>
      </c>
      <c r="Q155" s="1675">
        <f>ROUND(O155*P155,2)</f>
        <v>18.100000000000001</v>
      </c>
      <c r="R155" s="437">
        <f>K155-Q155</f>
        <v>93.34</v>
      </c>
      <c r="S155" s="437">
        <f>R155/F155</f>
        <v>0.48614583333333333</v>
      </c>
      <c r="T155" s="437">
        <f t="shared" ref="T155" si="30">N155/F155</f>
        <v>0.48614583333333333</v>
      </c>
    </row>
    <row r="156" spans="1:20" s="476" customFormat="1" ht="15" customHeight="1" x14ac:dyDescent="0.25">
      <c r="A156" s="658"/>
      <c r="B156" s="760" t="s">
        <v>2546</v>
      </c>
      <c r="C156" s="696"/>
      <c r="D156" s="1018"/>
      <c r="E156" s="696"/>
      <c r="F156" s="338"/>
      <c r="G156" s="754"/>
      <c r="H156" s="696"/>
      <c r="I156" s="556"/>
      <c r="J156" s="737"/>
      <c r="K156" s="757"/>
      <c r="L156" s="32"/>
      <c r="M156" s="736"/>
      <c r="N156" s="1640"/>
      <c r="O156" s="1327" t="s">
        <v>157</v>
      </c>
      <c r="P156" s="966" t="s">
        <v>157</v>
      </c>
      <c r="Q156" s="1464" t="s">
        <v>157</v>
      </c>
      <c r="R156" s="1465" t="s">
        <v>157</v>
      </c>
      <c r="S156" s="1465" t="s">
        <v>157</v>
      </c>
      <c r="T156" s="437" t="s">
        <v>157</v>
      </c>
    </row>
    <row r="157" spans="1:20" s="476" customFormat="1" ht="15" customHeight="1" x14ac:dyDescent="0.25">
      <c r="A157" s="658"/>
      <c r="B157" s="760" t="s">
        <v>2547</v>
      </c>
      <c r="C157" s="696"/>
      <c r="D157" s="1018"/>
      <c r="E157" s="696"/>
      <c r="F157" s="338"/>
      <c r="G157" s="754"/>
      <c r="H157" s="696"/>
      <c r="I157" s="556"/>
      <c r="J157" s="737"/>
      <c r="K157" s="757"/>
      <c r="L157" s="32"/>
      <c r="M157" s="736"/>
      <c r="N157" s="1640"/>
      <c r="O157" s="1327" t="s">
        <v>157</v>
      </c>
      <c r="P157" s="966" t="s">
        <v>157</v>
      </c>
      <c r="Q157" s="1464" t="s">
        <v>238</v>
      </c>
      <c r="R157" s="1465" t="s">
        <v>157</v>
      </c>
      <c r="S157" s="1465" t="s">
        <v>157</v>
      </c>
      <c r="T157" s="437" t="s">
        <v>157</v>
      </c>
    </row>
    <row r="158" spans="1:20" s="476" customFormat="1" ht="15" customHeight="1" x14ac:dyDescent="0.25">
      <c r="A158" s="658"/>
      <c r="B158" s="760" t="s">
        <v>2548</v>
      </c>
      <c r="C158" s="696"/>
      <c r="D158" s="1018"/>
      <c r="E158" s="696"/>
      <c r="F158" s="338"/>
      <c r="G158" s="754"/>
      <c r="H158" s="696"/>
      <c r="I158" s="556"/>
      <c r="J158" s="737"/>
      <c r="K158" s="757"/>
      <c r="L158" s="32"/>
      <c r="M158" s="736"/>
      <c r="N158" s="1641"/>
      <c r="O158" s="123"/>
      <c r="P158" s="556"/>
      <c r="Q158" s="121"/>
      <c r="R158" s="37"/>
      <c r="S158" s="32"/>
      <c r="T158" s="437" t="s">
        <v>157</v>
      </c>
    </row>
    <row r="159" spans="1:20" s="476" customFormat="1" ht="15" customHeight="1" x14ac:dyDescent="0.25">
      <c r="A159" s="658"/>
      <c r="B159" s="760" t="s">
        <v>157</v>
      </c>
      <c r="C159" s="696"/>
      <c r="D159" s="1018"/>
      <c r="E159" s="696"/>
      <c r="F159" s="338"/>
      <c r="G159" s="754"/>
      <c r="H159" s="696"/>
      <c r="I159" s="556"/>
      <c r="J159" s="737"/>
      <c r="K159" s="757"/>
      <c r="L159" s="32"/>
      <c r="M159" s="736"/>
      <c r="N159" s="1641"/>
      <c r="O159" s="123"/>
      <c r="P159" s="556"/>
      <c r="Q159" s="121"/>
      <c r="R159" s="37"/>
      <c r="S159" s="32"/>
      <c r="T159" s="437" t="s">
        <v>157</v>
      </c>
    </row>
    <row r="160" spans="1:20" s="476" customFormat="1" ht="15" customHeight="1" thickBot="1" x14ac:dyDescent="0.3">
      <c r="A160" s="658"/>
      <c r="B160" s="1920" t="s">
        <v>2534</v>
      </c>
      <c r="C160" s="696"/>
      <c r="D160" s="1018"/>
      <c r="E160" s="696"/>
      <c r="F160" s="338"/>
      <c r="G160" s="754"/>
      <c r="H160" s="696"/>
      <c r="I160" s="556"/>
      <c r="J160" s="737"/>
      <c r="K160" s="757"/>
      <c r="L160" s="32"/>
      <c r="M160" s="736"/>
      <c r="N160" s="1689"/>
      <c r="O160" s="124"/>
      <c r="P160" s="538"/>
      <c r="Q160" s="44"/>
      <c r="R160" s="241"/>
      <c r="S160" s="46"/>
      <c r="T160" s="438" t="s">
        <v>157</v>
      </c>
    </row>
    <row r="161" spans="1:20" s="476" customFormat="1" ht="15" customHeight="1" thickBot="1" x14ac:dyDescent="0.3">
      <c r="A161" s="1922">
        <v>24</v>
      </c>
      <c r="B161" s="762" t="s">
        <v>2551</v>
      </c>
      <c r="C161" s="1009" t="s">
        <v>2555</v>
      </c>
      <c r="D161" s="947"/>
      <c r="E161" s="1009" t="s">
        <v>2542</v>
      </c>
      <c r="F161" s="483">
        <v>240</v>
      </c>
      <c r="G161" s="729">
        <v>0</v>
      </c>
      <c r="H161" s="730">
        <f>ROUND(G161*F161/F161,2)</f>
        <v>0</v>
      </c>
      <c r="I161" s="144" t="s">
        <v>50</v>
      </c>
      <c r="J161" s="731">
        <v>120.35</v>
      </c>
      <c r="K161" s="732">
        <f>IF(OR(ISBLANK(J161),G161=0,ISBLANK(G161)),,ROUND(J161+$K$3,2))</f>
        <v>0</v>
      </c>
      <c r="L161" s="221">
        <f>ROUND(H161*K161,2)</f>
        <v>0</v>
      </c>
      <c r="M161" s="733">
        <f>ROUND(K161/F161,2)</f>
        <v>0</v>
      </c>
      <c r="N161" s="1640">
        <v>98.48</v>
      </c>
      <c r="O161" s="1327">
        <v>0.47570000000000001</v>
      </c>
      <c r="P161" s="947">
        <v>45.98</v>
      </c>
      <c r="Q161" s="1675">
        <f>ROUND(O161*P161,2)</f>
        <v>21.87</v>
      </c>
      <c r="R161" s="437">
        <f>K161-Q161</f>
        <v>-21.87</v>
      </c>
      <c r="S161" s="437">
        <f>R161/F161</f>
        <v>-9.1124999999999998E-2</v>
      </c>
      <c r="T161" s="437">
        <f t="shared" ref="T161" si="31">N161/F161</f>
        <v>0.41033333333333333</v>
      </c>
    </row>
    <row r="162" spans="1:20" s="476" customFormat="1" ht="15" customHeight="1" x14ac:dyDescent="0.25">
      <c r="A162" s="658"/>
      <c r="B162" s="760" t="s">
        <v>2552</v>
      </c>
      <c r="C162" s="696"/>
      <c r="D162" s="1018"/>
      <c r="E162" s="696"/>
      <c r="F162" s="338"/>
      <c r="G162" s="754"/>
      <c r="H162" s="696"/>
      <c r="I162" s="556"/>
      <c r="J162" s="737"/>
      <c r="K162" s="757"/>
      <c r="L162" s="32"/>
      <c r="M162" s="736"/>
      <c r="N162" s="1640"/>
      <c r="O162" s="1327" t="s">
        <v>157</v>
      </c>
      <c r="P162" s="966" t="s">
        <v>157</v>
      </c>
      <c r="Q162" s="1464" t="s">
        <v>157</v>
      </c>
      <c r="R162" s="1465" t="s">
        <v>157</v>
      </c>
      <c r="S162" s="1465" t="s">
        <v>157</v>
      </c>
      <c r="T162" s="437" t="s">
        <v>157</v>
      </c>
    </row>
    <row r="163" spans="1:20" s="476" customFormat="1" ht="15" customHeight="1" x14ac:dyDescent="0.25">
      <c r="A163" s="658"/>
      <c r="B163" s="760" t="s">
        <v>2553</v>
      </c>
      <c r="C163" s="696"/>
      <c r="D163" s="1018"/>
      <c r="E163" s="696"/>
      <c r="F163" s="338"/>
      <c r="G163" s="754"/>
      <c r="H163" s="696"/>
      <c r="I163" s="556"/>
      <c r="J163" s="737"/>
      <c r="K163" s="757"/>
      <c r="L163" s="32"/>
      <c r="M163" s="736"/>
      <c r="N163" s="1640"/>
      <c r="O163" s="1327" t="s">
        <v>157</v>
      </c>
      <c r="P163" s="966" t="s">
        <v>157</v>
      </c>
      <c r="Q163" s="1464" t="s">
        <v>238</v>
      </c>
      <c r="R163" s="1465" t="s">
        <v>157</v>
      </c>
      <c r="S163" s="1465" t="s">
        <v>157</v>
      </c>
      <c r="T163" s="437" t="s">
        <v>157</v>
      </c>
    </row>
    <row r="164" spans="1:20" s="476" customFormat="1" ht="15" customHeight="1" x14ac:dyDescent="0.25">
      <c r="A164" s="658"/>
      <c r="B164" s="760" t="s">
        <v>2554</v>
      </c>
      <c r="C164" s="696"/>
      <c r="D164" s="1018"/>
      <c r="E164" s="696"/>
      <c r="F164" s="338"/>
      <c r="G164" s="754"/>
      <c r="H164" s="696"/>
      <c r="I164" s="556"/>
      <c r="J164" s="737"/>
      <c r="K164" s="757"/>
      <c r="L164" s="32"/>
      <c r="M164" s="736"/>
      <c r="N164" s="1641"/>
      <c r="O164" s="123"/>
      <c r="P164" s="556"/>
      <c r="Q164" s="121"/>
      <c r="R164" s="37"/>
      <c r="S164" s="32"/>
      <c r="T164" s="437" t="s">
        <v>157</v>
      </c>
    </row>
    <row r="165" spans="1:20" s="476" customFormat="1" ht="15" customHeight="1" x14ac:dyDescent="0.25">
      <c r="A165" s="658"/>
      <c r="B165" s="760" t="s">
        <v>157</v>
      </c>
      <c r="C165" s="696"/>
      <c r="D165" s="1018"/>
      <c r="E165" s="696"/>
      <c r="F165" s="338"/>
      <c r="G165" s="754"/>
      <c r="H165" s="696"/>
      <c r="I165" s="556"/>
      <c r="J165" s="737"/>
      <c r="K165" s="757"/>
      <c r="L165" s="32"/>
      <c r="M165" s="736"/>
      <c r="N165" s="1641"/>
      <c r="O165" s="123"/>
      <c r="P165" s="556"/>
      <c r="Q165" s="121"/>
      <c r="R165" s="37"/>
      <c r="S165" s="32"/>
      <c r="T165" s="437" t="s">
        <v>157</v>
      </c>
    </row>
    <row r="166" spans="1:20" s="476" customFormat="1" ht="15" customHeight="1" thickBot="1" x14ac:dyDescent="0.3">
      <c r="A166" s="658"/>
      <c r="B166" s="1920" t="s">
        <v>2254</v>
      </c>
      <c r="C166" s="696"/>
      <c r="D166" s="1018"/>
      <c r="E166" s="696"/>
      <c r="F166" s="338"/>
      <c r="G166" s="754"/>
      <c r="H166" s="696"/>
      <c r="I166" s="556"/>
      <c r="J166" s="737"/>
      <c r="K166" s="757"/>
      <c r="L166" s="32"/>
      <c r="M166" s="736"/>
      <c r="N166" s="1689"/>
      <c r="O166" s="124"/>
      <c r="P166" s="538"/>
      <c r="Q166" s="44"/>
      <c r="R166" s="241"/>
      <c r="S166" s="46"/>
      <c r="T166" s="438" t="s">
        <v>157</v>
      </c>
    </row>
    <row r="167" spans="1:20" s="476" customFormat="1" ht="15" customHeight="1" thickBot="1" x14ac:dyDescent="0.3">
      <c r="A167" s="1922">
        <v>25</v>
      </c>
      <c r="B167" s="762" t="s">
        <v>2556</v>
      </c>
      <c r="C167" s="1009" t="s">
        <v>2560</v>
      </c>
      <c r="D167" s="947"/>
      <c r="E167" s="1009" t="s">
        <v>2543</v>
      </c>
      <c r="F167" s="483">
        <v>240</v>
      </c>
      <c r="G167" s="729">
        <v>0</v>
      </c>
      <c r="H167" s="730">
        <f>ROUND(G167*F167/F167,2)</f>
        <v>0</v>
      </c>
      <c r="I167" s="144" t="s">
        <v>50</v>
      </c>
      <c r="J167" s="731">
        <v>102.8</v>
      </c>
      <c r="K167" s="732">
        <f>IF(OR(ISBLANK(J167),G167=0,ISBLANK(G167)),,ROUND(J167+$K$3,2))</f>
        <v>0</v>
      </c>
      <c r="L167" s="221">
        <f>ROUND(H167*K167,2)</f>
        <v>0</v>
      </c>
      <c r="M167" s="733">
        <f>ROUND(K167/F167,2)</f>
        <v>0</v>
      </c>
      <c r="N167" s="1640">
        <v>80.959999999999994</v>
      </c>
      <c r="O167" s="1327">
        <v>0.47570000000000001</v>
      </c>
      <c r="P167" s="947">
        <v>45.92</v>
      </c>
      <c r="Q167" s="1675">
        <f>ROUND(O167*P167,2)</f>
        <v>21.84</v>
      </c>
      <c r="R167" s="437">
        <f>K167-Q167</f>
        <v>-21.84</v>
      </c>
      <c r="S167" s="437">
        <f>R167/F167</f>
        <v>-9.0999999999999998E-2</v>
      </c>
      <c r="T167" s="437">
        <f t="shared" si="12"/>
        <v>0.33733333333333332</v>
      </c>
    </row>
    <row r="168" spans="1:20" s="476" customFormat="1" ht="15" customHeight="1" x14ac:dyDescent="0.25">
      <c r="A168" s="658"/>
      <c r="B168" s="760" t="s">
        <v>2557</v>
      </c>
      <c r="C168" s="696"/>
      <c r="D168" s="1018"/>
      <c r="E168" s="696"/>
      <c r="F168" s="338"/>
      <c r="G168" s="754"/>
      <c r="H168" s="696"/>
      <c r="I168" s="556"/>
      <c r="J168" s="737"/>
      <c r="K168" s="757"/>
      <c r="L168" s="32"/>
      <c r="M168" s="736"/>
      <c r="N168" s="1640"/>
      <c r="O168" s="1327" t="s">
        <v>157</v>
      </c>
      <c r="P168" s="966" t="s">
        <v>157</v>
      </c>
      <c r="Q168" s="1464" t="s">
        <v>157</v>
      </c>
      <c r="R168" s="1465" t="s">
        <v>157</v>
      </c>
      <c r="S168" s="1465" t="s">
        <v>157</v>
      </c>
      <c r="T168" s="437" t="s">
        <v>157</v>
      </c>
    </row>
    <row r="169" spans="1:20" s="476" customFormat="1" ht="15" customHeight="1" x14ac:dyDescent="0.25">
      <c r="A169" s="658"/>
      <c r="B169" s="760" t="s">
        <v>2558</v>
      </c>
      <c r="C169" s="696"/>
      <c r="D169" s="1018"/>
      <c r="E169" s="696"/>
      <c r="F169" s="338"/>
      <c r="G169" s="754"/>
      <c r="H169" s="696"/>
      <c r="I169" s="556"/>
      <c r="J169" s="737"/>
      <c r="K169" s="757"/>
      <c r="L169" s="32"/>
      <c r="M169" s="736"/>
      <c r="N169" s="1640"/>
      <c r="O169" s="1327" t="s">
        <v>157</v>
      </c>
      <c r="P169" s="966" t="s">
        <v>157</v>
      </c>
      <c r="Q169" s="1464" t="s">
        <v>238</v>
      </c>
      <c r="R169" s="1465" t="s">
        <v>157</v>
      </c>
      <c r="S169" s="1465" t="s">
        <v>157</v>
      </c>
      <c r="T169" s="437" t="s">
        <v>157</v>
      </c>
    </row>
    <row r="170" spans="1:20" s="476" customFormat="1" ht="15" customHeight="1" x14ac:dyDescent="0.25">
      <c r="A170" s="658"/>
      <c r="B170" s="760" t="s">
        <v>2559</v>
      </c>
      <c r="C170" s="696"/>
      <c r="D170" s="1018"/>
      <c r="E170" s="696"/>
      <c r="F170" s="338"/>
      <c r="G170" s="754"/>
      <c r="H170" s="696"/>
      <c r="I170" s="556"/>
      <c r="J170" s="737"/>
      <c r="K170" s="757"/>
      <c r="L170" s="32"/>
      <c r="M170" s="736"/>
      <c r="N170" s="1641"/>
      <c r="O170" s="123"/>
      <c r="P170" s="556"/>
      <c r="Q170" s="121"/>
      <c r="R170" s="37"/>
      <c r="S170" s="32"/>
      <c r="T170" s="437" t="s">
        <v>157</v>
      </c>
    </row>
    <row r="171" spans="1:20" s="476" customFormat="1" ht="15" customHeight="1" x14ac:dyDescent="0.25">
      <c r="A171" s="658"/>
      <c r="B171" s="760" t="s">
        <v>157</v>
      </c>
      <c r="C171" s="696"/>
      <c r="D171" s="1018"/>
      <c r="E171" s="696"/>
      <c r="F171" s="338"/>
      <c r="G171" s="754"/>
      <c r="H171" s="696"/>
      <c r="I171" s="556"/>
      <c r="J171" s="737"/>
      <c r="K171" s="757"/>
      <c r="L171" s="32"/>
      <c r="M171" s="736"/>
      <c r="N171" s="1641"/>
      <c r="O171" s="123"/>
      <c r="P171" s="556"/>
      <c r="Q171" s="121"/>
      <c r="R171" s="37"/>
      <c r="S171" s="32"/>
      <c r="T171" s="437" t="s">
        <v>157</v>
      </c>
    </row>
    <row r="172" spans="1:20" s="476" customFormat="1" ht="15" customHeight="1" thickBot="1" x14ac:dyDescent="0.3">
      <c r="A172" s="658"/>
      <c r="B172" s="1920" t="s">
        <v>2533</v>
      </c>
      <c r="C172" s="696"/>
      <c r="D172" s="1018"/>
      <c r="E172" s="696"/>
      <c r="F172" s="338"/>
      <c r="G172" s="754"/>
      <c r="H172" s="696"/>
      <c r="I172" s="556"/>
      <c r="J172" s="737"/>
      <c r="K172" s="757"/>
      <c r="L172" s="32"/>
      <c r="M172" s="736"/>
      <c r="N172" s="1689"/>
      <c r="O172" s="124"/>
      <c r="P172" s="538"/>
      <c r="Q172" s="44"/>
      <c r="R172" s="241"/>
      <c r="S172" s="46"/>
      <c r="T172" s="438" t="s">
        <v>157</v>
      </c>
    </row>
    <row r="173" spans="1:20" s="476" customFormat="1" ht="15" customHeight="1" thickBot="1" x14ac:dyDescent="0.3">
      <c r="A173" s="324" t="s">
        <v>157</v>
      </c>
      <c r="B173" s="557" t="s">
        <v>2561</v>
      </c>
      <c r="C173" s="1038"/>
      <c r="D173" s="1017"/>
      <c r="E173" s="1038"/>
      <c r="F173" s="661"/>
      <c r="G173" s="663"/>
      <c r="H173" s="662"/>
      <c r="I173" s="660"/>
      <c r="J173" s="663"/>
      <c r="K173" s="662"/>
      <c r="L173" s="662"/>
      <c r="M173" s="664"/>
      <c r="N173" s="1679"/>
      <c r="O173" s="406"/>
      <c r="P173" s="406"/>
      <c r="Q173" s="406"/>
      <c r="R173" s="406"/>
      <c r="S173" s="977"/>
      <c r="T173" s="977"/>
    </row>
    <row r="174" spans="1:20" s="476" customFormat="1" ht="15" customHeight="1" thickBot="1" x14ac:dyDescent="0.3">
      <c r="A174" s="569">
        <v>26</v>
      </c>
      <c r="B174" s="1667" t="s">
        <v>164</v>
      </c>
      <c r="C174" s="1039" t="s">
        <v>2562</v>
      </c>
      <c r="D174" s="923"/>
      <c r="E174" s="1039" t="s">
        <v>97</v>
      </c>
      <c r="F174" s="375">
        <v>53</v>
      </c>
      <c r="G174" s="729">
        <v>0</v>
      </c>
      <c r="H174" s="477">
        <f>ROUND(G174*F174/F174,2)</f>
        <v>0</v>
      </c>
      <c r="I174" s="767" t="s">
        <v>50</v>
      </c>
      <c r="J174" s="731">
        <v>62.6</v>
      </c>
      <c r="K174" s="509">
        <f>IF(OR(ISBLANK(J174),G174=0,ISBLANK(G174)),,ROUND(J174+$K$3,2))</f>
        <v>0</v>
      </c>
      <c r="L174" s="28">
        <f>ROUND(H174*K174,2)</f>
        <v>0</v>
      </c>
      <c r="M174" s="768">
        <f>ROUND(K174/F174,2)</f>
        <v>0</v>
      </c>
      <c r="N174" s="1497"/>
      <c r="O174" s="1497"/>
      <c r="P174" s="1498"/>
      <c r="Q174" s="1499"/>
      <c r="R174" s="1500"/>
      <c r="S174" s="1501"/>
      <c r="T174" s="1501"/>
    </row>
    <row r="175" spans="1:20" s="476" customFormat="1" ht="15" customHeight="1" x14ac:dyDescent="0.25">
      <c r="A175" s="569"/>
      <c r="B175" s="556" t="s">
        <v>165</v>
      </c>
      <c r="C175" s="696"/>
      <c r="D175" s="1018"/>
      <c r="E175" s="696"/>
      <c r="F175" s="338"/>
      <c r="G175" s="811"/>
      <c r="H175" s="697"/>
      <c r="I175" s="556"/>
      <c r="J175" s="737"/>
      <c r="K175" s="769"/>
      <c r="L175" s="696"/>
      <c r="M175" s="770"/>
      <c r="N175" s="1644"/>
      <c r="O175" s="123"/>
      <c r="P175" s="556"/>
      <c r="Q175" s="121"/>
      <c r="R175" s="37"/>
      <c r="S175" s="32"/>
      <c r="T175" s="437" t="s">
        <v>157</v>
      </c>
    </row>
    <row r="176" spans="1:20" s="476" customFormat="1" ht="15" customHeight="1" thickBot="1" x14ac:dyDescent="0.3">
      <c r="A176" s="570"/>
      <c r="B176" s="538" t="s">
        <v>166</v>
      </c>
      <c r="C176" s="739"/>
      <c r="D176" s="1019"/>
      <c r="E176" s="739"/>
      <c r="F176" s="285"/>
      <c r="G176" s="821"/>
      <c r="H176" s="700"/>
      <c r="I176" s="538"/>
      <c r="J176" s="740"/>
      <c r="K176" s="766"/>
      <c r="L176" s="739"/>
      <c r="M176" s="771"/>
      <c r="N176" s="1689"/>
      <c r="O176" s="124"/>
      <c r="P176" s="538"/>
      <c r="Q176" s="44"/>
      <c r="R176" s="241"/>
      <c r="S176" s="46"/>
      <c r="T176" s="438" t="s">
        <v>157</v>
      </c>
    </row>
    <row r="177" spans="1:20" s="476" customFormat="1" ht="15" customHeight="1" thickBot="1" x14ac:dyDescent="0.3">
      <c r="A177" s="569">
        <v>27</v>
      </c>
      <c r="B177" s="1667" t="s">
        <v>1986</v>
      </c>
      <c r="C177" s="1039" t="s">
        <v>2563</v>
      </c>
      <c r="D177" s="923"/>
      <c r="E177" s="1039" t="s">
        <v>61</v>
      </c>
      <c r="F177" s="375">
        <v>160</v>
      </c>
      <c r="G177" s="729">
        <v>0</v>
      </c>
      <c r="H177" s="477">
        <f>ROUND(G177*F177/F177,2)</f>
        <v>0</v>
      </c>
      <c r="I177" s="767" t="s">
        <v>50</v>
      </c>
      <c r="J177" s="731">
        <v>90.26</v>
      </c>
      <c r="K177" s="509">
        <f>IF(OR(ISBLANK(J177),G177=0,ISBLANK(G177)),,ROUND(J177+$K$3,2))</f>
        <v>0</v>
      </c>
      <c r="L177" s="28">
        <f>ROUND(H177*K177,2)</f>
        <v>0</v>
      </c>
      <c r="M177" s="768">
        <f>ROUND(K177/F177,2)</f>
        <v>0</v>
      </c>
      <c r="N177" s="1607">
        <v>49.2</v>
      </c>
      <c r="O177" s="1327">
        <v>0.89570000000000005</v>
      </c>
      <c r="P177" s="947">
        <v>45.84</v>
      </c>
      <c r="Q177" s="1326">
        <f>ROUND(O177*P177,2)</f>
        <v>41.06</v>
      </c>
      <c r="R177" s="437">
        <f>K177-Q177</f>
        <v>-41.06</v>
      </c>
      <c r="S177" s="437">
        <f>R177/F177</f>
        <v>-0.25662499999999999</v>
      </c>
      <c r="T177" s="437">
        <f t="shared" si="12"/>
        <v>0.3075</v>
      </c>
    </row>
    <row r="178" spans="1:20" s="476" customFormat="1" ht="15" customHeight="1" x14ac:dyDescent="0.25">
      <c r="A178" s="569"/>
      <c r="B178" s="556" t="s">
        <v>1987</v>
      </c>
      <c r="C178" s="696"/>
      <c r="D178" s="1018"/>
      <c r="E178" s="696"/>
      <c r="F178" s="338"/>
      <c r="G178" s="811"/>
      <c r="H178" s="697"/>
      <c r="I178" s="556"/>
      <c r="J178" s="737"/>
      <c r="K178" s="769"/>
      <c r="L178" s="696"/>
      <c r="M178" s="770"/>
      <c r="N178" s="1644"/>
      <c r="O178" s="123"/>
      <c r="P178" s="556"/>
      <c r="Q178" s="121"/>
      <c r="R178" s="37"/>
      <c r="S178" s="32"/>
      <c r="T178" s="437" t="s">
        <v>157</v>
      </c>
    </row>
    <row r="179" spans="1:20" s="476" customFormat="1" ht="15" customHeight="1" thickBot="1" x14ac:dyDescent="0.3">
      <c r="A179" s="570"/>
      <c r="B179" s="1520" t="s">
        <v>1988</v>
      </c>
      <c r="C179" s="739"/>
      <c r="D179" s="1019"/>
      <c r="E179" s="739"/>
      <c r="F179" s="285"/>
      <c r="G179" s="821"/>
      <c r="H179" s="700"/>
      <c r="I179" s="538"/>
      <c r="J179" s="740"/>
      <c r="K179" s="766"/>
      <c r="L179" s="739"/>
      <c r="M179" s="771"/>
      <c r="N179" s="1689"/>
      <c r="O179" s="124"/>
      <c r="P179" s="538"/>
      <c r="Q179" s="44"/>
      <c r="R179" s="241"/>
      <c r="S179" s="46"/>
      <c r="T179" s="438" t="s">
        <v>157</v>
      </c>
    </row>
    <row r="180" spans="1:20" s="476" customFormat="1" ht="15" customHeight="1" thickBot="1" x14ac:dyDescent="0.3">
      <c r="A180" s="569">
        <v>28</v>
      </c>
      <c r="B180" s="1667" t="s">
        <v>1986</v>
      </c>
      <c r="C180" s="1039" t="s">
        <v>2564</v>
      </c>
      <c r="D180" s="923"/>
      <c r="E180" s="1039" t="s">
        <v>1989</v>
      </c>
      <c r="F180" s="375">
        <v>195</v>
      </c>
      <c r="G180" s="729">
        <v>0</v>
      </c>
      <c r="H180" s="477">
        <f>ROUND(G180*F180/F180,2)</f>
        <v>0</v>
      </c>
      <c r="I180" s="767" t="s">
        <v>50</v>
      </c>
      <c r="J180" s="731">
        <v>81</v>
      </c>
      <c r="K180" s="509">
        <f>IF(OR(ISBLANK(J180),G180=0,ISBLANK(G180)),,ROUND(J180+$K$3,2))</f>
        <v>0</v>
      </c>
      <c r="L180" s="28">
        <f>ROUND(H180*K180,2)</f>
        <v>0</v>
      </c>
      <c r="M180" s="768">
        <f>ROUND(K180/F180,2)</f>
        <v>0</v>
      </c>
      <c r="N180" s="1607">
        <v>48.75</v>
      </c>
      <c r="O180" s="1327">
        <v>0.89570000000000005</v>
      </c>
      <c r="P180" s="966">
        <v>36</v>
      </c>
      <c r="Q180" s="1326">
        <f>ROUND(O180*P180,2)</f>
        <v>32.25</v>
      </c>
      <c r="R180" s="437">
        <f t="shared" ref="R180" si="32">K180-Q180</f>
        <v>-32.25</v>
      </c>
      <c r="S180" s="437">
        <f>R180/F180</f>
        <v>-0.16538461538461538</v>
      </c>
      <c r="T180" s="437">
        <f t="shared" ref="T180:T250" si="33">N180/F180</f>
        <v>0.25</v>
      </c>
    </row>
    <row r="181" spans="1:20" s="476" customFormat="1" ht="15" customHeight="1" x14ac:dyDescent="0.25">
      <c r="A181" s="569"/>
      <c r="B181" s="556" t="s">
        <v>1987</v>
      </c>
      <c r="C181" s="696"/>
      <c r="D181" s="1018"/>
      <c r="E181" s="696"/>
      <c r="F181" s="338"/>
      <c r="G181" s="811"/>
      <c r="H181" s="697"/>
      <c r="I181" s="556"/>
      <c r="J181" s="737"/>
      <c r="K181" s="769"/>
      <c r="L181" s="696"/>
      <c r="M181" s="770"/>
      <c r="N181" s="1644"/>
      <c r="O181" s="123"/>
      <c r="P181" s="556"/>
      <c r="Q181" s="121"/>
      <c r="R181" s="37"/>
      <c r="S181" s="32"/>
      <c r="T181" s="437" t="s">
        <v>157</v>
      </c>
    </row>
    <row r="182" spans="1:20" s="476" customFormat="1" ht="15" customHeight="1" thickBot="1" x14ac:dyDescent="0.3">
      <c r="A182" s="570"/>
      <c r="B182" s="1520" t="s">
        <v>1988</v>
      </c>
      <c r="C182" s="739"/>
      <c r="D182" s="1019"/>
      <c r="E182" s="739"/>
      <c r="F182" s="285"/>
      <c r="G182" s="821"/>
      <c r="H182" s="700"/>
      <c r="I182" s="538"/>
      <c r="J182" s="740"/>
      <c r="K182" s="766"/>
      <c r="L182" s="739"/>
      <c r="M182" s="771"/>
      <c r="N182" s="1689"/>
      <c r="O182" s="124"/>
      <c r="P182" s="538"/>
      <c r="Q182" s="44"/>
      <c r="R182" s="241"/>
      <c r="S182" s="46"/>
      <c r="T182" s="438" t="s">
        <v>157</v>
      </c>
    </row>
    <row r="183" spans="1:20" s="476" customFormat="1" ht="15" customHeight="1" thickBot="1" x14ac:dyDescent="0.3">
      <c r="A183" s="571">
        <v>29</v>
      </c>
      <c r="B183" s="1668" t="s">
        <v>2568</v>
      </c>
      <c r="C183" s="477" t="s">
        <v>2567</v>
      </c>
      <c r="D183" s="2045"/>
      <c r="E183" s="927" t="s">
        <v>819</v>
      </c>
      <c r="F183" s="927">
        <v>96</v>
      </c>
      <c r="G183" s="729">
        <v>0</v>
      </c>
      <c r="H183" s="477">
        <f>ROUND(G183*F183/F183,2)</f>
        <v>0</v>
      </c>
      <c r="I183" s="144" t="s">
        <v>50</v>
      </c>
      <c r="J183" s="731">
        <v>67.2</v>
      </c>
      <c r="K183" s="509">
        <f>IF(OR(ISBLANK(J183),G183=0,ISBLANK(G183)),,ROUND(J183+$K$3,2))</f>
        <v>0</v>
      </c>
      <c r="L183" s="28">
        <f>ROUND(H183*K183,2)</f>
        <v>0</v>
      </c>
      <c r="M183" s="768">
        <f>ROUND(K183/F183,2)</f>
        <v>0</v>
      </c>
      <c r="N183" s="1497"/>
      <c r="O183" s="1497"/>
      <c r="P183" s="1498"/>
      <c r="Q183" s="1499"/>
      <c r="R183" s="1500"/>
      <c r="S183" s="1501"/>
      <c r="T183" s="1501"/>
    </row>
    <row r="184" spans="1:20" s="476" customFormat="1" ht="15" customHeight="1" x14ac:dyDescent="0.25">
      <c r="A184" s="569"/>
      <c r="B184" s="75" t="s">
        <v>2565</v>
      </c>
      <c r="C184" s="1004" t="s">
        <v>157</v>
      </c>
      <c r="D184" s="965"/>
      <c r="E184" s="927"/>
      <c r="F184" s="927"/>
      <c r="G184" s="1453"/>
      <c r="H184" s="1482" t="s">
        <v>157</v>
      </c>
      <c r="I184" s="1670" t="s">
        <v>157</v>
      </c>
      <c r="J184" s="1487" t="s">
        <v>157</v>
      </c>
      <c r="K184" s="1551" t="s">
        <v>157</v>
      </c>
      <c r="L184" s="980" t="s">
        <v>157</v>
      </c>
      <c r="M184" s="1925" t="s">
        <v>157</v>
      </c>
      <c r="N184" s="1640" t="s">
        <v>157</v>
      </c>
      <c r="O184" s="123" t="s">
        <v>157</v>
      </c>
      <c r="P184" s="556"/>
      <c r="Q184" s="121"/>
      <c r="R184" s="37"/>
      <c r="S184" s="32"/>
      <c r="T184" s="437" t="s">
        <v>157</v>
      </c>
    </row>
    <row r="185" spans="1:20" s="476" customFormat="1" ht="15" customHeight="1" x14ac:dyDescent="0.25">
      <c r="A185" s="569"/>
      <c r="B185" s="106" t="s">
        <v>2566</v>
      </c>
      <c r="C185" s="1004"/>
      <c r="D185" s="965"/>
      <c r="E185" s="927"/>
      <c r="F185" s="927"/>
      <c r="G185" s="1453"/>
      <c r="H185" s="1613"/>
      <c r="I185" s="1483"/>
      <c r="J185" s="1484"/>
      <c r="K185" s="1551"/>
      <c r="L185" s="1573"/>
      <c r="M185" s="1926"/>
      <c r="N185" s="1919"/>
      <c r="O185" s="863"/>
      <c r="P185" s="713"/>
      <c r="Q185" s="171"/>
      <c r="R185" s="258"/>
      <c r="S185" s="39"/>
      <c r="T185" s="1314"/>
    </row>
    <row r="186" spans="1:20" s="476" customFormat="1" ht="15" customHeight="1" thickBot="1" x14ac:dyDescent="0.3">
      <c r="A186" s="570"/>
      <c r="B186" s="1479" t="s">
        <v>1982</v>
      </c>
      <c r="C186" s="1040"/>
      <c r="D186" s="1023"/>
      <c r="E186" s="1040"/>
      <c r="F186" s="237"/>
      <c r="G186" s="810"/>
      <c r="H186" s="774"/>
      <c r="I186" s="67"/>
      <c r="J186" s="775"/>
      <c r="K186" s="776"/>
      <c r="L186" s="46"/>
      <c r="M186" s="777"/>
      <c r="N186" s="1689"/>
      <c r="O186" s="124"/>
      <c r="P186" s="538"/>
      <c r="Q186" s="44"/>
      <c r="R186" s="241"/>
      <c r="S186" s="46"/>
      <c r="T186" s="438" t="s">
        <v>157</v>
      </c>
    </row>
    <row r="187" spans="1:20" s="476" customFormat="1" ht="15" customHeight="1" thickBot="1" x14ac:dyDescent="0.3">
      <c r="A187" s="571">
        <v>30</v>
      </c>
      <c r="B187" s="1668" t="s">
        <v>2569</v>
      </c>
      <c r="C187" s="477" t="s">
        <v>2570</v>
      </c>
      <c r="D187" s="2045"/>
      <c r="E187" s="927" t="s">
        <v>2571</v>
      </c>
      <c r="F187" s="927">
        <v>53</v>
      </c>
      <c r="G187" s="729">
        <v>35</v>
      </c>
      <c r="H187" s="477">
        <f>ROUND(G187*F187/F187,2)</f>
        <v>35</v>
      </c>
      <c r="I187" s="144" t="s">
        <v>50</v>
      </c>
      <c r="J187" s="731">
        <v>25.2</v>
      </c>
      <c r="K187" s="509">
        <f>IF(OR(ISBLANK(J187),G187=0,ISBLANK(G187)),,ROUND(J187+$K$3,2))</f>
        <v>25.2</v>
      </c>
      <c r="L187" s="28">
        <f>ROUND(H187*K187,2)</f>
        <v>882</v>
      </c>
      <c r="M187" s="768">
        <f>ROUND(K187/F187,2)</f>
        <v>0.48</v>
      </c>
      <c r="N187" s="1497"/>
      <c r="O187" s="1497"/>
      <c r="P187" s="1498"/>
      <c r="Q187" s="1499"/>
      <c r="R187" s="1500"/>
      <c r="S187" s="1501"/>
      <c r="T187" s="1501"/>
    </row>
    <row r="188" spans="1:20" s="476" customFormat="1" ht="15" customHeight="1" x14ac:dyDescent="0.25">
      <c r="A188" s="569"/>
      <c r="B188" s="75" t="s">
        <v>2572</v>
      </c>
      <c r="C188" s="1004" t="s">
        <v>157</v>
      </c>
      <c r="D188" s="965" t="s">
        <v>157</v>
      </c>
      <c r="E188" s="927"/>
      <c r="F188" s="927"/>
      <c r="G188" s="810"/>
      <c r="H188" s="477" t="s">
        <v>157</v>
      </c>
      <c r="I188" s="65" t="s">
        <v>157</v>
      </c>
      <c r="J188" s="1487" t="s">
        <v>157</v>
      </c>
      <c r="K188" s="435" t="s">
        <v>157</v>
      </c>
      <c r="L188" s="28" t="s">
        <v>157</v>
      </c>
      <c r="M188" s="763" t="s">
        <v>157</v>
      </c>
      <c r="N188" s="1640" t="s">
        <v>157</v>
      </c>
      <c r="O188" s="123"/>
      <c r="P188" s="556"/>
      <c r="Q188" s="121"/>
      <c r="R188" s="37"/>
      <c r="S188" s="32"/>
      <c r="T188" s="437" t="s">
        <v>157</v>
      </c>
    </row>
    <row r="189" spans="1:20" s="476" customFormat="1" ht="15" customHeight="1" thickBot="1" x14ac:dyDescent="0.3">
      <c r="A189" s="570"/>
      <c r="B189" s="1479" t="s">
        <v>1982</v>
      </c>
      <c r="C189" s="1040"/>
      <c r="D189" s="1023"/>
      <c r="E189" s="1040"/>
      <c r="F189" s="237"/>
      <c r="G189" s="822"/>
      <c r="H189" s="774"/>
      <c r="I189" s="67"/>
      <c r="J189" s="775"/>
      <c r="K189" s="776"/>
      <c r="L189" s="46"/>
      <c r="M189" s="777"/>
      <c r="N189" s="1689"/>
      <c r="O189" s="124"/>
      <c r="P189" s="538"/>
      <c r="Q189" s="44"/>
      <c r="R189" s="241"/>
      <c r="S189" s="46"/>
      <c r="T189" s="438" t="s">
        <v>157</v>
      </c>
    </row>
    <row r="190" spans="1:20" s="476" customFormat="1" ht="15" customHeight="1" thickBot="1" x14ac:dyDescent="0.3">
      <c r="A190" s="571">
        <v>31</v>
      </c>
      <c r="B190" s="1668" t="s">
        <v>167</v>
      </c>
      <c r="C190" s="477" t="s">
        <v>2573</v>
      </c>
      <c r="D190" s="2045"/>
      <c r="E190" s="927" t="s">
        <v>1858</v>
      </c>
      <c r="F190" s="927">
        <v>96</v>
      </c>
      <c r="G190" s="820">
        <v>20</v>
      </c>
      <c r="H190" s="477">
        <f>ROUND(G190*F190/F190,2)</f>
        <v>20</v>
      </c>
      <c r="I190" s="144" t="s">
        <v>50</v>
      </c>
      <c r="J190" s="731">
        <v>29.52</v>
      </c>
      <c r="K190" s="509">
        <f>IF(OR(ISBLANK(J190),G190=0,ISBLANK(G190)),,ROUND(J190+$K$3,2))</f>
        <v>29.52</v>
      </c>
      <c r="L190" s="28">
        <f>ROUND(H190*K190,2)</f>
        <v>590.4</v>
      </c>
      <c r="M190" s="768">
        <f>ROUND(K190/F190,2)</f>
        <v>0.31</v>
      </c>
      <c r="N190" s="1497"/>
      <c r="O190" s="1497"/>
      <c r="P190" s="1498"/>
      <c r="Q190" s="1499"/>
      <c r="R190" s="1500"/>
      <c r="S190" s="1501"/>
      <c r="T190" s="1501"/>
    </row>
    <row r="191" spans="1:20" s="476" customFormat="1" ht="15" customHeight="1" x14ac:dyDescent="0.25">
      <c r="A191" s="569"/>
      <c r="B191" s="75" t="s">
        <v>169</v>
      </c>
      <c r="C191" s="1004" t="s">
        <v>157</v>
      </c>
      <c r="D191" s="965"/>
      <c r="E191" s="927"/>
      <c r="F191" s="927"/>
      <c r="G191" s="810"/>
      <c r="H191" s="1482" t="s">
        <v>157</v>
      </c>
      <c r="I191" s="1670" t="s">
        <v>157</v>
      </c>
      <c r="J191" s="1487" t="s">
        <v>157</v>
      </c>
      <c r="K191" s="1551" t="s">
        <v>157</v>
      </c>
      <c r="L191" s="980" t="s">
        <v>157</v>
      </c>
      <c r="M191" s="1925" t="s">
        <v>238</v>
      </c>
      <c r="N191" s="1640"/>
      <c r="O191" s="123"/>
      <c r="P191" s="556"/>
      <c r="Q191" s="121"/>
      <c r="R191" s="37"/>
      <c r="S191" s="32"/>
      <c r="T191" s="437" t="s">
        <v>157</v>
      </c>
    </row>
    <row r="192" spans="1:20" s="476" customFormat="1" ht="15" customHeight="1" x14ac:dyDescent="0.25">
      <c r="A192" s="569"/>
      <c r="B192" s="75" t="s">
        <v>170</v>
      </c>
      <c r="C192" s="1004"/>
      <c r="D192" s="965"/>
      <c r="E192" s="927"/>
      <c r="F192" s="927"/>
      <c r="G192" s="810"/>
      <c r="H192" s="1480"/>
      <c r="I192" s="1483"/>
      <c r="J192" s="1484"/>
      <c r="K192" s="1200"/>
      <c r="L192" s="1603"/>
      <c r="M192" s="1926"/>
      <c r="N192" s="1919"/>
      <c r="O192" s="863"/>
      <c r="P192" s="713"/>
      <c r="Q192" s="171"/>
      <c r="R192" s="258"/>
      <c r="S192" s="39"/>
      <c r="T192" s="1314"/>
    </row>
    <row r="193" spans="1:20" s="476" customFormat="1" ht="15" customHeight="1" thickBot="1" x14ac:dyDescent="0.3">
      <c r="A193" s="570"/>
      <c r="B193" s="1869" t="s">
        <v>1982</v>
      </c>
      <c r="C193" s="1040"/>
      <c r="D193" s="1023"/>
      <c r="E193" s="1040"/>
      <c r="F193" s="237"/>
      <c r="G193" s="810"/>
      <c r="H193" s="1973"/>
      <c r="I193" s="67"/>
      <c r="J193" s="775"/>
      <c r="K193" s="553"/>
      <c r="L193" s="71"/>
      <c r="M193" s="777"/>
      <c r="N193" s="1689"/>
      <c r="O193" s="124"/>
      <c r="P193" s="538"/>
      <c r="Q193" s="44"/>
      <c r="R193" s="241"/>
      <c r="S193" s="46"/>
      <c r="T193" s="438" t="s">
        <v>157</v>
      </c>
    </row>
    <row r="194" spans="1:20" s="476" customFormat="1" ht="15" customHeight="1" thickBot="1" x14ac:dyDescent="0.3">
      <c r="A194" s="569">
        <v>32</v>
      </c>
      <c r="B194" s="1665" t="s">
        <v>171</v>
      </c>
      <c r="C194" s="477" t="s">
        <v>2574</v>
      </c>
      <c r="D194" s="2045"/>
      <c r="E194" s="730" t="s">
        <v>1858</v>
      </c>
      <c r="F194" s="483">
        <v>96</v>
      </c>
      <c r="G194" s="729">
        <v>180</v>
      </c>
      <c r="H194" s="477">
        <f>ROUND(G194*F194/F194,2)</f>
        <v>180</v>
      </c>
      <c r="I194" s="65" t="s">
        <v>50</v>
      </c>
      <c r="J194" s="731">
        <v>52.8</v>
      </c>
      <c r="K194" s="509">
        <f>IF(OR(ISBLANK(J194),G194=0,ISBLANK(G194)),,ROUND(J194+$K$3,2))</f>
        <v>52.8</v>
      </c>
      <c r="L194" s="28">
        <f>ROUND(H194*K194,2)</f>
        <v>9504</v>
      </c>
      <c r="M194" s="768">
        <f>ROUND(K194/F194,2)</f>
        <v>0.55000000000000004</v>
      </c>
      <c r="N194" s="1497"/>
      <c r="O194" s="1497"/>
      <c r="P194" s="1498"/>
      <c r="Q194" s="1499"/>
      <c r="R194" s="1500"/>
      <c r="S194" s="1501"/>
      <c r="T194" s="1501"/>
    </row>
    <row r="195" spans="1:20" s="476" customFormat="1" ht="15" customHeight="1" x14ac:dyDescent="0.25">
      <c r="A195" s="569"/>
      <c r="B195" s="75" t="s">
        <v>172</v>
      </c>
      <c r="C195" s="1004" t="s">
        <v>157</v>
      </c>
      <c r="D195" s="965"/>
      <c r="E195" s="927"/>
      <c r="F195" s="927"/>
      <c r="G195" s="811"/>
      <c r="H195" s="477" t="s">
        <v>238</v>
      </c>
      <c r="I195" s="65" t="s">
        <v>157</v>
      </c>
      <c r="J195" s="1487" t="s">
        <v>157</v>
      </c>
      <c r="K195" s="435" t="s">
        <v>157</v>
      </c>
      <c r="L195" s="28" t="s">
        <v>157</v>
      </c>
      <c r="M195" s="763" t="s">
        <v>157</v>
      </c>
      <c r="N195" s="1640"/>
      <c r="O195" s="123"/>
      <c r="P195" s="556"/>
      <c r="Q195" s="121"/>
      <c r="R195" s="37"/>
      <c r="S195" s="32"/>
      <c r="T195" s="437" t="s">
        <v>157</v>
      </c>
    </row>
    <row r="196" spans="1:20" s="476" customFormat="1" ht="15" customHeight="1" x14ac:dyDescent="0.25">
      <c r="A196" s="569"/>
      <c r="B196" s="75" t="s">
        <v>173</v>
      </c>
      <c r="C196" s="696"/>
      <c r="D196" s="1024"/>
      <c r="E196" s="1061"/>
      <c r="F196" s="337"/>
      <c r="G196" s="811"/>
      <c r="H196" s="697"/>
      <c r="I196" s="145"/>
      <c r="J196" s="764"/>
      <c r="K196" s="769"/>
      <c r="L196" s="259"/>
      <c r="M196" s="765"/>
      <c r="N196" s="1645"/>
      <c r="O196" s="123"/>
      <c r="P196" s="556"/>
      <c r="Q196" s="121"/>
      <c r="R196" s="37"/>
      <c r="S196" s="32"/>
      <c r="T196" s="437" t="s">
        <v>157</v>
      </c>
    </row>
    <row r="197" spans="1:20" s="476" customFormat="1" ht="15" customHeight="1" x14ac:dyDescent="0.25">
      <c r="A197" s="569"/>
      <c r="B197" s="75" t="s">
        <v>174</v>
      </c>
      <c r="C197" s="1010"/>
      <c r="D197" s="1025"/>
      <c r="E197" s="1010"/>
      <c r="F197" s="236"/>
      <c r="G197" s="810"/>
      <c r="H197" s="58"/>
      <c r="I197" s="65"/>
      <c r="J197" s="772"/>
      <c r="K197" s="511"/>
      <c r="L197" s="39"/>
      <c r="M197" s="763"/>
      <c r="N197" s="1640"/>
      <c r="O197" s="123"/>
      <c r="P197" s="556"/>
      <c r="Q197" s="121"/>
      <c r="R197" s="37"/>
      <c r="S197" s="32"/>
      <c r="T197" s="437" t="s">
        <v>238</v>
      </c>
    </row>
    <row r="198" spans="1:20" s="476" customFormat="1" ht="15" customHeight="1" x14ac:dyDescent="0.25">
      <c r="A198" s="569"/>
      <c r="B198" s="106" t="s">
        <v>2578</v>
      </c>
      <c r="C198" s="1042"/>
      <c r="D198" s="1923"/>
      <c r="E198" s="1042"/>
      <c r="F198" s="366"/>
      <c r="G198" s="810"/>
      <c r="H198" s="1927"/>
      <c r="I198" s="89"/>
      <c r="J198" s="1924"/>
      <c r="K198" s="787"/>
      <c r="L198" s="39"/>
      <c r="M198" s="1421"/>
      <c r="N198" s="1919"/>
      <c r="O198" s="863"/>
      <c r="P198" s="713"/>
      <c r="Q198" s="171"/>
      <c r="R198" s="258"/>
      <c r="S198" s="39"/>
      <c r="T198" s="1314"/>
    </row>
    <row r="199" spans="1:20" s="476" customFormat="1" ht="15" customHeight="1" thickBot="1" x14ac:dyDescent="0.3">
      <c r="A199" s="570"/>
      <c r="B199" s="1479" t="s">
        <v>2429</v>
      </c>
      <c r="C199" s="780"/>
      <c r="D199" s="1022"/>
      <c r="E199" s="780"/>
      <c r="F199" s="212"/>
      <c r="G199" s="822"/>
      <c r="H199" s="774"/>
      <c r="I199" s="73"/>
      <c r="J199" s="778"/>
      <c r="K199" s="776"/>
      <c r="L199" s="46"/>
      <c r="M199" s="742"/>
      <c r="N199" s="1689"/>
      <c r="O199" s="124"/>
      <c r="P199" s="538"/>
      <c r="Q199" s="44"/>
      <c r="R199" s="241"/>
      <c r="S199" s="46"/>
      <c r="T199" s="438" t="s">
        <v>157</v>
      </c>
    </row>
    <row r="200" spans="1:20" s="476" customFormat="1" ht="15" customHeight="1" thickBot="1" x14ac:dyDescent="0.3">
      <c r="A200" s="571">
        <v>33</v>
      </c>
      <c r="B200" s="1668" t="s">
        <v>2575</v>
      </c>
      <c r="C200" s="1041" t="s">
        <v>2579</v>
      </c>
      <c r="D200" s="923"/>
      <c r="E200" s="730" t="s">
        <v>2486</v>
      </c>
      <c r="F200" s="483">
        <v>19</v>
      </c>
      <c r="G200" s="823">
        <v>72</v>
      </c>
      <c r="H200" s="477">
        <f>ROUND(G200*F200/F200,2)</f>
        <v>72</v>
      </c>
      <c r="I200" s="144" t="s">
        <v>50</v>
      </c>
      <c r="J200" s="983" t="s">
        <v>157</v>
      </c>
      <c r="K200" s="511" t="s">
        <v>157</v>
      </c>
      <c r="L200" s="28" t="s">
        <v>157</v>
      </c>
      <c r="M200" s="768" t="s">
        <v>157</v>
      </c>
      <c r="N200" s="1497"/>
      <c r="O200" s="1497"/>
      <c r="P200" s="1498"/>
      <c r="Q200" s="1499"/>
      <c r="R200" s="1500"/>
      <c r="S200" s="1501"/>
      <c r="T200" s="1501"/>
    </row>
    <row r="201" spans="1:20" s="476" customFormat="1" ht="15" customHeight="1" x14ac:dyDescent="0.25">
      <c r="A201" s="569"/>
      <c r="B201" s="65" t="s">
        <v>2576</v>
      </c>
      <c r="C201" s="1010" t="s">
        <v>2580</v>
      </c>
      <c r="D201" s="923"/>
      <c r="E201" s="730" t="s">
        <v>2486</v>
      </c>
      <c r="F201" s="483">
        <v>30</v>
      </c>
      <c r="G201" s="824"/>
      <c r="H201" s="477">
        <f>ROUND(G200*F200/F201,2)</f>
        <v>45.6</v>
      </c>
      <c r="I201" s="144" t="s">
        <v>50</v>
      </c>
      <c r="J201" s="731">
        <v>35</v>
      </c>
      <c r="K201" s="511">
        <f>IF(OR(ISBLANK(J201),G200=0,ISBLANK(G200)),,ROUND(J201+$K$3,2))</f>
        <v>35</v>
      </c>
      <c r="L201" s="28">
        <f>ROUND(H201*K201,2)</f>
        <v>1596</v>
      </c>
      <c r="M201" s="768">
        <f>ROUND(K201/F201,2)</f>
        <v>1.17</v>
      </c>
      <c r="N201" s="1497"/>
      <c r="O201" s="1497"/>
      <c r="P201" s="1498"/>
      <c r="Q201" s="1499"/>
      <c r="R201" s="1500"/>
      <c r="S201" s="1501"/>
      <c r="T201" s="1501"/>
    </row>
    <row r="202" spans="1:20" s="476" customFormat="1" ht="15" customHeight="1" x14ac:dyDescent="0.25">
      <c r="A202" s="569"/>
      <c r="B202" s="75" t="s">
        <v>2577</v>
      </c>
      <c r="C202" s="555"/>
      <c r="D202" s="1026"/>
      <c r="E202" s="555"/>
      <c r="F202" s="452"/>
      <c r="G202" s="825"/>
      <c r="H202" s="58"/>
      <c r="I202" s="75"/>
      <c r="J202" s="779"/>
      <c r="K202" s="735"/>
      <c r="L202" s="32"/>
      <c r="M202" s="773"/>
      <c r="N202" s="1607"/>
      <c r="O202" s="1327" t="s">
        <v>157</v>
      </c>
      <c r="P202" s="966" t="s">
        <v>157</v>
      </c>
      <c r="Q202" s="1464" t="s">
        <v>238</v>
      </c>
      <c r="R202" s="1465" t="s">
        <v>157</v>
      </c>
      <c r="S202" s="1465" t="s">
        <v>157</v>
      </c>
      <c r="T202" s="437" t="s">
        <v>157</v>
      </c>
    </row>
    <row r="203" spans="1:20" s="476" customFormat="1" ht="15" customHeight="1" thickBot="1" x14ac:dyDescent="0.3">
      <c r="A203" s="569"/>
      <c r="B203" s="1552" t="s">
        <v>2422</v>
      </c>
      <c r="C203" s="780"/>
      <c r="D203" s="1022"/>
      <c r="E203" s="780"/>
      <c r="F203" s="212"/>
      <c r="G203" s="826"/>
      <c r="H203" s="740"/>
      <c r="I203" s="73"/>
      <c r="J203" s="778"/>
      <c r="K203" s="741"/>
      <c r="L203" s="46"/>
      <c r="M203" s="777"/>
      <c r="N203" s="1689"/>
      <c r="O203" s="124"/>
      <c r="P203" s="538"/>
      <c r="Q203" s="44"/>
      <c r="R203" s="241"/>
      <c r="S203" s="46"/>
      <c r="T203" s="438" t="s">
        <v>157</v>
      </c>
    </row>
    <row r="204" spans="1:20" s="476" customFormat="1" ht="15" customHeight="1" thickBot="1" x14ac:dyDescent="0.3">
      <c r="A204" s="571">
        <v>34</v>
      </c>
      <c r="B204" s="1668" t="s">
        <v>175</v>
      </c>
      <c r="C204" s="1041" t="s">
        <v>2583</v>
      </c>
      <c r="D204" s="923"/>
      <c r="E204" s="730" t="s">
        <v>1970</v>
      </c>
      <c r="F204" s="483">
        <v>73</v>
      </c>
      <c r="G204" s="823">
        <v>0</v>
      </c>
      <c r="H204" s="477">
        <f>ROUND(G204*F204/F204,2)</f>
        <v>0</v>
      </c>
      <c r="I204" s="144" t="s">
        <v>50</v>
      </c>
      <c r="J204" s="731">
        <v>28.83</v>
      </c>
      <c r="K204" s="511">
        <f>IF(OR(ISBLANK(J204),G204=0,ISBLANK(G204)),,ROUND(J204+$K$3,2))</f>
        <v>0</v>
      </c>
      <c r="L204" s="28">
        <f>ROUND(H204*K204,2)</f>
        <v>0</v>
      </c>
      <c r="M204" s="768">
        <f>ROUND(K204/F204,2)</f>
        <v>0</v>
      </c>
      <c r="N204" s="1607">
        <v>16.100000000000001</v>
      </c>
      <c r="O204" s="1327">
        <v>0.89570000000000005</v>
      </c>
      <c r="P204" s="947">
        <v>14.21</v>
      </c>
      <c r="Q204" s="1326">
        <f>ROUND(O204*P204,2)</f>
        <v>12.73</v>
      </c>
      <c r="R204" s="437">
        <f>K204-Q204</f>
        <v>-12.73</v>
      </c>
      <c r="S204" s="437">
        <f>R204/F204</f>
        <v>-0.17438356164383562</v>
      </c>
      <c r="T204" s="437">
        <f t="shared" si="33"/>
        <v>0.22054794520547946</v>
      </c>
    </row>
    <row r="205" spans="1:20" s="476" customFormat="1" ht="15" customHeight="1" x14ac:dyDescent="0.25">
      <c r="A205" s="569"/>
      <c r="B205" s="65" t="s">
        <v>2581</v>
      </c>
      <c r="C205" s="1010"/>
      <c r="D205" s="1024"/>
      <c r="E205" s="1010"/>
      <c r="F205" s="537"/>
      <c r="G205" s="824"/>
      <c r="H205" s="477"/>
      <c r="I205" s="145"/>
      <c r="J205" s="764"/>
      <c r="K205" s="769"/>
      <c r="L205" s="28"/>
      <c r="M205" s="768"/>
      <c r="N205" s="1607"/>
      <c r="O205" s="1327" t="s">
        <v>157</v>
      </c>
      <c r="P205" s="966" t="s">
        <v>157</v>
      </c>
      <c r="Q205" s="1464" t="s">
        <v>157</v>
      </c>
      <c r="R205" s="1465" t="s">
        <v>157</v>
      </c>
      <c r="S205" s="1465" t="s">
        <v>157</v>
      </c>
      <c r="T205" s="437" t="s">
        <v>157</v>
      </c>
    </row>
    <row r="206" spans="1:20" s="476" customFormat="1" ht="15" customHeight="1" x14ac:dyDescent="0.25">
      <c r="A206" s="569"/>
      <c r="B206" s="75" t="s">
        <v>2582</v>
      </c>
      <c r="C206" s="555"/>
      <c r="D206" s="1026"/>
      <c r="E206" s="555"/>
      <c r="F206" s="452"/>
      <c r="G206" s="825"/>
      <c r="H206" s="58"/>
      <c r="I206" s="75"/>
      <c r="J206" s="779"/>
      <c r="K206" s="735"/>
      <c r="L206" s="32"/>
      <c r="M206" s="773"/>
      <c r="N206" s="1607"/>
      <c r="O206" s="1327" t="s">
        <v>157</v>
      </c>
      <c r="P206" s="966" t="s">
        <v>157</v>
      </c>
      <c r="Q206" s="1464" t="s">
        <v>238</v>
      </c>
      <c r="R206" s="1465" t="s">
        <v>157</v>
      </c>
      <c r="S206" s="1465" t="s">
        <v>157</v>
      </c>
      <c r="T206" s="437" t="s">
        <v>157</v>
      </c>
    </row>
    <row r="207" spans="1:20" s="476" customFormat="1" ht="15" customHeight="1" thickBot="1" x14ac:dyDescent="0.3">
      <c r="A207" s="569"/>
      <c r="B207" s="1552" t="s">
        <v>1982</v>
      </c>
      <c r="C207" s="780"/>
      <c r="D207" s="1022"/>
      <c r="E207" s="780"/>
      <c r="F207" s="212"/>
      <c r="G207" s="826"/>
      <c r="H207" s="740"/>
      <c r="I207" s="73"/>
      <c r="J207" s="778"/>
      <c r="K207" s="741"/>
      <c r="L207" s="46"/>
      <c r="M207" s="777"/>
      <c r="N207" s="1689"/>
      <c r="O207" s="124"/>
      <c r="P207" s="538"/>
      <c r="Q207" s="44"/>
      <c r="R207" s="241"/>
      <c r="S207" s="46"/>
      <c r="T207" s="438" t="s">
        <v>157</v>
      </c>
    </row>
    <row r="208" spans="1:20" s="476" customFormat="1" ht="15" customHeight="1" thickBot="1" x14ac:dyDescent="0.3">
      <c r="A208" s="571">
        <v>35</v>
      </c>
      <c r="B208" s="1668" t="s">
        <v>1971</v>
      </c>
      <c r="C208" s="1010" t="s">
        <v>2584</v>
      </c>
      <c r="D208" s="923"/>
      <c r="E208" s="1062" t="s">
        <v>1975</v>
      </c>
      <c r="F208" s="236">
        <v>108</v>
      </c>
      <c r="G208" s="2356">
        <v>0</v>
      </c>
      <c r="H208" s="477">
        <f t="shared" ref="H208" si="34">ROUND(G208*F208/F208,2)</f>
        <v>0</v>
      </c>
      <c r="I208" s="65" t="s">
        <v>50</v>
      </c>
      <c r="J208" s="731">
        <v>77.56</v>
      </c>
      <c r="K208" s="509">
        <f>IF(OR(ISBLANK(J208),G208=0,ISBLANK(G208)),,ROUND(J208+$K$3,2))</f>
        <v>0</v>
      </c>
      <c r="L208" s="28">
        <f t="shared" ref="L208" si="35">ROUND(H208*K208,2)</f>
        <v>0</v>
      </c>
      <c r="M208" s="768">
        <f t="shared" ref="M208" si="36">ROUND(K208/F208,2)</f>
        <v>0</v>
      </c>
      <c r="N208" s="1607">
        <v>41.25</v>
      </c>
      <c r="O208" s="1327">
        <v>0.89570000000000005</v>
      </c>
      <c r="P208" s="947">
        <v>40.540999999999997</v>
      </c>
      <c r="Q208" s="1675">
        <f>ROUND(O208*P208,2)</f>
        <v>36.31</v>
      </c>
      <c r="R208" s="437">
        <f>K208-Q208</f>
        <v>-36.31</v>
      </c>
      <c r="S208" s="437">
        <f>R208/F208</f>
        <v>-0.33620370370370373</v>
      </c>
      <c r="T208" s="437">
        <f t="shared" si="33"/>
        <v>0.38194444444444442</v>
      </c>
    </row>
    <row r="209" spans="1:20" s="476" customFormat="1" ht="15" customHeight="1" x14ac:dyDescent="0.25">
      <c r="A209" s="629"/>
      <c r="B209" s="75" t="s">
        <v>1972</v>
      </c>
      <c r="C209" s="555" t="s">
        <v>157</v>
      </c>
      <c r="D209" s="965"/>
      <c r="E209" s="1480" t="s">
        <v>157</v>
      </c>
      <c r="F209" s="1481" t="s">
        <v>157</v>
      </c>
      <c r="G209" s="1453"/>
      <c r="H209" s="1482" t="s">
        <v>157</v>
      </c>
      <c r="I209" s="1483" t="s">
        <v>157</v>
      </c>
      <c r="J209" s="1484"/>
      <c r="K209" s="1485" t="s">
        <v>157</v>
      </c>
      <c r="L209" s="980" t="s">
        <v>157</v>
      </c>
      <c r="M209" s="1486" t="s">
        <v>157</v>
      </c>
      <c r="N209" s="1609"/>
      <c r="O209" s="1327" t="s">
        <v>157</v>
      </c>
      <c r="P209" s="966" t="s">
        <v>157</v>
      </c>
      <c r="Q209" s="1464" t="s">
        <v>157</v>
      </c>
      <c r="R209" s="1465" t="s">
        <v>157</v>
      </c>
      <c r="S209" s="1465" t="s">
        <v>157</v>
      </c>
      <c r="T209" s="437" t="s">
        <v>157</v>
      </c>
    </row>
    <row r="210" spans="1:20" s="476" customFormat="1" ht="15" customHeight="1" x14ac:dyDescent="0.25">
      <c r="A210" s="629"/>
      <c r="B210" s="75" t="s">
        <v>1973</v>
      </c>
      <c r="C210" s="1042" t="s">
        <v>157</v>
      </c>
      <c r="D210" s="965"/>
      <c r="E210" s="1480" t="s">
        <v>157</v>
      </c>
      <c r="F210" s="1481" t="s">
        <v>157</v>
      </c>
      <c r="G210" s="1453"/>
      <c r="H210" s="1482" t="s">
        <v>157</v>
      </c>
      <c r="I210" s="1483" t="s">
        <v>157</v>
      </c>
      <c r="J210" s="1487"/>
      <c r="K210" s="1485" t="s">
        <v>157</v>
      </c>
      <c r="L210" s="980" t="s">
        <v>157</v>
      </c>
      <c r="M210" s="1486" t="s">
        <v>157</v>
      </c>
      <c r="N210" s="1609"/>
      <c r="O210" s="1327" t="s">
        <v>157</v>
      </c>
      <c r="P210" s="966" t="s">
        <v>157</v>
      </c>
      <c r="Q210" s="1464" t="s">
        <v>238</v>
      </c>
      <c r="R210" s="1465" t="s">
        <v>157</v>
      </c>
      <c r="S210" s="1465" t="s">
        <v>157</v>
      </c>
      <c r="T210" s="437" t="s">
        <v>157</v>
      </c>
    </row>
    <row r="211" spans="1:20" s="476" customFormat="1" ht="15" customHeight="1" thickBot="1" x14ac:dyDescent="0.3">
      <c r="A211" s="630"/>
      <c r="B211" s="1479" t="s">
        <v>1974</v>
      </c>
      <c r="C211" s="780"/>
      <c r="D211" s="1027"/>
      <c r="E211" s="1063"/>
      <c r="F211" s="441"/>
      <c r="G211" s="810"/>
      <c r="H211" s="780"/>
      <c r="I211" s="183"/>
      <c r="J211" s="740"/>
      <c r="K211" s="766"/>
      <c r="L211" s="46"/>
      <c r="M211" s="777"/>
      <c r="N211" s="1689"/>
      <c r="O211" s="124"/>
      <c r="P211" s="538"/>
      <c r="Q211" s="44"/>
      <c r="R211" s="241"/>
      <c r="S211" s="46"/>
      <c r="T211" s="438" t="s">
        <v>157</v>
      </c>
    </row>
    <row r="212" spans="1:20" s="476" customFormat="1" ht="15" customHeight="1" thickBot="1" x14ac:dyDescent="0.3">
      <c r="A212" s="571">
        <v>36</v>
      </c>
      <c r="B212" s="1668" t="s">
        <v>1971</v>
      </c>
      <c r="C212" s="1009" t="s">
        <v>2585</v>
      </c>
      <c r="D212" s="923"/>
      <c r="E212" s="1064" t="s">
        <v>61</v>
      </c>
      <c r="F212" s="419">
        <v>160</v>
      </c>
      <c r="G212" s="729">
        <v>0</v>
      </c>
      <c r="H212" s="730">
        <f>ROUND(G212*F212/F212,2)</f>
        <v>0</v>
      </c>
      <c r="I212" s="668" t="s">
        <v>50</v>
      </c>
      <c r="J212" s="731">
        <v>89.77</v>
      </c>
      <c r="K212" s="781">
        <f>IF(OR(ISBLANK(J212),G212=0,ISBLANK(G212)),,ROUND(J212+$K$3,2))</f>
        <v>0</v>
      </c>
      <c r="L212" s="221">
        <f>ROUND(H212*K212,2)</f>
        <v>0</v>
      </c>
      <c r="M212" s="782">
        <f>ROUND(K212/F212,2)</f>
        <v>0</v>
      </c>
      <c r="N212" s="1607">
        <v>47.95</v>
      </c>
      <c r="O212" s="1327">
        <v>0.89570000000000005</v>
      </c>
      <c r="P212" s="947">
        <v>46.69</v>
      </c>
      <c r="Q212" s="1675">
        <f>ROUND(O212*P212,2)</f>
        <v>41.82</v>
      </c>
      <c r="R212" s="437">
        <f>K212-Q212</f>
        <v>-41.82</v>
      </c>
      <c r="S212" s="437">
        <f>R212/F212</f>
        <v>-0.26137500000000002</v>
      </c>
      <c r="T212" s="437">
        <f t="shared" si="33"/>
        <v>0.2996875</v>
      </c>
    </row>
    <row r="213" spans="1:20" s="476" customFormat="1" ht="15" customHeight="1" x14ac:dyDescent="0.25">
      <c r="A213" s="629"/>
      <c r="B213" s="75" t="s">
        <v>1972</v>
      </c>
      <c r="C213" s="1043"/>
      <c r="D213" s="1028"/>
      <c r="E213" s="1065"/>
      <c r="F213" s="440"/>
      <c r="G213" s="810"/>
      <c r="H213" s="477"/>
      <c r="I213" s="149"/>
      <c r="J213" s="929"/>
      <c r="K213" s="509"/>
      <c r="L213" s="28"/>
      <c r="M213" s="768"/>
      <c r="N213" s="1607"/>
      <c r="O213" s="1327" t="s">
        <v>157</v>
      </c>
      <c r="P213" s="966" t="s">
        <v>157</v>
      </c>
      <c r="Q213" s="1464" t="s">
        <v>157</v>
      </c>
      <c r="R213" s="1465" t="s">
        <v>157</v>
      </c>
      <c r="S213" s="1465" t="s">
        <v>157</v>
      </c>
      <c r="T213" s="437" t="s">
        <v>157</v>
      </c>
    </row>
    <row r="214" spans="1:20" s="476" customFormat="1" ht="15" customHeight="1" x14ac:dyDescent="0.25">
      <c r="A214" s="629"/>
      <c r="B214" s="75" t="s">
        <v>1973</v>
      </c>
      <c r="C214" s="1043"/>
      <c r="D214" s="1408"/>
      <c r="E214" s="1409"/>
      <c r="F214" s="1410"/>
      <c r="G214" s="810"/>
      <c r="H214" s="1411"/>
      <c r="I214" s="667"/>
      <c r="J214" s="1412"/>
      <c r="K214" s="1413"/>
      <c r="L214" s="102"/>
      <c r="M214" s="1414"/>
      <c r="N214" s="1608"/>
      <c r="O214" s="1327" t="s">
        <v>157</v>
      </c>
      <c r="P214" s="966" t="s">
        <v>157</v>
      </c>
      <c r="Q214" s="1464" t="s">
        <v>238</v>
      </c>
      <c r="R214" s="1465" t="s">
        <v>157</v>
      </c>
      <c r="S214" s="1465" t="s">
        <v>157</v>
      </c>
      <c r="T214" s="437" t="s">
        <v>157</v>
      </c>
    </row>
    <row r="215" spans="1:20" s="476" customFormat="1" ht="15" customHeight="1" thickBot="1" x14ac:dyDescent="0.3">
      <c r="A215" s="630"/>
      <c r="B215" s="1479" t="s">
        <v>1974</v>
      </c>
      <c r="C215" s="780"/>
      <c r="D215" s="1022"/>
      <c r="E215" s="1051"/>
      <c r="F215" s="212"/>
      <c r="G215" s="822"/>
      <c r="H215" s="783"/>
      <c r="I215" s="150"/>
      <c r="J215" s="784"/>
      <c r="K215" s="776"/>
      <c r="L215" s="46"/>
      <c r="M215" s="777"/>
      <c r="N215" s="1689"/>
      <c r="O215" s="124"/>
      <c r="P215" s="538"/>
      <c r="Q215" s="44"/>
      <c r="R215" s="241"/>
      <c r="S215" s="46"/>
      <c r="T215" s="438" t="s">
        <v>157</v>
      </c>
    </row>
    <row r="216" spans="1:20" s="476" customFormat="1" ht="15" customHeight="1" thickBot="1" x14ac:dyDescent="0.3">
      <c r="A216" s="645">
        <v>37</v>
      </c>
      <c r="B216" s="1666" t="s">
        <v>1977</v>
      </c>
      <c r="C216" s="800" t="s">
        <v>2586</v>
      </c>
      <c r="D216" s="923"/>
      <c r="E216" s="800" t="s">
        <v>1976</v>
      </c>
      <c r="F216" s="419">
        <v>80</v>
      </c>
      <c r="G216" s="827">
        <v>0</v>
      </c>
      <c r="H216" s="800">
        <f>ROUND(G216*F216/F216,2)</f>
        <v>0</v>
      </c>
      <c r="I216" s="162" t="s">
        <v>50</v>
      </c>
      <c r="J216" s="731">
        <v>57.12</v>
      </c>
      <c r="K216" s="801">
        <f>IF(OR(ISBLANK(J216),G216=0,ISBLANK(G216)),,ROUND(J216+$K$3,2))</f>
        <v>0</v>
      </c>
      <c r="L216" s="447">
        <f>ROUND(H216*K216,2)</f>
        <v>0</v>
      </c>
      <c r="M216" s="793">
        <f>ROUND(K216/F216,2)</f>
        <v>0</v>
      </c>
      <c r="N216" s="1741">
        <v>0</v>
      </c>
      <c r="O216" s="1473">
        <v>0</v>
      </c>
      <c r="P216" s="1474">
        <v>0</v>
      </c>
      <c r="Q216" s="1475">
        <f>ROUND(O216*P216,2)</f>
        <v>0</v>
      </c>
      <c r="R216" s="1476">
        <f>K216-Q216</f>
        <v>0</v>
      </c>
      <c r="S216" s="1476">
        <f>R216/F216</f>
        <v>0</v>
      </c>
      <c r="T216" s="1476">
        <f t="shared" ref="T216" si="37">N216/F216</f>
        <v>0</v>
      </c>
    </row>
    <row r="217" spans="1:20" s="476" customFormat="1" ht="15" customHeight="1" x14ac:dyDescent="0.25">
      <c r="A217" s="627"/>
      <c r="B217" s="75" t="s">
        <v>1978</v>
      </c>
      <c r="C217" s="555" t="s">
        <v>157</v>
      </c>
      <c r="D217" s="965"/>
      <c r="E217" s="555"/>
      <c r="F217" s="83"/>
      <c r="G217" s="810"/>
      <c r="H217" s="555"/>
      <c r="I217" s="75"/>
      <c r="J217" s="794"/>
      <c r="K217" s="795"/>
      <c r="L217" s="489"/>
      <c r="M217" s="796"/>
      <c r="N217" s="1607"/>
      <c r="O217" s="1327" t="s">
        <v>157</v>
      </c>
      <c r="P217" s="966" t="s">
        <v>157</v>
      </c>
      <c r="Q217" s="1464" t="s">
        <v>157</v>
      </c>
      <c r="R217" s="1465" t="s">
        <v>157</v>
      </c>
      <c r="S217" s="1465" t="s">
        <v>157</v>
      </c>
      <c r="T217" s="437" t="s">
        <v>157</v>
      </c>
    </row>
    <row r="218" spans="1:20" s="476" customFormat="1" ht="15" customHeight="1" x14ac:dyDescent="0.25">
      <c r="A218" s="1693"/>
      <c r="B218" s="75" t="s">
        <v>1979</v>
      </c>
      <c r="C218" s="555"/>
      <c r="D218" s="1694"/>
      <c r="E218" s="555"/>
      <c r="F218" s="83"/>
      <c r="G218" s="856"/>
      <c r="H218" s="555"/>
      <c r="I218" s="75"/>
      <c r="J218" s="794"/>
      <c r="K218" s="795"/>
      <c r="L218" s="489"/>
      <c r="M218" s="796"/>
      <c r="N218" s="1608"/>
      <c r="O218" s="1327" t="s">
        <v>157</v>
      </c>
      <c r="P218" s="966" t="s">
        <v>157</v>
      </c>
      <c r="Q218" s="1464" t="s">
        <v>238</v>
      </c>
      <c r="R218" s="1465" t="s">
        <v>157</v>
      </c>
      <c r="S218" s="1465" t="s">
        <v>157</v>
      </c>
      <c r="T218" s="437" t="s">
        <v>157</v>
      </c>
    </row>
    <row r="219" spans="1:20" ht="15" customHeight="1" thickBot="1" x14ac:dyDescent="0.3">
      <c r="A219" s="55"/>
      <c r="B219" s="295" t="s">
        <v>1982</v>
      </c>
      <c r="C219" s="513"/>
      <c r="D219" s="1032"/>
      <c r="E219" s="513"/>
      <c r="F219" s="237"/>
      <c r="G219" s="388"/>
      <c r="H219" s="70"/>
      <c r="I219" s="72"/>
      <c r="J219" s="133"/>
      <c r="K219" s="188"/>
      <c r="L219" s="71"/>
      <c r="M219" s="112"/>
      <c r="N219" s="1689"/>
      <c r="O219" s="124"/>
      <c r="P219" s="538"/>
      <c r="Q219" s="44"/>
      <c r="R219" s="241"/>
      <c r="S219" s="46"/>
      <c r="T219" s="936" t="s">
        <v>157</v>
      </c>
    </row>
    <row r="220" spans="1:20" ht="15" customHeight="1" thickBot="1" x14ac:dyDescent="0.3">
      <c r="A220" s="627">
        <v>38</v>
      </c>
      <c r="B220" s="1928" t="s">
        <v>178</v>
      </c>
      <c r="C220" s="1042" t="s">
        <v>2587</v>
      </c>
      <c r="D220" s="947"/>
      <c r="E220" s="1042" t="s">
        <v>1983</v>
      </c>
      <c r="F220" s="366">
        <v>350</v>
      </c>
      <c r="G220" s="827">
        <v>0</v>
      </c>
      <c r="H220" s="1042">
        <f>ROUND(G220*F220/F220,2)</f>
        <v>0</v>
      </c>
      <c r="I220" s="89" t="s">
        <v>50</v>
      </c>
      <c r="J220" s="976">
        <v>97.01</v>
      </c>
      <c r="K220" s="1370">
        <f>IF(OR(ISBLANK(J220),G220=0,ISBLANK(G220)),,ROUND(J220+$K$3,2))</f>
        <v>0</v>
      </c>
      <c r="L220" s="102">
        <f>ROUND(H220*K220,2)</f>
        <v>0</v>
      </c>
      <c r="M220" s="1414">
        <f>ROUND(K220/F220,2)</f>
        <v>0</v>
      </c>
      <c r="N220" s="1607">
        <v>45</v>
      </c>
      <c r="O220" s="1327">
        <v>0.89570000000000005</v>
      </c>
      <c r="P220" s="947">
        <v>58.064500000000002</v>
      </c>
      <c r="Q220" s="1675">
        <f>ROUND(O220*P220,2)</f>
        <v>52.01</v>
      </c>
      <c r="R220" s="437">
        <f>K220-Q220</f>
        <v>-52.01</v>
      </c>
      <c r="S220" s="437">
        <f>R220/F220</f>
        <v>-0.14859999999999998</v>
      </c>
      <c r="T220" s="437">
        <f t="shared" si="33"/>
        <v>0.12857142857142856</v>
      </c>
    </row>
    <row r="221" spans="1:20" ht="15" customHeight="1" x14ac:dyDescent="0.25">
      <c r="A221" s="627"/>
      <c r="B221" s="75" t="s">
        <v>1980</v>
      </c>
      <c r="C221" s="555" t="s">
        <v>157</v>
      </c>
      <c r="D221" s="965"/>
      <c r="E221" s="555"/>
      <c r="F221" s="83"/>
      <c r="G221" s="810"/>
      <c r="H221" s="555"/>
      <c r="I221" s="75"/>
      <c r="J221" s="794"/>
      <c r="K221" s="795"/>
      <c r="L221" s="489"/>
      <c r="M221" s="796"/>
      <c r="N221" s="1607"/>
      <c r="O221" s="1327" t="s">
        <v>157</v>
      </c>
      <c r="P221" s="966" t="s">
        <v>157</v>
      </c>
      <c r="Q221" s="1464" t="s">
        <v>157</v>
      </c>
      <c r="R221" s="1465" t="s">
        <v>157</v>
      </c>
      <c r="S221" s="1465" t="s">
        <v>157</v>
      </c>
      <c r="T221" s="437" t="s">
        <v>157</v>
      </c>
    </row>
    <row r="222" spans="1:20" ht="15" customHeight="1" x14ac:dyDescent="0.25">
      <c r="A222" s="627"/>
      <c r="B222" s="75" t="s">
        <v>1981</v>
      </c>
      <c r="C222" s="555"/>
      <c r="D222" s="1694"/>
      <c r="E222" s="555"/>
      <c r="F222" s="83"/>
      <c r="G222" s="856"/>
      <c r="H222" s="555"/>
      <c r="I222" s="75"/>
      <c r="J222" s="794"/>
      <c r="K222" s="795"/>
      <c r="L222" s="489"/>
      <c r="M222" s="796"/>
      <c r="N222" s="1608"/>
      <c r="O222" s="1327" t="s">
        <v>157</v>
      </c>
      <c r="P222" s="966" t="s">
        <v>157</v>
      </c>
      <c r="Q222" s="1464" t="s">
        <v>238</v>
      </c>
      <c r="R222" s="1465" t="s">
        <v>157</v>
      </c>
      <c r="S222" s="1465" t="s">
        <v>157</v>
      </c>
      <c r="T222" s="437" t="s">
        <v>157</v>
      </c>
    </row>
    <row r="223" spans="1:20" ht="15" customHeight="1" thickBot="1" x14ac:dyDescent="0.3">
      <c r="A223" s="1697"/>
      <c r="B223" s="279" t="s">
        <v>1982</v>
      </c>
      <c r="C223" s="183"/>
      <c r="D223" s="133"/>
      <c r="E223" s="278"/>
      <c r="F223" s="71"/>
      <c r="G223" s="438"/>
      <c r="H223" s="1698"/>
      <c r="I223" s="279"/>
      <c r="J223" s="183"/>
      <c r="K223" s="133"/>
      <c r="L223" s="278"/>
      <c r="M223" s="71"/>
      <c r="N223" s="1689"/>
      <c r="O223" s="1699"/>
      <c r="P223" s="124"/>
      <c r="Q223" s="538"/>
      <c r="R223" s="44"/>
      <c r="S223" s="241"/>
      <c r="T223" s="46" t="s">
        <v>157</v>
      </c>
    </row>
    <row r="224" spans="1:20" ht="15" customHeight="1" thickBot="1" x14ac:dyDescent="0.3">
      <c r="A224" s="645">
        <v>39</v>
      </c>
      <c r="B224" s="1666" t="s">
        <v>2588</v>
      </c>
      <c r="C224" s="800" t="s">
        <v>2593</v>
      </c>
      <c r="D224" s="923"/>
      <c r="E224" s="800" t="s">
        <v>1984</v>
      </c>
      <c r="F224" s="419">
        <v>60</v>
      </c>
      <c r="G224" s="827">
        <v>0</v>
      </c>
      <c r="H224" s="800">
        <f>ROUND(G224*F224/F224,2)</f>
        <v>0</v>
      </c>
      <c r="I224" s="162" t="s">
        <v>50</v>
      </c>
      <c r="J224" s="731">
        <v>30.5</v>
      </c>
      <c r="K224" s="801">
        <f>IF(OR(ISBLANK(J224),G224=0,ISBLANK(G224)),,ROUND(J224+$K$3,2))</f>
        <v>0</v>
      </c>
      <c r="L224" s="447">
        <f>ROUND(H224*K224,2)</f>
        <v>0</v>
      </c>
      <c r="M224" s="793">
        <f>ROUND(K224/F224,2)</f>
        <v>0</v>
      </c>
      <c r="N224" s="1741">
        <v>0</v>
      </c>
      <c r="O224" s="1473">
        <v>0</v>
      </c>
      <c r="P224" s="1474">
        <v>0</v>
      </c>
      <c r="Q224" s="1475">
        <f>ROUND(O224*P224,2)</f>
        <v>0</v>
      </c>
      <c r="R224" s="1476">
        <f>K224-Q224</f>
        <v>0</v>
      </c>
      <c r="S224" s="1476">
        <f>R224/F224</f>
        <v>0</v>
      </c>
      <c r="T224" s="1476">
        <f t="shared" ref="T224" si="38">N224/F224</f>
        <v>0</v>
      </c>
    </row>
    <row r="225" spans="1:20" ht="15" customHeight="1" x14ac:dyDescent="0.25">
      <c r="A225" s="627"/>
      <c r="B225" s="75" t="s">
        <v>2589</v>
      </c>
      <c r="C225" s="555" t="s">
        <v>157</v>
      </c>
      <c r="D225" s="965"/>
      <c r="E225" s="555"/>
      <c r="F225" s="83"/>
      <c r="G225" s="810"/>
      <c r="H225" s="555"/>
      <c r="I225" s="75"/>
      <c r="J225" s="794"/>
      <c r="K225" s="795"/>
      <c r="L225" s="489"/>
      <c r="M225" s="796"/>
      <c r="N225" s="1611"/>
      <c r="O225" s="1327" t="s">
        <v>157</v>
      </c>
      <c r="P225" s="966" t="s">
        <v>157</v>
      </c>
      <c r="Q225" s="1464" t="s">
        <v>157</v>
      </c>
      <c r="R225" s="1465" t="s">
        <v>157</v>
      </c>
      <c r="S225" s="1465" t="s">
        <v>157</v>
      </c>
      <c r="T225" s="437" t="s">
        <v>157</v>
      </c>
    </row>
    <row r="226" spans="1:20" ht="15" customHeight="1" x14ac:dyDescent="0.25">
      <c r="A226" s="627"/>
      <c r="B226" s="106" t="s">
        <v>2590</v>
      </c>
      <c r="C226" s="1011"/>
      <c r="D226" s="1884"/>
      <c r="E226" s="1011"/>
      <c r="F226" s="372"/>
      <c r="G226" s="810"/>
      <c r="H226" s="1011"/>
      <c r="I226" s="106"/>
      <c r="J226" s="1929"/>
      <c r="K226" s="1930"/>
      <c r="L226" s="503"/>
      <c r="M226" s="1931"/>
      <c r="N226" s="1647"/>
      <c r="O226" s="1832"/>
      <c r="P226" s="1833"/>
      <c r="Q226" s="1464"/>
      <c r="R226" s="1932"/>
      <c r="S226" s="1463"/>
      <c r="T226" s="1314"/>
    </row>
    <row r="227" spans="1:20" ht="15" customHeight="1" x14ac:dyDescent="0.25">
      <c r="A227" s="627"/>
      <c r="B227" s="106" t="s">
        <v>2591</v>
      </c>
      <c r="C227" s="1011"/>
      <c r="D227" s="1884"/>
      <c r="E227" s="1011"/>
      <c r="F227" s="372"/>
      <c r="G227" s="810"/>
      <c r="H227" s="1011"/>
      <c r="I227" s="106"/>
      <c r="J227" s="1929"/>
      <c r="K227" s="1930"/>
      <c r="L227" s="503"/>
      <c r="M227" s="1931"/>
      <c r="N227" s="1647"/>
      <c r="O227" s="1832"/>
      <c r="P227" s="1833"/>
      <c r="Q227" s="1464"/>
      <c r="R227" s="1932"/>
      <c r="S227" s="1463"/>
      <c r="T227" s="1314"/>
    </row>
    <row r="228" spans="1:20" ht="15" customHeight="1" thickBot="1" x14ac:dyDescent="0.3">
      <c r="A228" s="628"/>
      <c r="B228" s="1479" t="s">
        <v>2592</v>
      </c>
      <c r="C228" s="780"/>
      <c r="D228" s="1030"/>
      <c r="E228" s="780"/>
      <c r="F228" s="212"/>
      <c r="G228" s="822"/>
      <c r="H228" s="780"/>
      <c r="I228" s="73"/>
      <c r="J228" s="797"/>
      <c r="K228" s="798"/>
      <c r="L228" s="493"/>
      <c r="M228" s="799"/>
      <c r="N228" s="1647"/>
      <c r="O228" s="1327" t="s">
        <v>157</v>
      </c>
      <c r="P228" s="966" t="s">
        <v>157</v>
      </c>
      <c r="Q228" s="1464" t="s">
        <v>238</v>
      </c>
      <c r="R228" s="1465" t="s">
        <v>157</v>
      </c>
      <c r="S228" s="1470" t="s">
        <v>157</v>
      </c>
      <c r="T228" s="438" t="s">
        <v>157</v>
      </c>
    </row>
    <row r="229" spans="1:20" ht="15" customHeight="1" thickBot="1" x14ac:dyDescent="0.3">
      <c r="A229" s="645">
        <v>40</v>
      </c>
      <c r="B229" s="1666" t="s">
        <v>2595</v>
      </c>
      <c r="C229" s="800" t="s">
        <v>2600</v>
      </c>
      <c r="D229" s="923"/>
      <c r="E229" s="800" t="s">
        <v>2486</v>
      </c>
      <c r="F229" s="419">
        <v>176</v>
      </c>
      <c r="G229" s="827">
        <v>80</v>
      </c>
      <c r="H229" s="800">
        <f>ROUND(G229*F229/F229,2)</f>
        <v>80</v>
      </c>
      <c r="I229" s="162" t="s">
        <v>50</v>
      </c>
      <c r="J229" s="731">
        <v>26</v>
      </c>
      <c r="K229" s="801">
        <f>IF(OR(ISBLANK(J229),G229=0,ISBLANK(G229)),,ROUND(J229+$K$3,2))</f>
        <v>26</v>
      </c>
      <c r="L229" s="447">
        <f>ROUND(H229*K229,2)</f>
        <v>2080</v>
      </c>
      <c r="M229" s="793">
        <f>ROUND(K229/F229,2)</f>
        <v>0.15</v>
      </c>
      <c r="N229" s="1741">
        <v>0</v>
      </c>
      <c r="O229" s="1473">
        <v>0</v>
      </c>
      <c r="P229" s="1474">
        <v>0</v>
      </c>
      <c r="Q229" s="1475">
        <f>ROUND(O229*P229,2)</f>
        <v>0</v>
      </c>
      <c r="R229" s="1476">
        <f>K229-Q229</f>
        <v>26</v>
      </c>
      <c r="S229" s="1476">
        <f>R229/F229</f>
        <v>0.14772727272727273</v>
      </c>
      <c r="T229" s="1476">
        <f t="shared" ref="T229" si="39">N229/F229</f>
        <v>0</v>
      </c>
    </row>
    <row r="230" spans="1:20" ht="15" customHeight="1" x14ac:dyDescent="0.25">
      <c r="A230" s="627"/>
      <c r="B230" s="75" t="s">
        <v>2594</v>
      </c>
      <c r="C230" s="555" t="s">
        <v>157</v>
      </c>
      <c r="D230" s="965"/>
      <c r="E230" s="555"/>
      <c r="F230" s="83"/>
      <c r="G230" s="810"/>
      <c r="H230" s="555"/>
      <c r="I230" s="75"/>
      <c r="J230" s="794"/>
      <c r="K230" s="795"/>
      <c r="L230" s="489"/>
      <c r="M230" s="796"/>
      <c r="N230" s="1611"/>
      <c r="O230" s="1327" t="s">
        <v>157</v>
      </c>
      <c r="P230" s="966" t="s">
        <v>157</v>
      </c>
      <c r="Q230" s="1464" t="s">
        <v>157</v>
      </c>
      <c r="R230" s="1465" t="s">
        <v>157</v>
      </c>
      <c r="S230" s="1465" t="s">
        <v>157</v>
      </c>
      <c r="T230" s="437" t="s">
        <v>157</v>
      </c>
    </row>
    <row r="231" spans="1:20" ht="15" customHeight="1" x14ac:dyDescent="0.25">
      <c r="A231" s="627"/>
      <c r="B231" s="106" t="s">
        <v>3670</v>
      </c>
      <c r="C231" s="1011"/>
      <c r="D231" s="1884"/>
      <c r="E231" s="1011"/>
      <c r="F231" s="372"/>
      <c r="G231" s="810"/>
      <c r="H231" s="1011"/>
      <c r="I231" s="106"/>
      <c r="J231" s="1929"/>
      <c r="K231" s="1930"/>
      <c r="L231" s="503"/>
      <c r="M231" s="1931"/>
      <c r="N231" s="1647"/>
      <c r="O231" s="1832"/>
      <c r="P231" s="1833"/>
      <c r="Q231" s="1464"/>
      <c r="R231" s="1932"/>
      <c r="S231" s="1463"/>
      <c r="T231" s="1314"/>
    </row>
    <row r="232" spans="1:20" ht="15" customHeight="1" x14ac:dyDescent="0.25">
      <c r="A232" s="627"/>
      <c r="B232" s="106" t="s">
        <v>3671</v>
      </c>
      <c r="C232" s="1011"/>
      <c r="D232" s="1884"/>
      <c r="E232" s="1011"/>
      <c r="F232" s="372"/>
      <c r="G232" s="810"/>
      <c r="H232" s="1011"/>
      <c r="I232" s="106"/>
      <c r="J232" s="1929"/>
      <c r="K232" s="1930"/>
      <c r="L232" s="503"/>
      <c r="M232" s="1931"/>
      <c r="N232" s="1647"/>
      <c r="O232" s="1832"/>
      <c r="P232" s="1833"/>
      <c r="Q232" s="1464"/>
      <c r="R232" s="1932"/>
      <c r="S232" s="1463"/>
      <c r="T232" s="1314"/>
    </row>
    <row r="233" spans="1:20" ht="15" customHeight="1" thickBot="1" x14ac:dyDescent="0.3">
      <c r="A233" s="628"/>
      <c r="B233" s="1479" t="s">
        <v>2429</v>
      </c>
      <c r="C233" s="780"/>
      <c r="D233" s="1030"/>
      <c r="E233" s="780"/>
      <c r="F233" s="212"/>
      <c r="G233" s="822"/>
      <c r="H233" s="780"/>
      <c r="I233" s="73"/>
      <c r="J233" s="797"/>
      <c r="K233" s="798"/>
      <c r="L233" s="493"/>
      <c r="M233" s="799"/>
      <c r="N233" s="2042"/>
      <c r="O233" s="2043" t="s">
        <v>157</v>
      </c>
      <c r="P233" s="1598" t="s">
        <v>157</v>
      </c>
      <c r="Q233" s="1822" t="s">
        <v>238</v>
      </c>
      <c r="R233" s="2044" t="s">
        <v>157</v>
      </c>
      <c r="S233" s="1470" t="s">
        <v>157</v>
      </c>
      <c r="T233" s="438" t="s">
        <v>157</v>
      </c>
    </row>
    <row r="234" spans="1:20" ht="15" customHeight="1" thickBot="1" x14ac:dyDescent="0.3">
      <c r="A234" s="645">
        <v>41</v>
      </c>
      <c r="B234" s="1666" t="s">
        <v>2596</v>
      </c>
      <c r="C234" s="800" t="s">
        <v>2601</v>
      </c>
      <c r="D234" s="923"/>
      <c r="E234" s="800" t="s">
        <v>1995</v>
      </c>
      <c r="F234" s="419">
        <v>176</v>
      </c>
      <c r="G234" s="827"/>
      <c r="H234" s="800">
        <f>ROUND(G234*F234/F234,2)</f>
        <v>0</v>
      </c>
      <c r="I234" s="162" t="s">
        <v>50</v>
      </c>
      <c r="J234" s="731">
        <v>81</v>
      </c>
      <c r="K234" s="801">
        <f>IF(OR(ISBLANK(J234),G234=0,ISBLANK(G234)),,ROUND(J234+$K$3,2))</f>
        <v>0</v>
      </c>
      <c r="L234" s="447">
        <f>ROUND(H234*K234,2)</f>
        <v>0</v>
      </c>
      <c r="M234" s="793">
        <f>ROUND(K234/F234,2)</f>
        <v>0</v>
      </c>
      <c r="N234" s="1607">
        <v>48.75</v>
      </c>
      <c r="O234" s="1327">
        <v>0.89570000000000005</v>
      </c>
      <c r="P234" s="947">
        <v>36</v>
      </c>
      <c r="Q234" s="1675">
        <f>ROUND(O234*P234,2)</f>
        <v>32.25</v>
      </c>
      <c r="R234" s="437">
        <f>K234-Q234</f>
        <v>-32.25</v>
      </c>
      <c r="S234" s="437">
        <f>R234/F234</f>
        <v>-0.18323863636363635</v>
      </c>
      <c r="T234" s="437">
        <f t="shared" ref="T234" si="40">N234/F234</f>
        <v>0.27698863636363635</v>
      </c>
    </row>
    <row r="235" spans="1:20" ht="15" customHeight="1" x14ac:dyDescent="0.25">
      <c r="A235" s="627"/>
      <c r="B235" s="75" t="s">
        <v>2597</v>
      </c>
      <c r="C235" s="555" t="s">
        <v>157</v>
      </c>
      <c r="D235" s="965"/>
      <c r="E235" s="555"/>
      <c r="F235" s="83"/>
      <c r="G235" s="810"/>
      <c r="H235" s="555"/>
      <c r="I235" s="75"/>
      <c r="J235" s="794"/>
      <c r="K235" s="795"/>
      <c r="L235" s="489"/>
      <c r="M235" s="796"/>
      <c r="N235" s="1611"/>
      <c r="O235" s="1327" t="s">
        <v>157</v>
      </c>
      <c r="P235" s="966" t="s">
        <v>157</v>
      </c>
      <c r="Q235" s="1464" t="s">
        <v>157</v>
      </c>
      <c r="R235" s="1465" t="s">
        <v>157</v>
      </c>
      <c r="S235" s="1465" t="s">
        <v>157</v>
      </c>
      <c r="T235" s="437" t="s">
        <v>157</v>
      </c>
    </row>
    <row r="236" spans="1:20" ht="15" customHeight="1" x14ac:dyDescent="0.25">
      <c r="A236" s="627"/>
      <c r="B236" s="106" t="s">
        <v>2598</v>
      </c>
      <c r="C236" s="1011"/>
      <c r="D236" s="1884"/>
      <c r="E236" s="1011"/>
      <c r="F236" s="372"/>
      <c r="G236" s="810"/>
      <c r="H236" s="1011"/>
      <c r="I236" s="106"/>
      <c r="J236" s="1929"/>
      <c r="K236" s="1930"/>
      <c r="L236" s="503"/>
      <c r="M236" s="1931"/>
      <c r="N236" s="2357"/>
      <c r="O236" s="1832"/>
      <c r="P236" s="1833"/>
      <c r="Q236" s="1464"/>
      <c r="R236" s="1932"/>
      <c r="S236" s="1463"/>
      <c r="T236" s="1314"/>
    </row>
    <row r="237" spans="1:20" ht="15" customHeight="1" x14ac:dyDescent="0.25">
      <c r="A237" s="627"/>
      <c r="B237" s="106" t="s">
        <v>2599</v>
      </c>
      <c r="C237" s="1011"/>
      <c r="D237" s="1884"/>
      <c r="E237" s="1011"/>
      <c r="F237" s="372"/>
      <c r="G237" s="810"/>
      <c r="H237" s="1011"/>
      <c r="I237" s="106"/>
      <c r="J237" s="1929"/>
      <c r="K237" s="1930"/>
      <c r="L237" s="503"/>
      <c r="M237" s="1931"/>
      <c r="N237" s="2357"/>
      <c r="O237" s="1832"/>
      <c r="P237" s="1833"/>
      <c r="Q237" s="1464"/>
      <c r="R237" s="1932"/>
      <c r="S237" s="1463"/>
      <c r="T237" s="1314"/>
    </row>
    <row r="238" spans="1:20" ht="15" customHeight="1" thickBot="1" x14ac:dyDescent="0.3">
      <c r="A238" s="628"/>
      <c r="B238" s="1479" t="s">
        <v>1982</v>
      </c>
      <c r="C238" s="780"/>
      <c r="D238" s="1030"/>
      <c r="E238" s="780"/>
      <c r="F238" s="212"/>
      <c r="G238" s="822"/>
      <c r="H238" s="780"/>
      <c r="I238" s="73"/>
      <c r="J238" s="797"/>
      <c r="K238" s="798"/>
      <c r="L238" s="493"/>
      <c r="M238" s="799"/>
      <c r="N238" s="1647"/>
      <c r="O238" s="1327" t="s">
        <v>157</v>
      </c>
      <c r="P238" s="966" t="s">
        <v>157</v>
      </c>
      <c r="Q238" s="1464" t="s">
        <v>238</v>
      </c>
      <c r="R238" s="1465" t="s">
        <v>157</v>
      </c>
      <c r="S238" s="1470" t="s">
        <v>157</v>
      </c>
      <c r="T238" s="438" t="s">
        <v>157</v>
      </c>
    </row>
    <row r="239" spans="1:20" ht="15" customHeight="1" thickBot="1" x14ac:dyDescent="0.3">
      <c r="A239" s="324"/>
      <c r="B239" s="557"/>
      <c r="C239" s="1038"/>
      <c r="D239" s="1017"/>
      <c r="E239" s="1038"/>
      <c r="F239" s="661"/>
      <c r="G239" s="663"/>
      <c r="H239" s="662"/>
      <c r="I239" s="660"/>
      <c r="J239" s="663"/>
      <c r="K239" s="662"/>
      <c r="L239" s="662"/>
      <c r="M239" s="664"/>
      <c r="N239" s="1679"/>
      <c r="O239" s="1472" t="s">
        <v>1985</v>
      </c>
      <c r="P239" s="406"/>
      <c r="Q239" s="406"/>
      <c r="R239" s="406"/>
      <c r="S239" s="977"/>
      <c r="T239" s="977"/>
    </row>
    <row r="240" spans="1:20" ht="15" customHeight="1" thickBot="1" x14ac:dyDescent="0.3">
      <c r="A240" s="645">
        <v>42</v>
      </c>
      <c r="B240" s="1666" t="s">
        <v>1990</v>
      </c>
      <c r="C240" s="800" t="s">
        <v>2478</v>
      </c>
      <c r="D240" s="923"/>
      <c r="E240" s="800" t="s">
        <v>1995</v>
      </c>
      <c r="F240" s="419">
        <v>82</v>
      </c>
      <c r="G240" s="827">
        <v>0</v>
      </c>
      <c r="H240" s="800">
        <f>ROUND(G240*F240/F240,2)</f>
        <v>0</v>
      </c>
      <c r="I240" s="162" t="s">
        <v>50</v>
      </c>
      <c r="J240" s="731">
        <v>88.86</v>
      </c>
      <c r="K240" s="801">
        <f>IF(OR(ISBLANK(J240),G240=0,ISBLANK(G240)),,ROUND(J240+$K$3,2))</f>
        <v>0</v>
      </c>
      <c r="L240" s="447">
        <f>ROUND(H240*K240,2)</f>
        <v>0</v>
      </c>
      <c r="M240" s="793">
        <f>ROUND(K240/F240,2)</f>
        <v>0</v>
      </c>
      <c r="N240" s="1903">
        <v>50.55</v>
      </c>
      <c r="O240" s="1327">
        <v>0.85550000000000004</v>
      </c>
      <c r="P240" s="966">
        <v>44.776000000000003</v>
      </c>
      <c r="Q240" s="1326">
        <f>ROUND(O240*P240,2)</f>
        <v>38.31</v>
      </c>
      <c r="R240" s="437">
        <f>K240-Q240</f>
        <v>-38.31</v>
      </c>
      <c r="S240" s="437">
        <f>R240/F240</f>
        <v>-0.46719512195121954</v>
      </c>
      <c r="T240" s="437">
        <f t="shared" si="33"/>
        <v>0.61646341463414633</v>
      </c>
    </row>
    <row r="241" spans="1:20" ht="15" customHeight="1" x14ac:dyDescent="0.25">
      <c r="A241" s="627"/>
      <c r="B241" s="75" t="s">
        <v>1991</v>
      </c>
      <c r="C241" s="555" t="s">
        <v>157</v>
      </c>
      <c r="D241" s="965"/>
      <c r="E241" s="555"/>
      <c r="F241" s="83"/>
      <c r="G241" s="810"/>
      <c r="H241" s="555"/>
      <c r="I241" s="75"/>
      <c r="J241" s="794"/>
      <c r="K241" s="795"/>
      <c r="L241" s="489"/>
      <c r="M241" s="796"/>
      <c r="N241" s="1611"/>
      <c r="O241" s="1327" t="s">
        <v>157</v>
      </c>
      <c r="P241" s="966" t="s">
        <v>157</v>
      </c>
      <c r="Q241" s="1464" t="s">
        <v>157</v>
      </c>
      <c r="R241" s="1465" t="s">
        <v>157</v>
      </c>
      <c r="S241" s="1465" t="s">
        <v>157</v>
      </c>
      <c r="T241" s="437" t="s">
        <v>157</v>
      </c>
    </row>
    <row r="242" spans="1:20" ht="15" customHeight="1" x14ac:dyDescent="0.25">
      <c r="A242" s="627"/>
      <c r="B242" s="75" t="s">
        <v>1992</v>
      </c>
      <c r="C242" s="555"/>
      <c r="D242" s="1694"/>
      <c r="E242" s="555"/>
      <c r="F242" s="83"/>
      <c r="G242" s="856"/>
      <c r="H242" s="555"/>
      <c r="I242" s="75"/>
      <c r="J242" s="794"/>
      <c r="K242" s="795"/>
      <c r="L242" s="489"/>
      <c r="M242" s="796"/>
      <c r="N242" s="2357"/>
      <c r="O242" s="1327" t="s">
        <v>157</v>
      </c>
      <c r="P242" s="966" t="s">
        <v>157</v>
      </c>
      <c r="Q242" s="1464" t="s">
        <v>238</v>
      </c>
      <c r="R242" s="1465" t="s">
        <v>157</v>
      </c>
      <c r="S242" s="1465" t="s">
        <v>157</v>
      </c>
      <c r="T242" s="437" t="s">
        <v>157</v>
      </c>
    </row>
    <row r="243" spans="1:20" ht="15" customHeight="1" x14ac:dyDescent="0.25">
      <c r="A243" s="52"/>
      <c r="B243" s="34" t="s">
        <v>1993</v>
      </c>
      <c r="C243" s="135"/>
      <c r="D243" s="1052"/>
      <c r="E243" s="135"/>
      <c r="F243" s="83"/>
      <c r="G243" s="390"/>
      <c r="H243" s="87"/>
      <c r="I243" s="166"/>
      <c r="J243" s="121"/>
      <c r="K243" s="134"/>
      <c r="L243" s="32"/>
      <c r="M243" s="33"/>
      <c r="N243" s="1478"/>
      <c r="O243" s="123"/>
      <c r="P243" s="1483"/>
      <c r="Q243" s="121"/>
      <c r="R243" s="37"/>
      <c r="S243" s="32"/>
      <c r="T243" s="437" t="s">
        <v>157</v>
      </c>
    </row>
    <row r="244" spans="1:20" ht="15" customHeight="1" thickBot="1" x14ac:dyDescent="0.3">
      <c r="A244" s="1696"/>
      <c r="B244" s="1934" t="s">
        <v>1994</v>
      </c>
      <c r="C244" s="183"/>
      <c r="D244" s="133"/>
      <c r="E244" s="278"/>
      <c r="F244" s="71"/>
      <c r="G244" s="936"/>
      <c r="H244" s="1698"/>
      <c r="I244" s="279"/>
      <c r="J244" s="183"/>
      <c r="K244" s="133"/>
      <c r="L244" s="278"/>
      <c r="M244" s="112"/>
      <c r="N244" s="438"/>
      <c r="O244" s="1695"/>
      <c r="P244" s="1467"/>
      <c r="Q244" s="538"/>
      <c r="R244" s="44"/>
      <c r="S244" s="241"/>
      <c r="T244" s="46" t="s">
        <v>157</v>
      </c>
    </row>
    <row r="245" spans="1:20" ht="15" customHeight="1" thickBot="1" x14ac:dyDescent="0.3">
      <c r="A245" s="645">
        <v>43</v>
      </c>
      <c r="B245" s="1666" t="s">
        <v>1996</v>
      </c>
      <c r="C245" s="800" t="s">
        <v>2479</v>
      </c>
      <c r="D245" s="923"/>
      <c r="E245" s="800" t="s">
        <v>1995</v>
      </c>
      <c r="F245" s="419">
        <v>70</v>
      </c>
      <c r="G245" s="827">
        <v>0</v>
      </c>
      <c r="H245" s="800">
        <f>ROUND(G245*F245/F245,2)</f>
        <v>0</v>
      </c>
      <c r="I245" s="162" t="s">
        <v>50</v>
      </c>
      <c r="J245" s="731">
        <v>83.31</v>
      </c>
      <c r="K245" s="801">
        <f>IF(OR(ISBLANK(J245),G245=0,ISBLANK(G245)),,ROUND(J245+$K$3,2))</f>
        <v>0</v>
      </c>
      <c r="L245" s="447">
        <f>ROUND(H245*K245,2)</f>
        <v>0</v>
      </c>
      <c r="M245" s="793">
        <f>ROUND(K245/F245,2)</f>
        <v>0</v>
      </c>
      <c r="N245" s="1903">
        <v>53.38</v>
      </c>
      <c r="O245" s="1327">
        <v>0.85550000000000004</v>
      </c>
      <c r="P245" s="966">
        <v>34.984999999999999</v>
      </c>
      <c r="Q245" s="1326">
        <f>ROUND(O245*P245,2)</f>
        <v>29.93</v>
      </c>
      <c r="R245" s="437">
        <f>K245-Q245</f>
        <v>-29.93</v>
      </c>
      <c r="S245" s="437">
        <f>R245/F245</f>
        <v>-0.42757142857142855</v>
      </c>
      <c r="T245" s="437">
        <f t="shared" si="33"/>
        <v>0.76257142857142857</v>
      </c>
    </row>
    <row r="246" spans="1:20" ht="15" customHeight="1" x14ac:dyDescent="0.25">
      <c r="A246" s="627"/>
      <c r="B246" s="75" t="s">
        <v>1997</v>
      </c>
      <c r="C246" s="555" t="s">
        <v>157</v>
      </c>
      <c r="D246" s="965"/>
      <c r="E246" s="555"/>
      <c r="F246" s="83"/>
      <c r="G246" s="810"/>
      <c r="H246" s="555"/>
      <c r="I246" s="75"/>
      <c r="J246" s="794"/>
      <c r="K246" s="795"/>
      <c r="L246" s="489"/>
      <c r="M246" s="796"/>
      <c r="N246" s="1611"/>
      <c r="O246" s="1327" t="s">
        <v>157</v>
      </c>
      <c r="P246" s="966" t="s">
        <v>157</v>
      </c>
      <c r="Q246" s="1464" t="s">
        <v>157</v>
      </c>
      <c r="R246" s="1465" t="s">
        <v>157</v>
      </c>
      <c r="S246" s="1465" t="s">
        <v>157</v>
      </c>
      <c r="T246" s="437" t="s">
        <v>157</v>
      </c>
    </row>
    <row r="247" spans="1:20" ht="15" customHeight="1" x14ac:dyDescent="0.25">
      <c r="A247" s="281"/>
      <c r="B247" s="75" t="s">
        <v>1998</v>
      </c>
      <c r="C247" s="555"/>
      <c r="D247" s="1694"/>
      <c r="E247" s="555"/>
      <c r="F247" s="83"/>
      <c r="G247" s="856"/>
      <c r="H247" s="555"/>
      <c r="I247" s="75"/>
      <c r="J247" s="794"/>
      <c r="K247" s="795"/>
      <c r="L247" s="489"/>
      <c r="M247" s="796"/>
      <c r="N247" s="2357"/>
      <c r="O247" s="1327" t="s">
        <v>157</v>
      </c>
      <c r="P247" s="966" t="s">
        <v>157</v>
      </c>
      <c r="Q247" s="1464" t="s">
        <v>238</v>
      </c>
      <c r="R247" s="1465" t="s">
        <v>157</v>
      </c>
      <c r="S247" s="1465" t="s">
        <v>157</v>
      </c>
      <c r="T247" s="437" t="s">
        <v>157</v>
      </c>
    </row>
    <row r="248" spans="1:20" ht="15" customHeight="1" x14ac:dyDescent="0.25">
      <c r="A248" s="281"/>
      <c r="B248" s="89" t="s">
        <v>1999</v>
      </c>
      <c r="C248" s="1042"/>
      <c r="D248" s="1521"/>
      <c r="E248" s="1042"/>
      <c r="F248" s="366"/>
      <c r="G248" s="810"/>
      <c r="H248" s="1411"/>
      <c r="I248" s="1419"/>
      <c r="J248" s="1522"/>
      <c r="K248" s="1523"/>
      <c r="L248" s="679"/>
      <c r="M248" s="796"/>
      <c r="N248" s="1647"/>
      <c r="O248" s="1327"/>
      <c r="P248" s="966"/>
      <c r="Q248" s="1464"/>
      <c r="R248" s="1465"/>
      <c r="S248" s="1465"/>
      <c r="T248" s="437" t="s">
        <v>157</v>
      </c>
    </row>
    <row r="249" spans="1:20" ht="15" customHeight="1" thickBot="1" x14ac:dyDescent="0.3">
      <c r="A249" s="1697"/>
      <c r="B249" s="124" t="s">
        <v>2000</v>
      </c>
      <c r="C249" s="538"/>
      <c r="D249" s="44"/>
      <c r="E249" s="241"/>
      <c r="F249" s="46"/>
      <c r="G249" s="438"/>
      <c r="H249" s="1695"/>
      <c r="I249" s="124"/>
      <c r="J249" s="538"/>
      <c r="K249" s="44"/>
      <c r="L249" s="241"/>
      <c r="M249" s="112"/>
      <c r="N249" s="438"/>
      <c r="O249" s="1695"/>
      <c r="P249" s="1467"/>
      <c r="Q249" s="538"/>
      <c r="R249" s="44"/>
      <c r="S249" s="241"/>
      <c r="T249" s="46" t="s">
        <v>157</v>
      </c>
    </row>
    <row r="250" spans="1:20" ht="15" customHeight="1" thickBot="1" x14ac:dyDescent="0.3">
      <c r="A250" s="645">
        <v>44</v>
      </c>
      <c r="B250" s="1666" t="s">
        <v>2001</v>
      </c>
      <c r="C250" s="800" t="s">
        <v>2480</v>
      </c>
      <c r="D250" s="923"/>
      <c r="E250" s="800" t="s">
        <v>1995</v>
      </c>
      <c r="F250" s="419">
        <v>88</v>
      </c>
      <c r="G250" s="827">
        <v>0</v>
      </c>
      <c r="H250" s="800">
        <f>ROUND(G250*F250/F250,2)</f>
        <v>0</v>
      </c>
      <c r="I250" s="162" t="s">
        <v>50</v>
      </c>
      <c r="J250" s="731">
        <v>84.06</v>
      </c>
      <c r="K250" s="801">
        <f>IF(OR(ISBLANK(J250),G250=0,ISBLANK(G250)),,ROUND(J250+$K$3,2))</f>
        <v>0</v>
      </c>
      <c r="L250" s="447">
        <f>ROUND(H250*K250,2)</f>
        <v>0</v>
      </c>
      <c r="M250" s="793">
        <f>ROUND(K250/F250,2)</f>
        <v>0</v>
      </c>
      <c r="N250" s="1903">
        <v>45.75</v>
      </c>
      <c r="O250" s="1327">
        <v>0.85550000000000004</v>
      </c>
      <c r="P250" s="966">
        <v>44.776000000000003</v>
      </c>
      <c r="Q250" s="1326">
        <f>ROUND(O250*P250,2)</f>
        <v>38.31</v>
      </c>
      <c r="R250" s="437">
        <f>K250-Q250</f>
        <v>-38.31</v>
      </c>
      <c r="S250" s="437">
        <f>R250/F250</f>
        <v>-0.43534090909090911</v>
      </c>
      <c r="T250" s="437">
        <f t="shared" si="33"/>
        <v>0.51988636363636365</v>
      </c>
    </row>
    <row r="251" spans="1:20" ht="15" customHeight="1" x14ac:dyDescent="0.25">
      <c r="A251" s="627"/>
      <c r="B251" s="75" t="s">
        <v>2002</v>
      </c>
      <c r="C251" s="555" t="s">
        <v>157</v>
      </c>
      <c r="D251" s="965"/>
      <c r="E251" s="555"/>
      <c r="F251" s="83"/>
      <c r="G251" s="810"/>
      <c r="H251" s="555"/>
      <c r="I251" s="75"/>
      <c r="J251" s="794"/>
      <c r="K251" s="795"/>
      <c r="L251" s="489"/>
      <c r="M251" s="796"/>
      <c r="N251" s="1611"/>
      <c r="O251" s="1327" t="s">
        <v>157</v>
      </c>
      <c r="P251" s="966" t="s">
        <v>157</v>
      </c>
      <c r="Q251" s="1464" t="s">
        <v>157</v>
      </c>
      <c r="R251" s="1465" t="s">
        <v>157</v>
      </c>
      <c r="S251" s="1465" t="s">
        <v>157</v>
      </c>
      <c r="T251" s="437" t="s">
        <v>157</v>
      </c>
    </row>
    <row r="252" spans="1:20" ht="15" customHeight="1" x14ac:dyDescent="0.25">
      <c r="A252" s="569"/>
      <c r="B252" s="75" t="s">
        <v>1992</v>
      </c>
      <c r="C252" s="555"/>
      <c r="D252" s="1694"/>
      <c r="E252" s="555"/>
      <c r="F252" s="83"/>
      <c r="G252" s="856"/>
      <c r="H252" s="555"/>
      <c r="I252" s="75"/>
      <c r="J252" s="794"/>
      <c r="K252" s="795"/>
      <c r="L252" s="489"/>
      <c r="M252" s="796"/>
      <c r="N252" s="2357"/>
      <c r="O252" s="1327" t="s">
        <v>157</v>
      </c>
      <c r="P252" s="966" t="s">
        <v>157</v>
      </c>
      <c r="Q252" s="1464" t="s">
        <v>238</v>
      </c>
      <c r="R252" s="1465" t="s">
        <v>157</v>
      </c>
      <c r="S252" s="1465" t="s">
        <v>157</v>
      </c>
      <c r="T252" s="437" t="s">
        <v>157</v>
      </c>
    </row>
    <row r="253" spans="1:20" ht="15" customHeight="1" x14ac:dyDescent="0.25">
      <c r="A253" s="569"/>
      <c r="B253" s="75" t="s">
        <v>2004</v>
      </c>
      <c r="C253" s="555"/>
      <c r="D253" s="1694"/>
      <c r="E253" s="555"/>
      <c r="F253" s="83"/>
      <c r="G253" s="857"/>
      <c r="H253" s="58"/>
      <c r="I253" s="734"/>
      <c r="J253" s="794"/>
      <c r="K253" s="795"/>
      <c r="L253" s="489"/>
      <c r="M253" s="796"/>
      <c r="N253" s="2357"/>
      <c r="O253" s="1327"/>
      <c r="P253" s="966"/>
      <c r="Q253" s="1464"/>
      <c r="R253" s="1465"/>
      <c r="S253" s="1465"/>
      <c r="T253" s="437" t="s">
        <v>238</v>
      </c>
    </row>
    <row r="254" spans="1:20" ht="15" customHeight="1" thickBot="1" x14ac:dyDescent="0.3">
      <c r="A254" s="1692"/>
      <c r="B254" s="1209" t="s">
        <v>2005</v>
      </c>
      <c r="C254" s="1113"/>
      <c r="D254" s="1159"/>
      <c r="E254" s="1113"/>
      <c r="F254" s="462"/>
      <c r="G254" s="533"/>
      <c r="H254" s="464"/>
      <c r="I254" s="465"/>
      <c r="J254" s="534"/>
      <c r="K254" s="467"/>
      <c r="L254" s="468"/>
      <c r="M254" s="469"/>
      <c r="N254" s="1877"/>
      <c r="O254" s="123"/>
      <c r="P254" s="556"/>
      <c r="Q254" s="121"/>
      <c r="R254" s="37"/>
      <c r="S254" s="32"/>
      <c r="T254" s="437" t="s">
        <v>157</v>
      </c>
    </row>
    <row r="255" spans="1:20" ht="15" customHeight="1" thickTop="1" thickBot="1" x14ac:dyDescent="0.3">
      <c r="A255" s="682"/>
      <c r="B255" s="48"/>
      <c r="C255" s="513"/>
      <c r="D255" s="1032"/>
      <c r="E255" s="513"/>
      <c r="F255" s="237"/>
      <c r="G255" s="388"/>
      <c r="H255" s="70"/>
      <c r="I255" s="553" t="s">
        <v>66</v>
      </c>
      <c r="J255" s="681"/>
      <c r="K255" s="554"/>
      <c r="L255" s="71">
        <f>SUMIF(L7:L252,"&gt;0")</f>
        <v>34398.47</v>
      </c>
      <c r="M255" s="112"/>
      <c r="N255" s="520"/>
    </row>
  </sheetData>
  <sheetProtection selectLockedCells="1"/>
  <customSheetViews>
    <customSheetView guid="{2146B8A8-0C50-46D7-9E04-99F80A0FDBAC}" scale="110" showPageBreaks="1" fitToPage="1">
      <pane ySplit="5" topLeftCell="A6" activePane="bottomLeft" state="frozen"/>
      <selection pane="bottomLeft" activeCell="B154" sqref="B154"/>
      <rowBreaks count="2" manualBreakCount="2">
        <brk id="86" max="16383" man="1"/>
        <brk id="124" max="16383" man="1"/>
      </rowBreaks>
      <pageMargins left="0" right="0" top="0" bottom="0" header="0" footer="0"/>
      <pageSetup scale="92" fitToHeight="0" orientation="landscape" r:id="rId1"/>
      <headerFooter>
        <oddHeader>&amp;C&amp;16South Carolina Purchasing Alliance Lot A
&amp;R&amp;12&amp;A
2014</oddHeader>
      </headerFooter>
    </customSheetView>
    <customSheetView guid="{92C9CC13-8131-4554-86CD-BEA0EE82905A}" scale="110" fitToPage="1">
      <selection activeCell="D2" sqref="D2"/>
      <rowBreaks count="3" manualBreakCount="3">
        <brk id="36" max="16383" man="1"/>
        <brk id="69" max="16383" man="1"/>
        <brk id="108" max="16383" man="1"/>
      </rowBreaks>
      <pageMargins left="0" right="0" top="0" bottom="0" header="0" footer="0"/>
      <pageSetup scale="90" fitToHeight="0" orientation="landscape" r:id="rId2"/>
      <headerFooter>
        <oddHeader>&amp;C&amp;16South Carolina Purchasing Alliance Lot A
&amp;R&amp;12&amp;A
2014</oddHeader>
      </headerFooter>
    </customSheetView>
  </customSheetViews>
  <mergeCells count="3">
    <mergeCell ref="E1:M1"/>
    <mergeCell ref="E2:M2"/>
    <mergeCell ref="F3:J3"/>
  </mergeCells>
  <conditionalFormatting sqref="G213:G215 G209:G211 G188:G189 G235:G238 G241:G243 G246:G248 G251:G255 G191:G193 G178:G179 G162:G166 G134:G137 G127:G131 G115:G120 G84:G91 G93:G100 G107:G113 G77:G82 G195:G199 G102:G105 G123:G125 G70:G74 G168:G172 G225:G228 G230:G233 G43:G48 G57:G62 G50:G54 G15:G20 G8:G13 G22:G27 G29:G34 G36:G41 G64:G68 G139:G142 G144:G148 G150:G154 G156:G160 G174:G176 G181:G182 G184:G186 G217:G219 G221:G222">
    <cfRule type="cellIs" dxfId="131" priority="142" stopIfTrue="1" operator="equal">
      <formula>0</formula>
    </cfRule>
  </conditionalFormatting>
  <conditionalFormatting sqref="G213:G215 G209:G211 G188:G189 G235:G238 G241:G243 G246:G248 G251:G255 G191:G193 G178:G179 G162:G166 G134:G137 G127:G131 G115:G120 G84:G91 G93:G100 G107:G113 G77:G82 G195:G199 G102:G105 G123:G125 G70:G74 G168:G172 G225:G228 G230:G233 G43:G48 G57:G62 G50:G54 G15:G20 G8:G13 G22:G27 G29:G34 G36:G41 G64:G68 G139:G142 G144:G148 G150:G154 G156:G160 G174:G176 G181:G182 G184:G186 G217:G219 G221:G222">
    <cfRule type="cellIs" dxfId="130" priority="141" stopIfTrue="1" operator="equal">
      <formula>0</formula>
    </cfRule>
  </conditionalFormatting>
  <hyperlinks>
    <hyperlink ref="C2" location="'Recap Sheet'!B1" tooltip="Click here to return to recap sheet" display="Return to Recap Sheet"/>
  </hyperlinks>
  <pageMargins left="0.25" right="0.25" top="0.75" bottom="0.75" header="0.3" footer="0.3"/>
  <pageSetup scale="65" fitToHeight="0" orientation="landscape" r:id="rId3"/>
  <headerFooter>
    <oddHeader>&amp;C&amp;"-,Bold"&amp;K000000South Carolina School Food Service Purchasing Alliance, Inc.
2018-2019  Bid
Lot A  &amp;R&amp;12&amp;[Chicken
Page &amp;P fo &amp;N</oddHeader>
  </headerFooter>
  <rowBreaks count="3" manualBreakCount="3">
    <brk id="82" max="16383" man="1"/>
    <brk id="131" max="16383" man="1"/>
    <brk id="211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7" tint="0.39997558519241921"/>
    <pageSetUpPr fitToPage="1"/>
  </sheetPr>
  <dimension ref="A1:U100"/>
  <sheetViews>
    <sheetView view="pageLayout" topLeftCell="A28" zoomScaleNormal="100" workbookViewId="0">
      <selection activeCell="X45" sqref="X45"/>
    </sheetView>
  </sheetViews>
  <sheetFormatPr defaultColWidth="11.42578125" defaultRowHeight="13.5" x14ac:dyDescent="0.25"/>
  <cols>
    <col min="1" max="1" width="4" style="307" customWidth="1"/>
    <col min="2" max="2" width="49.7109375" style="334" customWidth="1"/>
    <col min="3" max="3" width="30.85546875" style="334" customWidth="1"/>
    <col min="4" max="4" width="7.7109375" style="334" customWidth="1"/>
    <col min="5" max="5" width="6.140625" style="403" customWidth="1"/>
    <col min="6" max="6" width="5.7109375" style="404" customWidth="1"/>
    <col min="7" max="7" width="6.42578125" style="579" customWidth="1"/>
    <col min="8" max="8" width="6.42578125" style="308" customWidth="1"/>
    <col min="9" max="9" width="4.42578125" style="334" customWidth="1"/>
    <col min="10" max="10" width="8.42578125" style="527" customWidth="1"/>
    <col min="11" max="11" width="7.28515625" style="209" customWidth="1"/>
    <col min="12" max="12" width="9.7109375" style="209" customWidth="1"/>
    <col min="13" max="13" width="6.140625" style="310" customWidth="1"/>
    <col min="14" max="14" width="8.42578125" style="310" customWidth="1"/>
    <col min="15" max="15" width="8.42578125" style="10" customWidth="1"/>
    <col min="16" max="16" width="11.28515625" style="334" customWidth="1"/>
    <col min="17" max="17" width="8.42578125" style="334" customWidth="1"/>
    <col min="18" max="18" width="7" style="334" customWidth="1"/>
    <col min="19" max="19" width="6.28515625" style="334" customWidth="1"/>
    <col min="20" max="256" width="11.42578125" style="334"/>
    <col min="257" max="257" width="3.85546875" style="334" customWidth="1"/>
    <col min="258" max="258" width="49.7109375" style="334" customWidth="1"/>
    <col min="259" max="259" width="29.42578125" style="334" customWidth="1"/>
    <col min="260" max="260" width="6.28515625" style="334" customWidth="1"/>
    <col min="261" max="261" width="4.28515625" style="334" customWidth="1"/>
    <col min="262" max="262" width="6.42578125" style="334" customWidth="1"/>
    <col min="263" max="263" width="3.28515625" style="334" customWidth="1"/>
    <col min="264" max="264" width="6" style="334" customWidth="1"/>
    <col min="265" max="265" width="5.7109375" style="334" bestFit="1" customWidth="1"/>
    <col min="266" max="266" width="7" style="334" customWidth="1"/>
    <col min="267" max="267" width="5.42578125" style="334" customWidth="1"/>
    <col min="268" max="268" width="5" style="334" customWidth="1"/>
    <col min="269" max="269" width="6" style="334" bestFit="1" customWidth="1"/>
    <col min="270" max="270" width="6.140625" style="334" customWidth="1"/>
    <col min="271" max="271" width="16.5703125" style="334" customWidth="1"/>
    <col min="272" max="512" width="11.42578125" style="334"/>
    <col min="513" max="513" width="3.85546875" style="334" customWidth="1"/>
    <col min="514" max="514" width="49.7109375" style="334" customWidth="1"/>
    <col min="515" max="515" width="29.42578125" style="334" customWidth="1"/>
    <col min="516" max="516" width="6.28515625" style="334" customWidth="1"/>
    <col min="517" max="517" width="4.28515625" style="334" customWidth="1"/>
    <col min="518" max="518" width="6.42578125" style="334" customWidth="1"/>
    <col min="519" max="519" width="3.28515625" style="334" customWidth="1"/>
    <col min="520" max="520" width="6" style="334" customWidth="1"/>
    <col min="521" max="521" width="5.7109375" style="334" bestFit="1" customWidth="1"/>
    <col min="522" max="522" width="7" style="334" customWidth="1"/>
    <col min="523" max="523" width="5.42578125" style="334" customWidth="1"/>
    <col min="524" max="524" width="5" style="334" customWidth="1"/>
    <col min="525" max="525" width="6" style="334" bestFit="1" customWidth="1"/>
    <col min="526" max="526" width="6.140625" style="334" customWidth="1"/>
    <col min="527" max="527" width="16.5703125" style="334" customWidth="1"/>
    <col min="528" max="768" width="11.42578125" style="334"/>
    <col min="769" max="769" width="3.85546875" style="334" customWidth="1"/>
    <col min="770" max="770" width="49.7109375" style="334" customWidth="1"/>
    <col min="771" max="771" width="29.42578125" style="334" customWidth="1"/>
    <col min="772" max="772" width="6.28515625" style="334" customWidth="1"/>
    <col min="773" max="773" width="4.28515625" style="334" customWidth="1"/>
    <col min="774" max="774" width="6.42578125" style="334" customWidth="1"/>
    <col min="775" max="775" width="3.28515625" style="334" customWidth="1"/>
    <col min="776" max="776" width="6" style="334" customWidth="1"/>
    <col min="777" max="777" width="5.7109375" style="334" bestFit="1" customWidth="1"/>
    <col min="778" max="778" width="7" style="334" customWidth="1"/>
    <col min="779" max="779" width="5.42578125" style="334" customWidth="1"/>
    <col min="780" max="780" width="5" style="334" customWidth="1"/>
    <col min="781" max="781" width="6" style="334" bestFit="1" customWidth="1"/>
    <col min="782" max="782" width="6.140625" style="334" customWidth="1"/>
    <col min="783" max="783" width="16.5703125" style="334" customWidth="1"/>
    <col min="784" max="1024" width="11.42578125" style="334"/>
    <col min="1025" max="1025" width="3.85546875" style="334" customWidth="1"/>
    <col min="1026" max="1026" width="49.7109375" style="334" customWidth="1"/>
    <col min="1027" max="1027" width="29.42578125" style="334" customWidth="1"/>
    <col min="1028" max="1028" width="6.28515625" style="334" customWidth="1"/>
    <col min="1029" max="1029" width="4.28515625" style="334" customWidth="1"/>
    <col min="1030" max="1030" width="6.42578125" style="334" customWidth="1"/>
    <col min="1031" max="1031" width="3.28515625" style="334" customWidth="1"/>
    <col min="1032" max="1032" width="6" style="334" customWidth="1"/>
    <col min="1033" max="1033" width="5.7109375" style="334" bestFit="1" customWidth="1"/>
    <col min="1034" max="1034" width="7" style="334" customWidth="1"/>
    <col min="1035" max="1035" width="5.42578125" style="334" customWidth="1"/>
    <col min="1036" max="1036" width="5" style="334" customWidth="1"/>
    <col min="1037" max="1037" width="6" style="334" bestFit="1" customWidth="1"/>
    <col min="1038" max="1038" width="6.140625" style="334" customWidth="1"/>
    <col min="1039" max="1039" width="16.5703125" style="334" customWidth="1"/>
    <col min="1040" max="1280" width="11.42578125" style="334"/>
    <col min="1281" max="1281" width="3.85546875" style="334" customWidth="1"/>
    <col min="1282" max="1282" width="49.7109375" style="334" customWidth="1"/>
    <col min="1283" max="1283" width="29.42578125" style="334" customWidth="1"/>
    <col min="1284" max="1284" width="6.28515625" style="334" customWidth="1"/>
    <col min="1285" max="1285" width="4.28515625" style="334" customWidth="1"/>
    <col min="1286" max="1286" width="6.42578125" style="334" customWidth="1"/>
    <col min="1287" max="1287" width="3.28515625" style="334" customWidth="1"/>
    <col min="1288" max="1288" width="6" style="334" customWidth="1"/>
    <col min="1289" max="1289" width="5.7109375" style="334" bestFit="1" customWidth="1"/>
    <col min="1290" max="1290" width="7" style="334" customWidth="1"/>
    <col min="1291" max="1291" width="5.42578125" style="334" customWidth="1"/>
    <col min="1292" max="1292" width="5" style="334" customWidth="1"/>
    <col min="1293" max="1293" width="6" style="334" bestFit="1" customWidth="1"/>
    <col min="1294" max="1294" width="6.140625" style="334" customWidth="1"/>
    <col min="1295" max="1295" width="16.5703125" style="334" customWidth="1"/>
    <col min="1296" max="1536" width="11.42578125" style="334"/>
    <col min="1537" max="1537" width="3.85546875" style="334" customWidth="1"/>
    <col min="1538" max="1538" width="49.7109375" style="334" customWidth="1"/>
    <col min="1539" max="1539" width="29.42578125" style="334" customWidth="1"/>
    <col min="1540" max="1540" width="6.28515625" style="334" customWidth="1"/>
    <col min="1541" max="1541" width="4.28515625" style="334" customWidth="1"/>
    <col min="1542" max="1542" width="6.42578125" style="334" customWidth="1"/>
    <col min="1543" max="1543" width="3.28515625" style="334" customWidth="1"/>
    <col min="1544" max="1544" width="6" style="334" customWidth="1"/>
    <col min="1545" max="1545" width="5.7109375" style="334" bestFit="1" customWidth="1"/>
    <col min="1546" max="1546" width="7" style="334" customWidth="1"/>
    <col min="1547" max="1547" width="5.42578125" style="334" customWidth="1"/>
    <col min="1548" max="1548" width="5" style="334" customWidth="1"/>
    <col min="1549" max="1549" width="6" style="334" bestFit="1" customWidth="1"/>
    <col min="1550" max="1550" width="6.140625" style="334" customWidth="1"/>
    <col min="1551" max="1551" width="16.5703125" style="334" customWidth="1"/>
    <col min="1552" max="1792" width="11.42578125" style="334"/>
    <col min="1793" max="1793" width="3.85546875" style="334" customWidth="1"/>
    <col min="1794" max="1794" width="49.7109375" style="334" customWidth="1"/>
    <col min="1795" max="1795" width="29.42578125" style="334" customWidth="1"/>
    <col min="1796" max="1796" width="6.28515625" style="334" customWidth="1"/>
    <col min="1797" max="1797" width="4.28515625" style="334" customWidth="1"/>
    <col min="1798" max="1798" width="6.42578125" style="334" customWidth="1"/>
    <col min="1799" max="1799" width="3.28515625" style="334" customWidth="1"/>
    <col min="1800" max="1800" width="6" style="334" customWidth="1"/>
    <col min="1801" max="1801" width="5.7109375" style="334" bestFit="1" customWidth="1"/>
    <col min="1802" max="1802" width="7" style="334" customWidth="1"/>
    <col min="1803" max="1803" width="5.42578125" style="334" customWidth="1"/>
    <col min="1804" max="1804" width="5" style="334" customWidth="1"/>
    <col min="1805" max="1805" width="6" style="334" bestFit="1" customWidth="1"/>
    <col min="1806" max="1806" width="6.140625" style="334" customWidth="1"/>
    <col min="1807" max="1807" width="16.5703125" style="334" customWidth="1"/>
    <col min="1808" max="2048" width="11.42578125" style="334"/>
    <col min="2049" max="2049" width="3.85546875" style="334" customWidth="1"/>
    <col min="2050" max="2050" width="49.7109375" style="334" customWidth="1"/>
    <col min="2051" max="2051" width="29.42578125" style="334" customWidth="1"/>
    <col min="2052" max="2052" width="6.28515625" style="334" customWidth="1"/>
    <col min="2053" max="2053" width="4.28515625" style="334" customWidth="1"/>
    <col min="2054" max="2054" width="6.42578125" style="334" customWidth="1"/>
    <col min="2055" max="2055" width="3.28515625" style="334" customWidth="1"/>
    <col min="2056" max="2056" width="6" style="334" customWidth="1"/>
    <col min="2057" max="2057" width="5.7109375" style="334" bestFit="1" customWidth="1"/>
    <col min="2058" max="2058" width="7" style="334" customWidth="1"/>
    <col min="2059" max="2059" width="5.42578125" style="334" customWidth="1"/>
    <col min="2060" max="2060" width="5" style="334" customWidth="1"/>
    <col min="2061" max="2061" width="6" style="334" bestFit="1" customWidth="1"/>
    <col min="2062" max="2062" width="6.140625" style="334" customWidth="1"/>
    <col min="2063" max="2063" width="16.5703125" style="334" customWidth="1"/>
    <col min="2064" max="2304" width="11.42578125" style="334"/>
    <col min="2305" max="2305" width="3.85546875" style="334" customWidth="1"/>
    <col min="2306" max="2306" width="49.7109375" style="334" customWidth="1"/>
    <col min="2307" max="2307" width="29.42578125" style="334" customWidth="1"/>
    <col min="2308" max="2308" width="6.28515625" style="334" customWidth="1"/>
    <col min="2309" max="2309" width="4.28515625" style="334" customWidth="1"/>
    <col min="2310" max="2310" width="6.42578125" style="334" customWidth="1"/>
    <col min="2311" max="2311" width="3.28515625" style="334" customWidth="1"/>
    <col min="2312" max="2312" width="6" style="334" customWidth="1"/>
    <col min="2313" max="2313" width="5.7109375" style="334" bestFit="1" customWidth="1"/>
    <col min="2314" max="2314" width="7" style="334" customWidth="1"/>
    <col min="2315" max="2315" width="5.42578125" style="334" customWidth="1"/>
    <col min="2316" max="2316" width="5" style="334" customWidth="1"/>
    <col min="2317" max="2317" width="6" style="334" bestFit="1" customWidth="1"/>
    <col min="2318" max="2318" width="6.140625" style="334" customWidth="1"/>
    <col min="2319" max="2319" width="16.5703125" style="334" customWidth="1"/>
    <col min="2320" max="2560" width="11.42578125" style="334"/>
    <col min="2561" max="2561" width="3.85546875" style="334" customWidth="1"/>
    <col min="2562" max="2562" width="49.7109375" style="334" customWidth="1"/>
    <col min="2563" max="2563" width="29.42578125" style="334" customWidth="1"/>
    <col min="2564" max="2564" width="6.28515625" style="334" customWidth="1"/>
    <col min="2565" max="2565" width="4.28515625" style="334" customWidth="1"/>
    <col min="2566" max="2566" width="6.42578125" style="334" customWidth="1"/>
    <col min="2567" max="2567" width="3.28515625" style="334" customWidth="1"/>
    <col min="2568" max="2568" width="6" style="334" customWidth="1"/>
    <col min="2569" max="2569" width="5.7109375" style="334" bestFit="1" customWidth="1"/>
    <col min="2570" max="2570" width="7" style="334" customWidth="1"/>
    <col min="2571" max="2571" width="5.42578125" style="334" customWidth="1"/>
    <col min="2572" max="2572" width="5" style="334" customWidth="1"/>
    <col min="2573" max="2573" width="6" style="334" bestFit="1" customWidth="1"/>
    <col min="2574" max="2574" width="6.140625" style="334" customWidth="1"/>
    <col min="2575" max="2575" width="16.5703125" style="334" customWidth="1"/>
    <col min="2576" max="2816" width="11.42578125" style="334"/>
    <col min="2817" max="2817" width="3.85546875" style="334" customWidth="1"/>
    <col min="2818" max="2818" width="49.7109375" style="334" customWidth="1"/>
    <col min="2819" max="2819" width="29.42578125" style="334" customWidth="1"/>
    <col min="2820" max="2820" width="6.28515625" style="334" customWidth="1"/>
    <col min="2821" max="2821" width="4.28515625" style="334" customWidth="1"/>
    <col min="2822" max="2822" width="6.42578125" style="334" customWidth="1"/>
    <col min="2823" max="2823" width="3.28515625" style="334" customWidth="1"/>
    <col min="2824" max="2824" width="6" style="334" customWidth="1"/>
    <col min="2825" max="2825" width="5.7109375" style="334" bestFit="1" customWidth="1"/>
    <col min="2826" max="2826" width="7" style="334" customWidth="1"/>
    <col min="2827" max="2827" width="5.42578125" style="334" customWidth="1"/>
    <col min="2828" max="2828" width="5" style="334" customWidth="1"/>
    <col min="2829" max="2829" width="6" style="334" bestFit="1" customWidth="1"/>
    <col min="2830" max="2830" width="6.140625" style="334" customWidth="1"/>
    <col min="2831" max="2831" width="16.5703125" style="334" customWidth="1"/>
    <col min="2832" max="3072" width="11.42578125" style="334"/>
    <col min="3073" max="3073" width="3.85546875" style="334" customWidth="1"/>
    <col min="3074" max="3074" width="49.7109375" style="334" customWidth="1"/>
    <col min="3075" max="3075" width="29.42578125" style="334" customWidth="1"/>
    <col min="3076" max="3076" width="6.28515625" style="334" customWidth="1"/>
    <col min="3077" max="3077" width="4.28515625" style="334" customWidth="1"/>
    <col min="3078" max="3078" width="6.42578125" style="334" customWidth="1"/>
    <col min="3079" max="3079" width="3.28515625" style="334" customWidth="1"/>
    <col min="3080" max="3080" width="6" style="334" customWidth="1"/>
    <col min="3081" max="3081" width="5.7109375" style="334" bestFit="1" customWidth="1"/>
    <col min="3082" max="3082" width="7" style="334" customWidth="1"/>
    <col min="3083" max="3083" width="5.42578125" style="334" customWidth="1"/>
    <col min="3084" max="3084" width="5" style="334" customWidth="1"/>
    <col min="3085" max="3085" width="6" style="334" bestFit="1" customWidth="1"/>
    <col min="3086" max="3086" width="6.140625" style="334" customWidth="1"/>
    <col min="3087" max="3087" width="16.5703125" style="334" customWidth="1"/>
    <col min="3088" max="3328" width="11.42578125" style="334"/>
    <col min="3329" max="3329" width="3.85546875" style="334" customWidth="1"/>
    <col min="3330" max="3330" width="49.7109375" style="334" customWidth="1"/>
    <col min="3331" max="3331" width="29.42578125" style="334" customWidth="1"/>
    <col min="3332" max="3332" width="6.28515625" style="334" customWidth="1"/>
    <col min="3333" max="3333" width="4.28515625" style="334" customWidth="1"/>
    <col min="3334" max="3334" width="6.42578125" style="334" customWidth="1"/>
    <col min="3335" max="3335" width="3.28515625" style="334" customWidth="1"/>
    <col min="3336" max="3336" width="6" style="334" customWidth="1"/>
    <col min="3337" max="3337" width="5.7109375" style="334" bestFit="1" customWidth="1"/>
    <col min="3338" max="3338" width="7" style="334" customWidth="1"/>
    <col min="3339" max="3339" width="5.42578125" style="334" customWidth="1"/>
    <col min="3340" max="3340" width="5" style="334" customWidth="1"/>
    <col min="3341" max="3341" width="6" style="334" bestFit="1" customWidth="1"/>
    <col min="3342" max="3342" width="6.140625" style="334" customWidth="1"/>
    <col min="3343" max="3343" width="16.5703125" style="334" customWidth="1"/>
    <col min="3344" max="3584" width="11.42578125" style="334"/>
    <col min="3585" max="3585" width="3.85546875" style="334" customWidth="1"/>
    <col min="3586" max="3586" width="49.7109375" style="334" customWidth="1"/>
    <col min="3587" max="3587" width="29.42578125" style="334" customWidth="1"/>
    <col min="3588" max="3588" width="6.28515625" style="334" customWidth="1"/>
    <col min="3589" max="3589" width="4.28515625" style="334" customWidth="1"/>
    <col min="3590" max="3590" width="6.42578125" style="334" customWidth="1"/>
    <col min="3591" max="3591" width="3.28515625" style="334" customWidth="1"/>
    <col min="3592" max="3592" width="6" style="334" customWidth="1"/>
    <col min="3593" max="3593" width="5.7109375" style="334" bestFit="1" customWidth="1"/>
    <col min="3594" max="3594" width="7" style="334" customWidth="1"/>
    <col min="3595" max="3595" width="5.42578125" style="334" customWidth="1"/>
    <col min="3596" max="3596" width="5" style="334" customWidth="1"/>
    <col min="3597" max="3597" width="6" style="334" bestFit="1" customWidth="1"/>
    <col min="3598" max="3598" width="6.140625" style="334" customWidth="1"/>
    <col min="3599" max="3599" width="16.5703125" style="334" customWidth="1"/>
    <col min="3600" max="3840" width="11.42578125" style="334"/>
    <col min="3841" max="3841" width="3.85546875" style="334" customWidth="1"/>
    <col min="3842" max="3842" width="49.7109375" style="334" customWidth="1"/>
    <col min="3843" max="3843" width="29.42578125" style="334" customWidth="1"/>
    <col min="3844" max="3844" width="6.28515625" style="334" customWidth="1"/>
    <col min="3845" max="3845" width="4.28515625" style="334" customWidth="1"/>
    <col min="3846" max="3846" width="6.42578125" style="334" customWidth="1"/>
    <col min="3847" max="3847" width="3.28515625" style="334" customWidth="1"/>
    <col min="3848" max="3848" width="6" style="334" customWidth="1"/>
    <col min="3849" max="3849" width="5.7109375" style="334" bestFit="1" customWidth="1"/>
    <col min="3850" max="3850" width="7" style="334" customWidth="1"/>
    <col min="3851" max="3851" width="5.42578125" style="334" customWidth="1"/>
    <col min="3852" max="3852" width="5" style="334" customWidth="1"/>
    <col min="3853" max="3853" width="6" style="334" bestFit="1" customWidth="1"/>
    <col min="3854" max="3854" width="6.140625" style="334" customWidth="1"/>
    <col min="3855" max="3855" width="16.5703125" style="334" customWidth="1"/>
    <col min="3856" max="4096" width="11.42578125" style="334"/>
    <col min="4097" max="4097" width="3.85546875" style="334" customWidth="1"/>
    <col min="4098" max="4098" width="49.7109375" style="334" customWidth="1"/>
    <col min="4099" max="4099" width="29.42578125" style="334" customWidth="1"/>
    <col min="4100" max="4100" width="6.28515625" style="334" customWidth="1"/>
    <col min="4101" max="4101" width="4.28515625" style="334" customWidth="1"/>
    <col min="4102" max="4102" width="6.42578125" style="334" customWidth="1"/>
    <col min="4103" max="4103" width="3.28515625" style="334" customWidth="1"/>
    <col min="4104" max="4104" width="6" style="334" customWidth="1"/>
    <col min="4105" max="4105" width="5.7109375" style="334" bestFit="1" customWidth="1"/>
    <col min="4106" max="4106" width="7" style="334" customWidth="1"/>
    <col min="4107" max="4107" width="5.42578125" style="334" customWidth="1"/>
    <col min="4108" max="4108" width="5" style="334" customWidth="1"/>
    <col min="4109" max="4109" width="6" style="334" bestFit="1" customWidth="1"/>
    <col min="4110" max="4110" width="6.140625" style="334" customWidth="1"/>
    <col min="4111" max="4111" width="16.5703125" style="334" customWidth="1"/>
    <col min="4112" max="4352" width="11.42578125" style="334"/>
    <col min="4353" max="4353" width="3.85546875" style="334" customWidth="1"/>
    <col min="4354" max="4354" width="49.7109375" style="334" customWidth="1"/>
    <col min="4355" max="4355" width="29.42578125" style="334" customWidth="1"/>
    <col min="4356" max="4356" width="6.28515625" style="334" customWidth="1"/>
    <col min="4357" max="4357" width="4.28515625" style="334" customWidth="1"/>
    <col min="4358" max="4358" width="6.42578125" style="334" customWidth="1"/>
    <col min="4359" max="4359" width="3.28515625" style="334" customWidth="1"/>
    <col min="4360" max="4360" width="6" style="334" customWidth="1"/>
    <col min="4361" max="4361" width="5.7109375" style="334" bestFit="1" customWidth="1"/>
    <col min="4362" max="4362" width="7" style="334" customWidth="1"/>
    <col min="4363" max="4363" width="5.42578125" style="334" customWidth="1"/>
    <col min="4364" max="4364" width="5" style="334" customWidth="1"/>
    <col min="4365" max="4365" width="6" style="334" bestFit="1" customWidth="1"/>
    <col min="4366" max="4366" width="6.140625" style="334" customWidth="1"/>
    <col min="4367" max="4367" width="16.5703125" style="334" customWidth="1"/>
    <col min="4368" max="4608" width="11.42578125" style="334"/>
    <col min="4609" max="4609" width="3.85546875" style="334" customWidth="1"/>
    <col min="4610" max="4610" width="49.7109375" style="334" customWidth="1"/>
    <col min="4611" max="4611" width="29.42578125" style="334" customWidth="1"/>
    <col min="4612" max="4612" width="6.28515625" style="334" customWidth="1"/>
    <col min="4613" max="4613" width="4.28515625" style="334" customWidth="1"/>
    <col min="4614" max="4614" width="6.42578125" style="334" customWidth="1"/>
    <col min="4615" max="4615" width="3.28515625" style="334" customWidth="1"/>
    <col min="4616" max="4616" width="6" style="334" customWidth="1"/>
    <col min="4617" max="4617" width="5.7109375" style="334" bestFit="1" customWidth="1"/>
    <col min="4618" max="4618" width="7" style="334" customWidth="1"/>
    <col min="4619" max="4619" width="5.42578125" style="334" customWidth="1"/>
    <col min="4620" max="4620" width="5" style="334" customWidth="1"/>
    <col min="4621" max="4621" width="6" style="334" bestFit="1" customWidth="1"/>
    <col min="4622" max="4622" width="6.140625" style="334" customWidth="1"/>
    <col min="4623" max="4623" width="16.5703125" style="334" customWidth="1"/>
    <col min="4624" max="4864" width="11.42578125" style="334"/>
    <col min="4865" max="4865" width="3.85546875" style="334" customWidth="1"/>
    <col min="4866" max="4866" width="49.7109375" style="334" customWidth="1"/>
    <col min="4867" max="4867" width="29.42578125" style="334" customWidth="1"/>
    <col min="4868" max="4868" width="6.28515625" style="334" customWidth="1"/>
    <col min="4869" max="4869" width="4.28515625" style="334" customWidth="1"/>
    <col min="4870" max="4870" width="6.42578125" style="334" customWidth="1"/>
    <col min="4871" max="4871" width="3.28515625" style="334" customWidth="1"/>
    <col min="4872" max="4872" width="6" style="334" customWidth="1"/>
    <col min="4873" max="4873" width="5.7109375" style="334" bestFit="1" customWidth="1"/>
    <col min="4874" max="4874" width="7" style="334" customWidth="1"/>
    <col min="4875" max="4875" width="5.42578125" style="334" customWidth="1"/>
    <col min="4876" max="4876" width="5" style="334" customWidth="1"/>
    <col min="4877" max="4877" width="6" style="334" bestFit="1" customWidth="1"/>
    <col min="4878" max="4878" width="6.140625" style="334" customWidth="1"/>
    <col min="4879" max="4879" width="16.5703125" style="334" customWidth="1"/>
    <col min="4880" max="5120" width="11.42578125" style="334"/>
    <col min="5121" max="5121" width="3.85546875" style="334" customWidth="1"/>
    <col min="5122" max="5122" width="49.7109375" style="334" customWidth="1"/>
    <col min="5123" max="5123" width="29.42578125" style="334" customWidth="1"/>
    <col min="5124" max="5124" width="6.28515625" style="334" customWidth="1"/>
    <col min="5125" max="5125" width="4.28515625" style="334" customWidth="1"/>
    <col min="5126" max="5126" width="6.42578125" style="334" customWidth="1"/>
    <col min="5127" max="5127" width="3.28515625" style="334" customWidth="1"/>
    <col min="5128" max="5128" width="6" style="334" customWidth="1"/>
    <col min="5129" max="5129" width="5.7109375" style="334" bestFit="1" customWidth="1"/>
    <col min="5130" max="5130" width="7" style="334" customWidth="1"/>
    <col min="5131" max="5131" width="5.42578125" style="334" customWidth="1"/>
    <col min="5132" max="5132" width="5" style="334" customWidth="1"/>
    <col min="5133" max="5133" width="6" style="334" bestFit="1" customWidth="1"/>
    <col min="5134" max="5134" width="6.140625" style="334" customWidth="1"/>
    <col min="5135" max="5135" width="16.5703125" style="334" customWidth="1"/>
    <col min="5136" max="5376" width="11.42578125" style="334"/>
    <col min="5377" max="5377" width="3.85546875" style="334" customWidth="1"/>
    <col min="5378" max="5378" width="49.7109375" style="334" customWidth="1"/>
    <col min="5379" max="5379" width="29.42578125" style="334" customWidth="1"/>
    <col min="5380" max="5380" width="6.28515625" style="334" customWidth="1"/>
    <col min="5381" max="5381" width="4.28515625" style="334" customWidth="1"/>
    <col min="5382" max="5382" width="6.42578125" style="334" customWidth="1"/>
    <col min="5383" max="5383" width="3.28515625" style="334" customWidth="1"/>
    <col min="5384" max="5384" width="6" style="334" customWidth="1"/>
    <col min="5385" max="5385" width="5.7109375" style="334" bestFit="1" customWidth="1"/>
    <col min="5386" max="5386" width="7" style="334" customWidth="1"/>
    <col min="5387" max="5387" width="5.42578125" style="334" customWidth="1"/>
    <col min="5388" max="5388" width="5" style="334" customWidth="1"/>
    <col min="5389" max="5389" width="6" style="334" bestFit="1" customWidth="1"/>
    <col min="5390" max="5390" width="6.140625" style="334" customWidth="1"/>
    <col min="5391" max="5391" width="16.5703125" style="334" customWidth="1"/>
    <col min="5392" max="5632" width="11.42578125" style="334"/>
    <col min="5633" max="5633" width="3.85546875" style="334" customWidth="1"/>
    <col min="5634" max="5634" width="49.7109375" style="334" customWidth="1"/>
    <col min="5635" max="5635" width="29.42578125" style="334" customWidth="1"/>
    <col min="5636" max="5636" width="6.28515625" style="334" customWidth="1"/>
    <col min="5637" max="5637" width="4.28515625" style="334" customWidth="1"/>
    <col min="5638" max="5638" width="6.42578125" style="334" customWidth="1"/>
    <col min="5639" max="5639" width="3.28515625" style="334" customWidth="1"/>
    <col min="5640" max="5640" width="6" style="334" customWidth="1"/>
    <col min="5641" max="5641" width="5.7109375" style="334" bestFit="1" customWidth="1"/>
    <col min="5642" max="5642" width="7" style="334" customWidth="1"/>
    <col min="5643" max="5643" width="5.42578125" style="334" customWidth="1"/>
    <col min="5644" max="5644" width="5" style="334" customWidth="1"/>
    <col min="5645" max="5645" width="6" style="334" bestFit="1" customWidth="1"/>
    <col min="5646" max="5646" width="6.140625" style="334" customWidth="1"/>
    <col min="5647" max="5647" width="16.5703125" style="334" customWidth="1"/>
    <col min="5648" max="5888" width="11.42578125" style="334"/>
    <col min="5889" max="5889" width="3.85546875" style="334" customWidth="1"/>
    <col min="5890" max="5890" width="49.7109375" style="334" customWidth="1"/>
    <col min="5891" max="5891" width="29.42578125" style="334" customWidth="1"/>
    <col min="5892" max="5892" width="6.28515625" style="334" customWidth="1"/>
    <col min="5893" max="5893" width="4.28515625" style="334" customWidth="1"/>
    <col min="5894" max="5894" width="6.42578125" style="334" customWidth="1"/>
    <col min="5895" max="5895" width="3.28515625" style="334" customWidth="1"/>
    <col min="5896" max="5896" width="6" style="334" customWidth="1"/>
    <col min="5897" max="5897" width="5.7109375" style="334" bestFit="1" customWidth="1"/>
    <col min="5898" max="5898" width="7" style="334" customWidth="1"/>
    <col min="5899" max="5899" width="5.42578125" style="334" customWidth="1"/>
    <col min="5900" max="5900" width="5" style="334" customWidth="1"/>
    <col min="5901" max="5901" width="6" style="334" bestFit="1" customWidth="1"/>
    <col min="5902" max="5902" width="6.140625" style="334" customWidth="1"/>
    <col min="5903" max="5903" width="16.5703125" style="334" customWidth="1"/>
    <col min="5904" max="6144" width="11.42578125" style="334"/>
    <col min="6145" max="6145" width="3.85546875" style="334" customWidth="1"/>
    <col min="6146" max="6146" width="49.7109375" style="334" customWidth="1"/>
    <col min="6147" max="6147" width="29.42578125" style="334" customWidth="1"/>
    <col min="6148" max="6148" width="6.28515625" style="334" customWidth="1"/>
    <col min="6149" max="6149" width="4.28515625" style="334" customWidth="1"/>
    <col min="6150" max="6150" width="6.42578125" style="334" customWidth="1"/>
    <col min="6151" max="6151" width="3.28515625" style="334" customWidth="1"/>
    <col min="6152" max="6152" width="6" style="334" customWidth="1"/>
    <col min="6153" max="6153" width="5.7109375" style="334" bestFit="1" customWidth="1"/>
    <col min="6154" max="6154" width="7" style="334" customWidth="1"/>
    <col min="6155" max="6155" width="5.42578125" style="334" customWidth="1"/>
    <col min="6156" max="6156" width="5" style="334" customWidth="1"/>
    <col min="6157" max="6157" width="6" style="334" bestFit="1" customWidth="1"/>
    <col min="6158" max="6158" width="6.140625" style="334" customWidth="1"/>
    <col min="6159" max="6159" width="16.5703125" style="334" customWidth="1"/>
    <col min="6160" max="6400" width="11.42578125" style="334"/>
    <col min="6401" max="6401" width="3.85546875" style="334" customWidth="1"/>
    <col min="6402" max="6402" width="49.7109375" style="334" customWidth="1"/>
    <col min="6403" max="6403" width="29.42578125" style="334" customWidth="1"/>
    <col min="6404" max="6404" width="6.28515625" style="334" customWidth="1"/>
    <col min="6405" max="6405" width="4.28515625" style="334" customWidth="1"/>
    <col min="6406" max="6406" width="6.42578125" style="334" customWidth="1"/>
    <col min="6407" max="6407" width="3.28515625" style="334" customWidth="1"/>
    <col min="6408" max="6408" width="6" style="334" customWidth="1"/>
    <col min="6409" max="6409" width="5.7109375" style="334" bestFit="1" customWidth="1"/>
    <col min="6410" max="6410" width="7" style="334" customWidth="1"/>
    <col min="6411" max="6411" width="5.42578125" style="334" customWidth="1"/>
    <col min="6412" max="6412" width="5" style="334" customWidth="1"/>
    <col min="6413" max="6413" width="6" style="334" bestFit="1" customWidth="1"/>
    <col min="6414" max="6414" width="6.140625" style="334" customWidth="1"/>
    <col min="6415" max="6415" width="16.5703125" style="334" customWidth="1"/>
    <col min="6416" max="6656" width="11.42578125" style="334"/>
    <col min="6657" max="6657" width="3.85546875" style="334" customWidth="1"/>
    <col min="6658" max="6658" width="49.7109375" style="334" customWidth="1"/>
    <col min="6659" max="6659" width="29.42578125" style="334" customWidth="1"/>
    <col min="6660" max="6660" width="6.28515625" style="334" customWidth="1"/>
    <col min="6661" max="6661" width="4.28515625" style="334" customWidth="1"/>
    <col min="6662" max="6662" width="6.42578125" style="334" customWidth="1"/>
    <col min="6663" max="6663" width="3.28515625" style="334" customWidth="1"/>
    <col min="6664" max="6664" width="6" style="334" customWidth="1"/>
    <col min="6665" max="6665" width="5.7109375" style="334" bestFit="1" customWidth="1"/>
    <col min="6666" max="6666" width="7" style="334" customWidth="1"/>
    <col min="6667" max="6667" width="5.42578125" style="334" customWidth="1"/>
    <col min="6668" max="6668" width="5" style="334" customWidth="1"/>
    <col min="6669" max="6669" width="6" style="334" bestFit="1" customWidth="1"/>
    <col min="6670" max="6670" width="6.140625" style="334" customWidth="1"/>
    <col min="6671" max="6671" width="16.5703125" style="334" customWidth="1"/>
    <col min="6672" max="6912" width="11.42578125" style="334"/>
    <col min="6913" max="6913" width="3.85546875" style="334" customWidth="1"/>
    <col min="6914" max="6914" width="49.7109375" style="334" customWidth="1"/>
    <col min="6915" max="6915" width="29.42578125" style="334" customWidth="1"/>
    <col min="6916" max="6916" width="6.28515625" style="334" customWidth="1"/>
    <col min="6917" max="6917" width="4.28515625" style="334" customWidth="1"/>
    <col min="6918" max="6918" width="6.42578125" style="334" customWidth="1"/>
    <col min="6919" max="6919" width="3.28515625" style="334" customWidth="1"/>
    <col min="6920" max="6920" width="6" style="334" customWidth="1"/>
    <col min="6921" max="6921" width="5.7109375" style="334" bestFit="1" customWidth="1"/>
    <col min="6922" max="6922" width="7" style="334" customWidth="1"/>
    <col min="6923" max="6923" width="5.42578125" style="334" customWidth="1"/>
    <col min="6924" max="6924" width="5" style="334" customWidth="1"/>
    <col min="6925" max="6925" width="6" style="334" bestFit="1" customWidth="1"/>
    <col min="6926" max="6926" width="6.140625" style="334" customWidth="1"/>
    <col min="6927" max="6927" width="16.5703125" style="334" customWidth="1"/>
    <col min="6928" max="7168" width="11.42578125" style="334"/>
    <col min="7169" max="7169" width="3.85546875" style="334" customWidth="1"/>
    <col min="7170" max="7170" width="49.7109375" style="334" customWidth="1"/>
    <col min="7171" max="7171" width="29.42578125" style="334" customWidth="1"/>
    <col min="7172" max="7172" width="6.28515625" style="334" customWidth="1"/>
    <col min="7173" max="7173" width="4.28515625" style="334" customWidth="1"/>
    <col min="7174" max="7174" width="6.42578125" style="334" customWidth="1"/>
    <col min="7175" max="7175" width="3.28515625" style="334" customWidth="1"/>
    <col min="7176" max="7176" width="6" style="334" customWidth="1"/>
    <col min="7177" max="7177" width="5.7109375" style="334" bestFit="1" customWidth="1"/>
    <col min="7178" max="7178" width="7" style="334" customWidth="1"/>
    <col min="7179" max="7179" width="5.42578125" style="334" customWidth="1"/>
    <col min="7180" max="7180" width="5" style="334" customWidth="1"/>
    <col min="7181" max="7181" width="6" style="334" bestFit="1" customWidth="1"/>
    <col min="7182" max="7182" width="6.140625" style="334" customWidth="1"/>
    <col min="7183" max="7183" width="16.5703125" style="334" customWidth="1"/>
    <col min="7184" max="7424" width="11.42578125" style="334"/>
    <col min="7425" max="7425" width="3.85546875" style="334" customWidth="1"/>
    <col min="7426" max="7426" width="49.7109375" style="334" customWidth="1"/>
    <col min="7427" max="7427" width="29.42578125" style="334" customWidth="1"/>
    <col min="7428" max="7428" width="6.28515625" style="334" customWidth="1"/>
    <col min="7429" max="7429" width="4.28515625" style="334" customWidth="1"/>
    <col min="7430" max="7430" width="6.42578125" style="334" customWidth="1"/>
    <col min="7431" max="7431" width="3.28515625" style="334" customWidth="1"/>
    <col min="7432" max="7432" width="6" style="334" customWidth="1"/>
    <col min="7433" max="7433" width="5.7109375" style="334" bestFit="1" customWidth="1"/>
    <col min="7434" max="7434" width="7" style="334" customWidth="1"/>
    <col min="7435" max="7435" width="5.42578125" style="334" customWidth="1"/>
    <col min="7436" max="7436" width="5" style="334" customWidth="1"/>
    <col min="7437" max="7437" width="6" style="334" bestFit="1" customWidth="1"/>
    <col min="7438" max="7438" width="6.140625" style="334" customWidth="1"/>
    <col min="7439" max="7439" width="16.5703125" style="334" customWidth="1"/>
    <col min="7440" max="7680" width="11.42578125" style="334"/>
    <col min="7681" max="7681" width="3.85546875" style="334" customWidth="1"/>
    <col min="7682" max="7682" width="49.7109375" style="334" customWidth="1"/>
    <col min="7683" max="7683" width="29.42578125" style="334" customWidth="1"/>
    <col min="7684" max="7684" width="6.28515625" style="334" customWidth="1"/>
    <col min="7685" max="7685" width="4.28515625" style="334" customWidth="1"/>
    <col min="7686" max="7686" width="6.42578125" style="334" customWidth="1"/>
    <col min="7687" max="7687" width="3.28515625" style="334" customWidth="1"/>
    <col min="7688" max="7688" width="6" style="334" customWidth="1"/>
    <col min="7689" max="7689" width="5.7109375" style="334" bestFit="1" customWidth="1"/>
    <col min="7690" max="7690" width="7" style="334" customWidth="1"/>
    <col min="7691" max="7691" width="5.42578125" style="334" customWidth="1"/>
    <col min="7692" max="7692" width="5" style="334" customWidth="1"/>
    <col min="7693" max="7693" width="6" style="334" bestFit="1" customWidth="1"/>
    <col min="7694" max="7694" width="6.140625" style="334" customWidth="1"/>
    <col min="7695" max="7695" width="16.5703125" style="334" customWidth="1"/>
    <col min="7696" max="7936" width="11.42578125" style="334"/>
    <col min="7937" max="7937" width="3.85546875" style="334" customWidth="1"/>
    <col min="7938" max="7938" width="49.7109375" style="334" customWidth="1"/>
    <col min="7939" max="7939" width="29.42578125" style="334" customWidth="1"/>
    <col min="7940" max="7940" width="6.28515625" style="334" customWidth="1"/>
    <col min="7941" max="7941" width="4.28515625" style="334" customWidth="1"/>
    <col min="7942" max="7942" width="6.42578125" style="334" customWidth="1"/>
    <col min="7943" max="7943" width="3.28515625" style="334" customWidth="1"/>
    <col min="7944" max="7944" width="6" style="334" customWidth="1"/>
    <col min="7945" max="7945" width="5.7109375" style="334" bestFit="1" customWidth="1"/>
    <col min="7946" max="7946" width="7" style="334" customWidth="1"/>
    <col min="7947" max="7947" width="5.42578125" style="334" customWidth="1"/>
    <col min="7948" max="7948" width="5" style="334" customWidth="1"/>
    <col min="7949" max="7949" width="6" style="334" bestFit="1" customWidth="1"/>
    <col min="7950" max="7950" width="6.140625" style="334" customWidth="1"/>
    <col min="7951" max="7951" width="16.5703125" style="334" customWidth="1"/>
    <col min="7952" max="8192" width="11.42578125" style="334"/>
    <col min="8193" max="8193" width="3.85546875" style="334" customWidth="1"/>
    <col min="8194" max="8194" width="49.7109375" style="334" customWidth="1"/>
    <col min="8195" max="8195" width="29.42578125" style="334" customWidth="1"/>
    <col min="8196" max="8196" width="6.28515625" style="334" customWidth="1"/>
    <col min="8197" max="8197" width="4.28515625" style="334" customWidth="1"/>
    <col min="8198" max="8198" width="6.42578125" style="334" customWidth="1"/>
    <col min="8199" max="8199" width="3.28515625" style="334" customWidth="1"/>
    <col min="8200" max="8200" width="6" style="334" customWidth="1"/>
    <col min="8201" max="8201" width="5.7109375" style="334" bestFit="1" customWidth="1"/>
    <col min="8202" max="8202" width="7" style="334" customWidth="1"/>
    <col min="8203" max="8203" width="5.42578125" style="334" customWidth="1"/>
    <col min="8204" max="8204" width="5" style="334" customWidth="1"/>
    <col min="8205" max="8205" width="6" style="334" bestFit="1" customWidth="1"/>
    <col min="8206" max="8206" width="6.140625" style="334" customWidth="1"/>
    <col min="8207" max="8207" width="16.5703125" style="334" customWidth="1"/>
    <col min="8208" max="8448" width="11.42578125" style="334"/>
    <col min="8449" max="8449" width="3.85546875" style="334" customWidth="1"/>
    <col min="8450" max="8450" width="49.7109375" style="334" customWidth="1"/>
    <col min="8451" max="8451" width="29.42578125" style="334" customWidth="1"/>
    <col min="8452" max="8452" width="6.28515625" style="334" customWidth="1"/>
    <col min="8453" max="8453" width="4.28515625" style="334" customWidth="1"/>
    <col min="8454" max="8454" width="6.42578125" style="334" customWidth="1"/>
    <col min="8455" max="8455" width="3.28515625" style="334" customWidth="1"/>
    <col min="8456" max="8456" width="6" style="334" customWidth="1"/>
    <col min="8457" max="8457" width="5.7109375" style="334" bestFit="1" customWidth="1"/>
    <col min="8458" max="8458" width="7" style="334" customWidth="1"/>
    <col min="8459" max="8459" width="5.42578125" style="334" customWidth="1"/>
    <col min="8460" max="8460" width="5" style="334" customWidth="1"/>
    <col min="8461" max="8461" width="6" style="334" bestFit="1" customWidth="1"/>
    <col min="8462" max="8462" width="6.140625" style="334" customWidth="1"/>
    <col min="8463" max="8463" width="16.5703125" style="334" customWidth="1"/>
    <col min="8464" max="8704" width="11.42578125" style="334"/>
    <col min="8705" max="8705" width="3.85546875" style="334" customWidth="1"/>
    <col min="8706" max="8706" width="49.7109375" style="334" customWidth="1"/>
    <col min="8707" max="8707" width="29.42578125" style="334" customWidth="1"/>
    <col min="8708" max="8708" width="6.28515625" style="334" customWidth="1"/>
    <col min="8709" max="8709" width="4.28515625" style="334" customWidth="1"/>
    <col min="8710" max="8710" width="6.42578125" style="334" customWidth="1"/>
    <col min="8711" max="8711" width="3.28515625" style="334" customWidth="1"/>
    <col min="8712" max="8712" width="6" style="334" customWidth="1"/>
    <col min="8713" max="8713" width="5.7109375" style="334" bestFit="1" customWidth="1"/>
    <col min="8714" max="8714" width="7" style="334" customWidth="1"/>
    <col min="8715" max="8715" width="5.42578125" style="334" customWidth="1"/>
    <col min="8716" max="8716" width="5" style="334" customWidth="1"/>
    <col min="8717" max="8717" width="6" style="334" bestFit="1" customWidth="1"/>
    <col min="8718" max="8718" width="6.140625" style="334" customWidth="1"/>
    <col min="8719" max="8719" width="16.5703125" style="334" customWidth="1"/>
    <col min="8720" max="8960" width="11.42578125" style="334"/>
    <col min="8961" max="8961" width="3.85546875" style="334" customWidth="1"/>
    <col min="8962" max="8962" width="49.7109375" style="334" customWidth="1"/>
    <col min="8963" max="8963" width="29.42578125" style="334" customWidth="1"/>
    <col min="8964" max="8964" width="6.28515625" style="334" customWidth="1"/>
    <col min="8965" max="8965" width="4.28515625" style="334" customWidth="1"/>
    <col min="8966" max="8966" width="6.42578125" style="334" customWidth="1"/>
    <col min="8967" max="8967" width="3.28515625" style="334" customWidth="1"/>
    <col min="8968" max="8968" width="6" style="334" customWidth="1"/>
    <col min="8969" max="8969" width="5.7109375" style="334" bestFit="1" customWidth="1"/>
    <col min="8970" max="8970" width="7" style="334" customWidth="1"/>
    <col min="8971" max="8971" width="5.42578125" style="334" customWidth="1"/>
    <col min="8972" max="8972" width="5" style="334" customWidth="1"/>
    <col min="8973" max="8973" width="6" style="334" bestFit="1" customWidth="1"/>
    <col min="8974" max="8974" width="6.140625" style="334" customWidth="1"/>
    <col min="8975" max="8975" width="16.5703125" style="334" customWidth="1"/>
    <col min="8976" max="9216" width="11.42578125" style="334"/>
    <col min="9217" max="9217" width="3.85546875" style="334" customWidth="1"/>
    <col min="9218" max="9218" width="49.7109375" style="334" customWidth="1"/>
    <col min="9219" max="9219" width="29.42578125" style="334" customWidth="1"/>
    <col min="9220" max="9220" width="6.28515625" style="334" customWidth="1"/>
    <col min="9221" max="9221" width="4.28515625" style="334" customWidth="1"/>
    <col min="9222" max="9222" width="6.42578125" style="334" customWidth="1"/>
    <col min="9223" max="9223" width="3.28515625" style="334" customWidth="1"/>
    <col min="9224" max="9224" width="6" style="334" customWidth="1"/>
    <col min="9225" max="9225" width="5.7109375" style="334" bestFit="1" customWidth="1"/>
    <col min="9226" max="9226" width="7" style="334" customWidth="1"/>
    <col min="9227" max="9227" width="5.42578125" style="334" customWidth="1"/>
    <col min="9228" max="9228" width="5" style="334" customWidth="1"/>
    <col min="9229" max="9229" width="6" style="334" bestFit="1" customWidth="1"/>
    <col min="9230" max="9230" width="6.140625" style="334" customWidth="1"/>
    <col min="9231" max="9231" width="16.5703125" style="334" customWidth="1"/>
    <col min="9232" max="9472" width="11.42578125" style="334"/>
    <col min="9473" max="9473" width="3.85546875" style="334" customWidth="1"/>
    <col min="9474" max="9474" width="49.7109375" style="334" customWidth="1"/>
    <col min="9475" max="9475" width="29.42578125" style="334" customWidth="1"/>
    <col min="9476" max="9476" width="6.28515625" style="334" customWidth="1"/>
    <col min="9477" max="9477" width="4.28515625" style="334" customWidth="1"/>
    <col min="9478" max="9478" width="6.42578125" style="334" customWidth="1"/>
    <col min="9479" max="9479" width="3.28515625" style="334" customWidth="1"/>
    <col min="9480" max="9480" width="6" style="334" customWidth="1"/>
    <col min="9481" max="9481" width="5.7109375" style="334" bestFit="1" customWidth="1"/>
    <col min="9482" max="9482" width="7" style="334" customWidth="1"/>
    <col min="9483" max="9483" width="5.42578125" style="334" customWidth="1"/>
    <col min="9484" max="9484" width="5" style="334" customWidth="1"/>
    <col min="9485" max="9485" width="6" style="334" bestFit="1" customWidth="1"/>
    <col min="9486" max="9486" width="6.140625" style="334" customWidth="1"/>
    <col min="9487" max="9487" width="16.5703125" style="334" customWidth="1"/>
    <col min="9488" max="9728" width="11.42578125" style="334"/>
    <col min="9729" max="9729" width="3.85546875" style="334" customWidth="1"/>
    <col min="9730" max="9730" width="49.7109375" style="334" customWidth="1"/>
    <col min="9731" max="9731" width="29.42578125" style="334" customWidth="1"/>
    <col min="9732" max="9732" width="6.28515625" style="334" customWidth="1"/>
    <col min="9733" max="9733" width="4.28515625" style="334" customWidth="1"/>
    <col min="9734" max="9734" width="6.42578125" style="334" customWidth="1"/>
    <col min="9735" max="9735" width="3.28515625" style="334" customWidth="1"/>
    <col min="9736" max="9736" width="6" style="334" customWidth="1"/>
    <col min="9737" max="9737" width="5.7109375" style="334" bestFit="1" customWidth="1"/>
    <col min="9738" max="9738" width="7" style="334" customWidth="1"/>
    <col min="9739" max="9739" width="5.42578125" style="334" customWidth="1"/>
    <col min="9740" max="9740" width="5" style="334" customWidth="1"/>
    <col min="9741" max="9741" width="6" style="334" bestFit="1" customWidth="1"/>
    <col min="9742" max="9742" width="6.140625" style="334" customWidth="1"/>
    <col min="9743" max="9743" width="16.5703125" style="334" customWidth="1"/>
    <col min="9744" max="9984" width="11.42578125" style="334"/>
    <col min="9985" max="9985" width="3.85546875" style="334" customWidth="1"/>
    <col min="9986" max="9986" width="49.7109375" style="334" customWidth="1"/>
    <col min="9987" max="9987" width="29.42578125" style="334" customWidth="1"/>
    <col min="9988" max="9988" width="6.28515625" style="334" customWidth="1"/>
    <col min="9989" max="9989" width="4.28515625" style="334" customWidth="1"/>
    <col min="9990" max="9990" width="6.42578125" style="334" customWidth="1"/>
    <col min="9991" max="9991" width="3.28515625" style="334" customWidth="1"/>
    <col min="9992" max="9992" width="6" style="334" customWidth="1"/>
    <col min="9993" max="9993" width="5.7109375" style="334" bestFit="1" customWidth="1"/>
    <col min="9994" max="9994" width="7" style="334" customWidth="1"/>
    <col min="9995" max="9995" width="5.42578125" style="334" customWidth="1"/>
    <col min="9996" max="9996" width="5" style="334" customWidth="1"/>
    <col min="9997" max="9997" width="6" style="334" bestFit="1" customWidth="1"/>
    <col min="9998" max="9998" width="6.140625" style="334" customWidth="1"/>
    <col min="9999" max="9999" width="16.5703125" style="334" customWidth="1"/>
    <col min="10000" max="10240" width="11.42578125" style="334"/>
    <col min="10241" max="10241" width="3.85546875" style="334" customWidth="1"/>
    <col min="10242" max="10242" width="49.7109375" style="334" customWidth="1"/>
    <col min="10243" max="10243" width="29.42578125" style="334" customWidth="1"/>
    <col min="10244" max="10244" width="6.28515625" style="334" customWidth="1"/>
    <col min="10245" max="10245" width="4.28515625" style="334" customWidth="1"/>
    <col min="10246" max="10246" width="6.42578125" style="334" customWidth="1"/>
    <col min="10247" max="10247" width="3.28515625" style="334" customWidth="1"/>
    <col min="10248" max="10248" width="6" style="334" customWidth="1"/>
    <col min="10249" max="10249" width="5.7109375" style="334" bestFit="1" customWidth="1"/>
    <col min="10250" max="10250" width="7" style="334" customWidth="1"/>
    <col min="10251" max="10251" width="5.42578125" style="334" customWidth="1"/>
    <col min="10252" max="10252" width="5" style="334" customWidth="1"/>
    <col min="10253" max="10253" width="6" style="334" bestFit="1" customWidth="1"/>
    <col min="10254" max="10254" width="6.140625" style="334" customWidth="1"/>
    <col min="10255" max="10255" width="16.5703125" style="334" customWidth="1"/>
    <col min="10256" max="10496" width="11.42578125" style="334"/>
    <col min="10497" max="10497" width="3.85546875" style="334" customWidth="1"/>
    <col min="10498" max="10498" width="49.7109375" style="334" customWidth="1"/>
    <col min="10499" max="10499" width="29.42578125" style="334" customWidth="1"/>
    <col min="10500" max="10500" width="6.28515625" style="334" customWidth="1"/>
    <col min="10501" max="10501" width="4.28515625" style="334" customWidth="1"/>
    <col min="10502" max="10502" width="6.42578125" style="334" customWidth="1"/>
    <col min="10503" max="10503" width="3.28515625" style="334" customWidth="1"/>
    <col min="10504" max="10504" width="6" style="334" customWidth="1"/>
    <col min="10505" max="10505" width="5.7109375" style="334" bestFit="1" customWidth="1"/>
    <col min="10506" max="10506" width="7" style="334" customWidth="1"/>
    <col min="10507" max="10507" width="5.42578125" style="334" customWidth="1"/>
    <col min="10508" max="10508" width="5" style="334" customWidth="1"/>
    <col min="10509" max="10509" width="6" style="334" bestFit="1" customWidth="1"/>
    <col min="10510" max="10510" width="6.140625" style="334" customWidth="1"/>
    <col min="10511" max="10511" width="16.5703125" style="334" customWidth="1"/>
    <col min="10512" max="10752" width="11.42578125" style="334"/>
    <col min="10753" max="10753" width="3.85546875" style="334" customWidth="1"/>
    <col min="10754" max="10754" width="49.7109375" style="334" customWidth="1"/>
    <col min="10755" max="10755" width="29.42578125" style="334" customWidth="1"/>
    <col min="10756" max="10756" width="6.28515625" style="334" customWidth="1"/>
    <col min="10757" max="10757" width="4.28515625" style="334" customWidth="1"/>
    <col min="10758" max="10758" width="6.42578125" style="334" customWidth="1"/>
    <col min="10759" max="10759" width="3.28515625" style="334" customWidth="1"/>
    <col min="10760" max="10760" width="6" style="334" customWidth="1"/>
    <col min="10761" max="10761" width="5.7109375" style="334" bestFit="1" customWidth="1"/>
    <col min="10762" max="10762" width="7" style="334" customWidth="1"/>
    <col min="10763" max="10763" width="5.42578125" style="334" customWidth="1"/>
    <col min="10764" max="10764" width="5" style="334" customWidth="1"/>
    <col min="10765" max="10765" width="6" style="334" bestFit="1" customWidth="1"/>
    <col min="10766" max="10766" width="6.140625" style="334" customWidth="1"/>
    <col min="10767" max="10767" width="16.5703125" style="334" customWidth="1"/>
    <col min="10768" max="11008" width="11.42578125" style="334"/>
    <col min="11009" max="11009" width="3.85546875" style="334" customWidth="1"/>
    <col min="11010" max="11010" width="49.7109375" style="334" customWidth="1"/>
    <col min="11011" max="11011" width="29.42578125" style="334" customWidth="1"/>
    <col min="11012" max="11012" width="6.28515625" style="334" customWidth="1"/>
    <col min="11013" max="11013" width="4.28515625" style="334" customWidth="1"/>
    <col min="11014" max="11014" width="6.42578125" style="334" customWidth="1"/>
    <col min="11015" max="11015" width="3.28515625" style="334" customWidth="1"/>
    <col min="11016" max="11016" width="6" style="334" customWidth="1"/>
    <col min="11017" max="11017" width="5.7109375" style="334" bestFit="1" customWidth="1"/>
    <col min="11018" max="11018" width="7" style="334" customWidth="1"/>
    <col min="11019" max="11019" width="5.42578125" style="334" customWidth="1"/>
    <col min="11020" max="11020" width="5" style="334" customWidth="1"/>
    <col min="11021" max="11021" width="6" style="334" bestFit="1" customWidth="1"/>
    <col min="11022" max="11022" width="6.140625" style="334" customWidth="1"/>
    <col min="11023" max="11023" width="16.5703125" style="334" customWidth="1"/>
    <col min="11024" max="11264" width="11.42578125" style="334"/>
    <col min="11265" max="11265" width="3.85546875" style="334" customWidth="1"/>
    <col min="11266" max="11266" width="49.7109375" style="334" customWidth="1"/>
    <col min="11267" max="11267" width="29.42578125" style="334" customWidth="1"/>
    <col min="11268" max="11268" width="6.28515625" style="334" customWidth="1"/>
    <col min="11269" max="11269" width="4.28515625" style="334" customWidth="1"/>
    <col min="11270" max="11270" width="6.42578125" style="334" customWidth="1"/>
    <col min="11271" max="11271" width="3.28515625" style="334" customWidth="1"/>
    <col min="11272" max="11272" width="6" style="334" customWidth="1"/>
    <col min="11273" max="11273" width="5.7109375" style="334" bestFit="1" customWidth="1"/>
    <col min="11274" max="11274" width="7" style="334" customWidth="1"/>
    <col min="11275" max="11275" width="5.42578125" style="334" customWidth="1"/>
    <col min="11276" max="11276" width="5" style="334" customWidth="1"/>
    <col min="11277" max="11277" width="6" style="334" bestFit="1" customWidth="1"/>
    <col min="11278" max="11278" width="6.140625" style="334" customWidth="1"/>
    <col min="11279" max="11279" width="16.5703125" style="334" customWidth="1"/>
    <col min="11280" max="11520" width="11.42578125" style="334"/>
    <col min="11521" max="11521" width="3.85546875" style="334" customWidth="1"/>
    <col min="11522" max="11522" width="49.7109375" style="334" customWidth="1"/>
    <col min="11523" max="11523" width="29.42578125" style="334" customWidth="1"/>
    <col min="11524" max="11524" width="6.28515625" style="334" customWidth="1"/>
    <col min="11525" max="11525" width="4.28515625" style="334" customWidth="1"/>
    <col min="11526" max="11526" width="6.42578125" style="334" customWidth="1"/>
    <col min="11527" max="11527" width="3.28515625" style="334" customWidth="1"/>
    <col min="11528" max="11528" width="6" style="334" customWidth="1"/>
    <col min="11529" max="11529" width="5.7109375" style="334" bestFit="1" customWidth="1"/>
    <col min="11530" max="11530" width="7" style="334" customWidth="1"/>
    <col min="11531" max="11531" width="5.42578125" style="334" customWidth="1"/>
    <col min="11532" max="11532" width="5" style="334" customWidth="1"/>
    <col min="11533" max="11533" width="6" style="334" bestFit="1" customWidth="1"/>
    <col min="11534" max="11534" width="6.140625" style="334" customWidth="1"/>
    <col min="11535" max="11535" width="16.5703125" style="334" customWidth="1"/>
    <col min="11536" max="11776" width="11.42578125" style="334"/>
    <col min="11777" max="11777" width="3.85546875" style="334" customWidth="1"/>
    <col min="11778" max="11778" width="49.7109375" style="334" customWidth="1"/>
    <col min="11779" max="11779" width="29.42578125" style="334" customWidth="1"/>
    <col min="11780" max="11780" width="6.28515625" style="334" customWidth="1"/>
    <col min="11781" max="11781" width="4.28515625" style="334" customWidth="1"/>
    <col min="11782" max="11782" width="6.42578125" style="334" customWidth="1"/>
    <col min="11783" max="11783" width="3.28515625" style="334" customWidth="1"/>
    <col min="11784" max="11784" width="6" style="334" customWidth="1"/>
    <col min="11785" max="11785" width="5.7109375" style="334" bestFit="1" customWidth="1"/>
    <col min="11786" max="11786" width="7" style="334" customWidth="1"/>
    <col min="11787" max="11787" width="5.42578125" style="334" customWidth="1"/>
    <col min="11788" max="11788" width="5" style="334" customWidth="1"/>
    <col min="11789" max="11789" width="6" style="334" bestFit="1" customWidth="1"/>
    <col min="11790" max="11790" width="6.140625" style="334" customWidth="1"/>
    <col min="11791" max="11791" width="16.5703125" style="334" customWidth="1"/>
    <col min="11792" max="12032" width="11.42578125" style="334"/>
    <col min="12033" max="12033" width="3.85546875" style="334" customWidth="1"/>
    <col min="12034" max="12034" width="49.7109375" style="334" customWidth="1"/>
    <col min="12035" max="12035" width="29.42578125" style="334" customWidth="1"/>
    <col min="12036" max="12036" width="6.28515625" style="334" customWidth="1"/>
    <col min="12037" max="12037" width="4.28515625" style="334" customWidth="1"/>
    <col min="12038" max="12038" width="6.42578125" style="334" customWidth="1"/>
    <col min="12039" max="12039" width="3.28515625" style="334" customWidth="1"/>
    <col min="12040" max="12040" width="6" style="334" customWidth="1"/>
    <col min="12041" max="12041" width="5.7109375" style="334" bestFit="1" customWidth="1"/>
    <col min="12042" max="12042" width="7" style="334" customWidth="1"/>
    <col min="12043" max="12043" width="5.42578125" style="334" customWidth="1"/>
    <col min="12044" max="12044" width="5" style="334" customWidth="1"/>
    <col min="12045" max="12045" width="6" style="334" bestFit="1" customWidth="1"/>
    <col min="12046" max="12046" width="6.140625" style="334" customWidth="1"/>
    <col min="12047" max="12047" width="16.5703125" style="334" customWidth="1"/>
    <col min="12048" max="12288" width="11.42578125" style="334"/>
    <col min="12289" max="12289" width="3.85546875" style="334" customWidth="1"/>
    <col min="12290" max="12290" width="49.7109375" style="334" customWidth="1"/>
    <col min="12291" max="12291" width="29.42578125" style="334" customWidth="1"/>
    <col min="12292" max="12292" width="6.28515625" style="334" customWidth="1"/>
    <col min="12293" max="12293" width="4.28515625" style="334" customWidth="1"/>
    <col min="12294" max="12294" width="6.42578125" style="334" customWidth="1"/>
    <col min="12295" max="12295" width="3.28515625" style="334" customWidth="1"/>
    <col min="12296" max="12296" width="6" style="334" customWidth="1"/>
    <col min="12297" max="12297" width="5.7109375" style="334" bestFit="1" customWidth="1"/>
    <col min="12298" max="12298" width="7" style="334" customWidth="1"/>
    <col min="12299" max="12299" width="5.42578125" style="334" customWidth="1"/>
    <col min="12300" max="12300" width="5" style="334" customWidth="1"/>
    <col min="12301" max="12301" width="6" style="334" bestFit="1" customWidth="1"/>
    <col min="12302" max="12302" width="6.140625" style="334" customWidth="1"/>
    <col min="12303" max="12303" width="16.5703125" style="334" customWidth="1"/>
    <col min="12304" max="12544" width="11.42578125" style="334"/>
    <col min="12545" max="12545" width="3.85546875" style="334" customWidth="1"/>
    <col min="12546" max="12546" width="49.7109375" style="334" customWidth="1"/>
    <col min="12547" max="12547" width="29.42578125" style="334" customWidth="1"/>
    <col min="12548" max="12548" width="6.28515625" style="334" customWidth="1"/>
    <col min="12549" max="12549" width="4.28515625" style="334" customWidth="1"/>
    <col min="12550" max="12550" width="6.42578125" style="334" customWidth="1"/>
    <col min="12551" max="12551" width="3.28515625" style="334" customWidth="1"/>
    <col min="12552" max="12552" width="6" style="334" customWidth="1"/>
    <col min="12553" max="12553" width="5.7109375" style="334" bestFit="1" customWidth="1"/>
    <col min="12554" max="12554" width="7" style="334" customWidth="1"/>
    <col min="12555" max="12555" width="5.42578125" style="334" customWidth="1"/>
    <col min="12556" max="12556" width="5" style="334" customWidth="1"/>
    <col min="12557" max="12557" width="6" style="334" bestFit="1" customWidth="1"/>
    <col min="12558" max="12558" width="6.140625" style="334" customWidth="1"/>
    <col min="12559" max="12559" width="16.5703125" style="334" customWidth="1"/>
    <col min="12560" max="12800" width="11.42578125" style="334"/>
    <col min="12801" max="12801" width="3.85546875" style="334" customWidth="1"/>
    <col min="12802" max="12802" width="49.7109375" style="334" customWidth="1"/>
    <col min="12803" max="12803" width="29.42578125" style="334" customWidth="1"/>
    <col min="12804" max="12804" width="6.28515625" style="334" customWidth="1"/>
    <col min="12805" max="12805" width="4.28515625" style="334" customWidth="1"/>
    <col min="12806" max="12806" width="6.42578125" style="334" customWidth="1"/>
    <col min="12807" max="12807" width="3.28515625" style="334" customWidth="1"/>
    <col min="12808" max="12808" width="6" style="334" customWidth="1"/>
    <col min="12809" max="12809" width="5.7109375" style="334" bestFit="1" customWidth="1"/>
    <col min="12810" max="12810" width="7" style="334" customWidth="1"/>
    <col min="12811" max="12811" width="5.42578125" style="334" customWidth="1"/>
    <col min="12812" max="12812" width="5" style="334" customWidth="1"/>
    <col min="12813" max="12813" width="6" style="334" bestFit="1" customWidth="1"/>
    <col min="12814" max="12814" width="6.140625" style="334" customWidth="1"/>
    <col min="12815" max="12815" width="16.5703125" style="334" customWidth="1"/>
    <col min="12816" max="13056" width="11.42578125" style="334"/>
    <col min="13057" max="13057" width="3.85546875" style="334" customWidth="1"/>
    <col min="13058" max="13058" width="49.7109375" style="334" customWidth="1"/>
    <col min="13059" max="13059" width="29.42578125" style="334" customWidth="1"/>
    <col min="13060" max="13060" width="6.28515625" style="334" customWidth="1"/>
    <col min="13061" max="13061" width="4.28515625" style="334" customWidth="1"/>
    <col min="13062" max="13062" width="6.42578125" style="334" customWidth="1"/>
    <col min="13063" max="13063" width="3.28515625" style="334" customWidth="1"/>
    <col min="13064" max="13064" width="6" style="334" customWidth="1"/>
    <col min="13065" max="13065" width="5.7109375" style="334" bestFit="1" customWidth="1"/>
    <col min="13066" max="13066" width="7" style="334" customWidth="1"/>
    <col min="13067" max="13067" width="5.42578125" style="334" customWidth="1"/>
    <col min="13068" max="13068" width="5" style="334" customWidth="1"/>
    <col min="13069" max="13069" width="6" style="334" bestFit="1" customWidth="1"/>
    <col min="13070" max="13070" width="6.140625" style="334" customWidth="1"/>
    <col min="13071" max="13071" width="16.5703125" style="334" customWidth="1"/>
    <col min="13072" max="13312" width="11.42578125" style="334"/>
    <col min="13313" max="13313" width="3.85546875" style="334" customWidth="1"/>
    <col min="13314" max="13314" width="49.7109375" style="334" customWidth="1"/>
    <col min="13315" max="13315" width="29.42578125" style="334" customWidth="1"/>
    <col min="13316" max="13316" width="6.28515625" style="334" customWidth="1"/>
    <col min="13317" max="13317" width="4.28515625" style="334" customWidth="1"/>
    <col min="13318" max="13318" width="6.42578125" style="334" customWidth="1"/>
    <col min="13319" max="13319" width="3.28515625" style="334" customWidth="1"/>
    <col min="13320" max="13320" width="6" style="334" customWidth="1"/>
    <col min="13321" max="13321" width="5.7109375" style="334" bestFit="1" customWidth="1"/>
    <col min="13322" max="13322" width="7" style="334" customWidth="1"/>
    <col min="13323" max="13323" width="5.42578125" style="334" customWidth="1"/>
    <col min="13324" max="13324" width="5" style="334" customWidth="1"/>
    <col min="13325" max="13325" width="6" style="334" bestFit="1" customWidth="1"/>
    <col min="13326" max="13326" width="6.140625" style="334" customWidth="1"/>
    <col min="13327" max="13327" width="16.5703125" style="334" customWidth="1"/>
    <col min="13328" max="13568" width="11.42578125" style="334"/>
    <col min="13569" max="13569" width="3.85546875" style="334" customWidth="1"/>
    <col min="13570" max="13570" width="49.7109375" style="334" customWidth="1"/>
    <col min="13571" max="13571" width="29.42578125" style="334" customWidth="1"/>
    <col min="13572" max="13572" width="6.28515625" style="334" customWidth="1"/>
    <col min="13573" max="13573" width="4.28515625" style="334" customWidth="1"/>
    <col min="13574" max="13574" width="6.42578125" style="334" customWidth="1"/>
    <col min="13575" max="13575" width="3.28515625" style="334" customWidth="1"/>
    <col min="13576" max="13576" width="6" style="334" customWidth="1"/>
    <col min="13577" max="13577" width="5.7109375" style="334" bestFit="1" customWidth="1"/>
    <col min="13578" max="13578" width="7" style="334" customWidth="1"/>
    <col min="13579" max="13579" width="5.42578125" style="334" customWidth="1"/>
    <col min="13580" max="13580" width="5" style="334" customWidth="1"/>
    <col min="13581" max="13581" width="6" style="334" bestFit="1" customWidth="1"/>
    <col min="13582" max="13582" width="6.140625" style="334" customWidth="1"/>
    <col min="13583" max="13583" width="16.5703125" style="334" customWidth="1"/>
    <col min="13584" max="13824" width="11.42578125" style="334"/>
    <col min="13825" max="13825" width="3.85546875" style="334" customWidth="1"/>
    <col min="13826" max="13826" width="49.7109375" style="334" customWidth="1"/>
    <col min="13827" max="13827" width="29.42578125" style="334" customWidth="1"/>
    <col min="13828" max="13828" width="6.28515625" style="334" customWidth="1"/>
    <col min="13829" max="13829" width="4.28515625" style="334" customWidth="1"/>
    <col min="13830" max="13830" width="6.42578125" style="334" customWidth="1"/>
    <col min="13831" max="13831" width="3.28515625" style="334" customWidth="1"/>
    <col min="13832" max="13832" width="6" style="334" customWidth="1"/>
    <col min="13833" max="13833" width="5.7109375" style="334" bestFit="1" customWidth="1"/>
    <col min="13834" max="13834" width="7" style="334" customWidth="1"/>
    <col min="13835" max="13835" width="5.42578125" style="334" customWidth="1"/>
    <col min="13836" max="13836" width="5" style="334" customWidth="1"/>
    <col min="13837" max="13837" width="6" style="334" bestFit="1" customWidth="1"/>
    <col min="13838" max="13838" width="6.140625" style="334" customWidth="1"/>
    <col min="13839" max="13839" width="16.5703125" style="334" customWidth="1"/>
    <col min="13840" max="14080" width="11.42578125" style="334"/>
    <col min="14081" max="14081" width="3.85546875" style="334" customWidth="1"/>
    <col min="14082" max="14082" width="49.7109375" style="334" customWidth="1"/>
    <col min="14083" max="14083" width="29.42578125" style="334" customWidth="1"/>
    <col min="14084" max="14084" width="6.28515625" style="334" customWidth="1"/>
    <col min="14085" max="14085" width="4.28515625" style="334" customWidth="1"/>
    <col min="14086" max="14086" width="6.42578125" style="334" customWidth="1"/>
    <col min="14087" max="14087" width="3.28515625" style="334" customWidth="1"/>
    <col min="14088" max="14088" width="6" style="334" customWidth="1"/>
    <col min="14089" max="14089" width="5.7109375" style="334" bestFit="1" customWidth="1"/>
    <col min="14090" max="14090" width="7" style="334" customWidth="1"/>
    <col min="14091" max="14091" width="5.42578125" style="334" customWidth="1"/>
    <col min="14092" max="14092" width="5" style="334" customWidth="1"/>
    <col min="14093" max="14093" width="6" style="334" bestFit="1" customWidth="1"/>
    <col min="14094" max="14094" width="6.140625" style="334" customWidth="1"/>
    <col min="14095" max="14095" width="16.5703125" style="334" customWidth="1"/>
    <col min="14096" max="14336" width="11.42578125" style="334"/>
    <col min="14337" max="14337" width="3.85546875" style="334" customWidth="1"/>
    <col min="14338" max="14338" width="49.7109375" style="334" customWidth="1"/>
    <col min="14339" max="14339" width="29.42578125" style="334" customWidth="1"/>
    <col min="14340" max="14340" width="6.28515625" style="334" customWidth="1"/>
    <col min="14341" max="14341" width="4.28515625" style="334" customWidth="1"/>
    <col min="14342" max="14342" width="6.42578125" style="334" customWidth="1"/>
    <col min="14343" max="14343" width="3.28515625" style="334" customWidth="1"/>
    <col min="14344" max="14344" width="6" style="334" customWidth="1"/>
    <col min="14345" max="14345" width="5.7109375" style="334" bestFit="1" customWidth="1"/>
    <col min="14346" max="14346" width="7" style="334" customWidth="1"/>
    <col min="14347" max="14347" width="5.42578125" style="334" customWidth="1"/>
    <col min="14348" max="14348" width="5" style="334" customWidth="1"/>
    <col min="14349" max="14349" width="6" style="334" bestFit="1" customWidth="1"/>
    <col min="14350" max="14350" width="6.140625" style="334" customWidth="1"/>
    <col min="14351" max="14351" width="16.5703125" style="334" customWidth="1"/>
    <col min="14352" max="14592" width="11.42578125" style="334"/>
    <col min="14593" max="14593" width="3.85546875" style="334" customWidth="1"/>
    <col min="14594" max="14594" width="49.7109375" style="334" customWidth="1"/>
    <col min="14595" max="14595" width="29.42578125" style="334" customWidth="1"/>
    <col min="14596" max="14596" width="6.28515625" style="334" customWidth="1"/>
    <col min="14597" max="14597" width="4.28515625" style="334" customWidth="1"/>
    <col min="14598" max="14598" width="6.42578125" style="334" customWidth="1"/>
    <col min="14599" max="14599" width="3.28515625" style="334" customWidth="1"/>
    <col min="14600" max="14600" width="6" style="334" customWidth="1"/>
    <col min="14601" max="14601" width="5.7109375" style="334" bestFit="1" customWidth="1"/>
    <col min="14602" max="14602" width="7" style="334" customWidth="1"/>
    <col min="14603" max="14603" width="5.42578125" style="334" customWidth="1"/>
    <col min="14604" max="14604" width="5" style="334" customWidth="1"/>
    <col min="14605" max="14605" width="6" style="334" bestFit="1" customWidth="1"/>
    <col min="14606" max="14606" width="6.140625" style="334" customWidth="1"/>
    <col min="14607" max="14607" width="16.5703125" style="334" customWidth="1"/>
    <col min="14608" max="14848" width="11.42578125" style="334"/>
    <col min="14849" max="14849" width="3.85546875" style="334" customWidth="1"/>
    <col min="14850" max="14850" width="49.7109375" style="334" customWidth="1"/>
    <col min="14851" max="14851" width="29.42578125" style="334" customWidth="1"/>
    <col min="14852" max="14852" width="6.28515625" style="334" customWidth="1"/>
    <col min="14853" max="14853" width="4.28515625" style="334" customWidth="1"/>
    <col min="14854" max="14854" width="6.42578125" style="334" customWidth="1"/>
    <col min="14855" max="14855" width="3.28515625" style="334" customWidth="1"/>
    <col min="14856" max="14856" width="6" style="334" customWidth="1"/>
    <col min="14857" max="14857" width="5.7109375" style="334" bestFit="1" customWidth="1"/>
    <col min="14858" max="14858" width="7" style="334" customWidth="1"/>
    <col min="14859" max="14859" width="5.42578125" style="334" customWidth="1"/>
    <col min="14860" max="14860" width="5" style="334" customWidth="1"/>
    <col min="14861" max="14861" width="6" style="334" bestFit="1" customWidth="1"/>
    <col min="14862" max="14862" width="6.140625" style="334" customWidth="1"/>
    <col min="14863" max="14863" width="16.5703125" style="334" customWidth="1"/>
    <col min="14864" max="15104" width="11.42578125" style="334"/>
    <col min="15105" max="15105" width="3.85546875" style="334" customWidth="1"/>
    <col min="15106" max="15106" width="49.7109375" style="334" customWidth="1"/>
    <col min="15107" max="15107" width="29.42578125" style="334" customWidth="1"/>
    <col min="15108" max="15108" width="6.28515625" style="334" customWidth="1"/>
    <col min="15109" max="15109" width="4.28515625" style="334" customWidth="1"/>
    <col min="15110" max="15110" width="6.42578125" style="334" customWidth="1"/>
    <col min="15111" max="15111" width="3.28515625" style="334" customWidth="1"/>
    <col min="15112" max="15112" width="6" style="334" customWidth="1"/>
    <col min="15113" max="15113" width="5.7109375" style="334" bestFit="1" customWidth="1"/>
    <col min="15114" max="15114" width="7" style="334" customWidth="1"/>
    <col min="15115" max="15115" width="5.42578125" style="334" customWidth="1"/>
    <col min="15116" max="15116" width="5" style="334" customWidth="1"/>
    <col min="15117" max="15117" width="6" style="334" bestFit="1" customWidth="1"/>
    <col min="15118" max="15118" width="6.140625" style="334" customWidth="1"/>
    <col min="15119" max="15119" width="16.5703125" style="334" customWidth="1"/>
    <col min="15120" max="15360" width="11.42578125" style="334"/>
    <col min="15361" max="15361" width="3.85546875" style="334" customWidth="1"/>
    <col min="15362" max="15362" width="49.7109375" style="334" customWidth="1"/>
    <col min="15363" max="15363" width="29.42578125" style="334" customWidth="1"/>
    <col min="15364" max="15364" width="6.28515625" style="334" customWidth="1"/>
    <col min="15365" max="15365" width="4.28515625" style="334" customWidth="1"/>
    <col min="15366" max="15366" width="6.42578125" style="334" customWidth="1"/>
    <col min="15367" max="15367" width="3.28515625" style="334" customWidth="1"/>
    <col min="15368" max="15368" width="6" style="334" customWidth="1"/>
    <col min="15369" max="15369" width="5.7109375" style="334" bestFit="1" customWidth="1"/>
    <col min="15370" max="15370" width="7" style="334" customWidth="1"/>
    <col min="15371" max="15371" width="5.42578125" style="334" customWidth="1"/>
    <col min="15372" max="15372" width="5" style="334" customWidth="1"/>
    <col min="15373" max="15373" width="6" style="334" bestFit="1" customWidth="1"/>
    <col min="15374" max="15374" width="6.140625" style="334" customWidth="1"/>
    <col min="15375" max="15375" width="16.5703125" style="334" customWidth="1"/>
    <col min="15376" max="15616" width="11.42578125" style="334"/>
    <col min="15617" max="15617" width="3.85546875" style="334" customWidth="1"/>
    <col min="15618" max="15618" width="49.7109375" style="334" customWidth="1"/>
    <col min="15619" max="15619" width="29.42578125" style="334" customWidth="1"/>
    <col min="15620" max="15620" width="6.28515625" style="334" customWidth="1"/>
    <col min="15621" max="15621" width="4.28515625" style="334" customWidth="1"/>
    <col min="15622" max="15622" width="6.42578125" style="334" customWidth="1"/>
    <col min="15623" max="15623" width="3.28515625" style="334" customWidth="1"/>
    <col min="15624" max="15624" width="6" style="334" customWidth="1"/>
    <col min="15625" max="15625" width="5.7109375" style="334" bestFit="1" customWidth="1"/>
    <col min="15626" max="15626" width="7" style="334" customWidth="1"/>
    <col min="15627" max="15627" width="5.42578125" style="334" customWidth="1"/>
    <col min="15628" max="15628" width="5" style="334" customWidth="1"/>
    <col min="15629" max="15629" width="6" style="334" bestFit="1" customWidth="1"/>
    <col min="15630" max="15630" width="6.140625" style="334" customWidth="1"/>
    <col min="15631" max="15631" width="16.5703125" style="334" customWidth="1"/>
    <col min="15632" max="15872" width="11.42578125" style="334"/>
    <col min="15873" max="15873" width="3.85546875" style="334" customWidth="1"/>
    <col min="15874" max="15874" width="49.7109375" style="334" customWidth="1"/>
    <col min="15875" max="15875" width="29.42578125" style="334" customWidth="1"/>
    <col min="15876" max="15876" width="6.28515625" style="334" customWidth="1"/>
    <col min="15877" max="15877" width="4.28515625" style="334" customWidth="1"/>
    <col min="15878" max="15878" width="6.42578125" style="334" customWidth="1"/>
    <col min="15879" max="15879" width="3.28515625" style="334" customWidth="1"/>
    <col min="15880" max="15880" width="6" style="334" customWidth="1"/>
    <col min="15881" max="15881" width="5.7109375" style="334" bestFit="1" customWidth="1"/>
    <col min="15882" max="15882" width="7" style="334" customWidth="1"/>
    <col min="15883" max="15883" width="5.42578125" style="334" customWidth="1"/>
    <col min="15884" max="15884" width="5" style="334" customWidth="1"/>
    <col min="15885" max="15885" width="6" style="334" bestFit="1" customWidth="1"/>
    <col min="15886" max="15886" width="6.140625" style="334" customWidth="1"/>
    <col min="15887" max="15887" width="16.5703125" style="334" customWidth="1"/>
    <col min="15888" max="16128" width="11.42578125" style="334"/>
    <col min="16129" max="16129" width="3.85546875" style="334" customWidth="1"/>
    <col min="16130" max="16130" width="49.7109375" style="334" customWidth="1"/>
    <col min="16131" max="16131" width="29.42578125" style="334" customWidth="1"/>
    <col min="16132" max="16132" width="6.28515625" style="334" customWidth="1"/>
    <col min="16133" max="16133" width="4.28515625" style="334" customWidth="1"/>
    <col min="16134" max="16134" width="6.42578125" style="334" customWidth="1"/>
    <col min="16135" max="16135" width="3.28515625" style="334" customWidth="1"/>
    <col min="16136" max="16136" width="6" style="334" customWidth="1"/>
    <col min="16137" max="16137" width="5.7109375" style="334" bestFit="1" customWidth="1"/>
    <col min="16138" max="16138" width="7" style="334" customWidth="1"/>
    <col min="16139" max="16139" width="5.42578125" style="334" customWidth="1"/>
    <col min="16140" max="16140" width="5" style="334" customWidth="1"/>
    <col min="16141" max="16141" width="6" style="334" bestFit="1" customWidth="1"/>
    <col min="16142" max="16142" width="6.140625" style="334" customWidth="1"/>
    <col min="16143" max="16143" width="16.5703125" style="334" customWidth="1"/>
    <col min="16144" max="16384" width="11.42578125" style="334"/>
  </cols>
  <sheetData>
    <row r="1" spans="1:20" ht="18" customHeight="1" thickBot="1" x14ac:dyDescent="0.3">
      <c r="B1" s="1623" t="str">
        <f>'Recap Sheet'!A2</f>
        <v>School Food Authority:</v>
      </c>
      <c r="C1" s="1624"/>
      <c r="D1" s="1624"/>
      <c r="E1" s="2391" t="str">
        <f>'Recap Sheet'!A3</f>
        <v>Offeror Name:</v>
      </c>
      <c r="F1" s="2391"/>
      <c r="G1" s="2391"/>
      <c r="H1" s="2391"/>
      <c r="I1" s="2391"/>
      <c r="J1" s="2391"/>
      <c r="K1" s="2391"/>
      <c r="L1" s="2391"/>
      <c r="M1" s="2391"/>
      <c r="N1" s="924"/>
    </row>
    <row r="2" spans="1:20" s="8" customFormat="1" ht="18.75" customHeight="1" thickBot="1" x14ac:dyDescent="0.3">
      <c r="A2" s="975"/>
      <c r="B2" s="926" t="str">
        <f>'Recap Sheet'!B2</f>
        <v>WILLIAMSBURG COUNTY SCHOOLS</v>
      </c>
      <c r="C2" s="1625" t="s">
        <v>27</v>
      </c>
      <c r="D2" s="1626"/>
      <c r="E2" s="2389">
        <f>'Recap Sheet'!B3</f>
        <v>0</v>
      </c>
      <c r="F2" s="2386"/>
      <c r="G2" s="2386"/>
      <c r="H2" s="2386"/>
      <c r="I2" s="2386"/>
      <c r="J2" s="2386"/>
      <c r="K2" s="2386"/>
      <c r="L2" s="2386"/>
      <c r="M2" s="2387"/>
      <c r="N2" s="1599"/>
      <c r="O2" s="953" t="s">
        <v>157</v>
      </c>
      <c r="P2" s="1495" t="s">
        <v>400</v>
      </c>
      <c r="Q2" s="948"/>
      <c r="R2" s="948"/>
      <c r="S2" s="949"/>
      <c r="T2" s="949"/>
    </row>
    <row r="3" spans="1:20" s="8" customFormat="1" ht="15" customHeight="1" x14ac:dyDescent="0.25">
      <c r="A3" s="974" t="s">
        <v>28</v>
      </c>
      <c r="B3" s="1627" t="s">
        <v>29</v>
      </c>
      <c r="C3" s="1628" t="s">
        <v>30</v>
      </c>
      <c r="D3" s="1629"/>
      <c r="E3" s="920"/>
      <c r="F3" s="2390" t="s">
        <v>3</v>
      </c>
      <c r="G3" s="2390"/>
      <c r="H3" s="2390"/>
      <c r="I3" s="2390"/>
      <c r="J3" s="2390"/>
      <c r="K3" s="928">
        <f>'Recap Sheet'!B4</f>
        <v>0</v>
      </c>
      <c r="L3" s="917"/>
      <c r="M3" s="1630"/>
      <c r="N3" s="1606" t="s">
        <v>2211</v>
      </c>
      <c r="O3" s="954" t="s">
        <v>400</v>
      </c>
      <c r="P3" s="1095" t="s">
        <v>401</v>
      </c>
      <c r="Q3" s="393"/>
      <c r="R3" s="2037" t="s">
        <v>402</v>
      </c>
      <c r="S3" s="393" t="s">
        <v>2904</v>
      </c>
      <c r="T3" s="393" t="s">
        <v>2906</v>
      </c>
    </row>
    <row r="4" spans="1:20" ht="15" customHeight="1" x14ac:dyDescent="0.25">
      <c r="A4" s="567" t="s">
        <v>31</v>
      </c>
      <c r="B4" s="1441"/>
      <c r="C4" s="1441"/>
      <c r="D4" s="1631" t="s">
        <v>32</v>
      </c>
      <c r="E4" s="1632" t="s">
        <v>33</v>
      </c>
      <c r="F4" s="1633" t="s">
        <v>34</v>
      </c>
      <c r="G4" s="1634" t="s">
        <v>35</v>
      </c>
      <c r="H4" s="1633" t="s">
        <v>36</v>
      </c>
      <c r="I4" s="1633" t="s">
        <v>37</v>
      </c>
      <c r="J4" s="1634" t="s">
        <v>38</v>
      </c>
      <c r="K4" s="1633" t="s">
        <v>39</v>
      </c>
      <c r="L4" s="1635" t="s">
        <v>40</v>
      </c>
      <c r="M4" s="1636" t="s">
        <v>41</v>
      </c>
      <c r="N4" s="859" t="s">
        <v>2218</v>
      </c>
      <c r="O4" s="954" t="s">
        <v>403</v>
      </c>
      <c r="P4" s="1095" t="s">
        <v>404</v>
      </c>
      <c r="Q4" s="393" t="s">
        <v>400</v>
      </c>
      <c r="R4" s="393" t="s">
        <v>2905</v>
      </c>
      <c r="S4" s="393" t="s">
        <v>2217</v>
      </c>
      <c r="T4" s="393" t="s">
        <v>2907</v>
      </c>
    </row>
    <row r="5" spans="1:20" ht="15" customHeight="1" thickBot="1" x14ac:dyDescent="0.3">
      <c r="A5" s="506"/>
      <c r="B5" s="86"/>
      <c r="C5" s="13"/>
      <c r="D5" s="671" t="s">
        <v>42</v>
      </c>
      <c r="E5" s="607" t="s">
        <v>43</v>
      </c>
      <c r="F5" s="672" t="s">
        <v>44</v>
      </c>
      <c r="G5" s="673" t="s">
        <v>45</v>
      </c>
      <c r="H5" s="672" t="s">
        <v>46</v>
      </c>
      <c r="I5" s="672" t="s">
        <v>38</v>
      </c>
      <c r="J5" s="673" t="s">
        <v>47</v>
      </c>
      <c r="K5" s="672" t="s">
        <v>48</v>
      </c>
      <c r="L5" s="672" t="s">
        <v>47</v>
      </c>
      <c r="M5" s="674" t="s">
        <v>49</v>
      </c>
      <c r="N5" s="940" t="s">
        <v>2213</v>
      </c>
      <c r="O5" s="941" t="s">
        <v>406</v>
      </c>
      <c r="P5" s="1070" t="s">
        <v>407</v>
      </c>
      <c r="Q5" s="672" t="s">
        <v>408</v>
      </c>
      <c r="R5" s="1402" t="s">
        <v>47</v>
      </c>
      <c r="S5" s="1401" t="s">
        <v>49</v>
      </c>
      <c r="T5" s="1401" t="s">
        <v>2908</v>
      </c>
    </row>
    <row r="6" spans="1:20" s="21" customFormat="1" ht="15" customHeight="1" thickBot="1" x14ac:dyDescent="0.3">
      <c r="A6" s="1524"/>
      <c r="B6" s="1429" t="s">
        <v>2651</v>
      </c>
      <c r="C6" s="15"/>
      <c r="D6" s="15"/>
      <c r="E6" s="406"/>
      <c r="F6" s="407"/>
      <c r="G6" s="529"/>
      <c r="H6" s="17"/>
      <c r="I6" s="15"/>
      <c r="J6" s="525"/>
      <c r="K6" s="16"/>
      <c r="L6" s="16"/>
      <c r="M6" s="19"/>
      <c r="N6" s="1614"/>
      <c r="O6" s="1472" t="s">
        <v>2050</v>
      </c>
      <c r="P6" s="1496"/>
      <c r="Q6" s="406"/>
      <c r="R6" s="406"/>
      <c r="S6" s="977"/>
      <c r="T6" s="977"/>
    </row>
    <row r="7" spans="1:20" s="21" customFormat="1" ht="15" customHeight="1" thickBot="1" x14ac:dyDescent="0.3">
      <c r="A7" s="566">
        <v>1</v>
      </c>
      <c r="B7" s="1868" t="s">
        <v>2388</v>
      </c>
      <c r="C7" s="1825" t="s">
        <v>2382</v>
      </c>
      <c r="D7" s="923"/>
      <c r="E7" s="1826" t="s">
        <v>2383</v>
      </c>
      <c r="F7" s="1827">
        <v>200</v>
      </c>
      <c r="G7" s="808">
        <v>375</v>
      </c>
      <c r="H7" s="329">
        <f>ROUND(G7*F7/F7,2)</f>
        <v>375</v>
      </c>
      <c r="I7" s="1828" t="s">
        <v>50</v>
      </c>
      <c r="J7" s="2358" t="s">
        <v>157</v>
      </c>
      <c r="K7" s="2359" t="s">
        <v>157</v>
      </c>
      <c r="L7" s="2359" t="s">
        <v>157</v>
      </c>
      <c r="M7" s="1197" t="s">
        <v>157</v>
      </c>
      <c r="N7" s="1831">
        <v>0</v>
      </c>
      <c r="O7" s="1832">
        <v>2.3180999999999998</v>
      </c>
      <c r="P7" s="1833">
        <v>25.44</v>
      </c>
      <c r="Q7" s="1326">
        <f>ROUND(O7*P7,2)</f>
        <v>58.97</v>
      </c>
      <c r="R7" s="1834" t="s">
        <v>157</v>
      </c>
      <c r="S7" s="1834" t="s">
        <v>157</v>
      </c>
      <c r="T7" s="1834">
        <f>N7/F7</f>
        <v>0</v>
      </c>
    </row>
    <row r="8" spans="1:20" s="21" customFormat="1" ht="15" customHeight="1" thickBot="1" x14ac:dyDescent="0.3">
      <c r="A8" s="567"/>
      <c r="B8" s="21" t="s">
        <v>2389</v>
      </c>
      <c r="C8" s="1835" t="s">
        <v>2910</v>
      </c>
      <c r="D8" s="923"/>
      <c r="E8" s="1836" t="s">
        <v>2383</v>
      </c>
      <c r="F8" s="338">
        <v>200</v>
      </c>
      <c r="G8" s="809"/>
      <c r="H8" s="1837">
        <f>ROUND(G7*F7/F8,2)</f>
        <v>375</v>
      </c>
      <c r="I8" s="30" t="s">
        <v>50</v>
      </c>
      <c r="J8" s="1829">
        <v>54.15</v>
      </c>
      <c r="K8" s="31">
        <f>IF(OR(ISBLANK(J8),G7=0,ISBLANK(G7)),,ROUND(J8+$K$3,2))</f>
        <v>54.15</v>
      </c>
      <c r="L8" s="31">
        <f>ROUND(H8*K8,2)</f>
        <v>20306.25</v>
      </c>
      <c r="M8" s="33">
        <f>ROUND(K8/F8,2)</f>
        <v>0.27</v>
      </c>
      <c r="N8" s="1831">
        <v>21.88</v>
      </c>
      <c r="O8" s="1832">
        <v>2.3180999999999998</v>
      </c>
      <c r="P8" s="1833">
        <v>23.17</v>
      </c>
      <c r="Q8" s="1326">
        <f>ROUND(O8*P8,2)</f>
        <v>53.71</v>
      </c>
      <c r="R8" s="1834" t="s">
        <v>157</v>
      </c>
      <c r="S8" s="1834" t="s">
        <v>157</v>
      </c>
      <c r="T8" s="1834">
        <f>N8/F8</f>
        <v>0.1094</v>
      </c>
    </row>
    <row r="9" spans="1:20" s="21" customFormat="1" ht="15" customHeight="1" x14ac:dyDescent="0.25">
      <c r="A9" s="567"/>
      <c r="B9" s="113" t="s">
        <v>2390</v>
      </c>
      <c r="C9" s="123" t="s">
        <v>2387</v>
      </c>
      <c r="D9" s="923"/>
      <c r="E9" s="370" t="s">
        <v>2384</v>
      </c>
      <c r="F9" s="83">
        <v>213</v>
      </c>
      <c r="G9" s="810"/>
      <c r="H9" s="555">
        <f>ROUND($G$7*$F$7/F9,2)</f>
        <v>352.11</v>
      </c>
      <c r="I9" s="556" t="s">
        <v>50</v>
      </c>
      <c r="J9" s="2358" t="s">
        <v>157</v>
      </c>
      <c r="K9" s="1200" t="s">
        <v>238</v>
      </c>
      <c r="L9" s="1200" t="s">
        <v>157</v>
      </c>
      <c r="M9" s="1604" t="s">
        <v>157</v>
      </c>
      <c r="N9" s="1839">
        <v>0</v>
      </c>
      <c r="O9" s="1832">
        <v>2.3180999999999998</v>
      </c>
      <c r="P9" s="1833">
        <v>35.06</v>
      </c>
      <c r="Q9" s="1326">
        <f t="shared" ref="Q9" si="0">ROUND(O9*P9,2)</f>
        <v>81.27</v>
      </c>
      <c r="R9" s="1834" t="s">
        <v>157</v>
      </c>
      <c r="S9" s="1834" t="s">
        <v>157</v>
      </c>
      <c r="T9" s="1834">
        <f t="shared" ref="T9" si="1">N9/F9</f>
        <v>0</v>
      </c>
    </row>
    <row r="10" spans="1:20" s="21" customFormat="1" ht="15" customHeight="1" x14ac:dyDescent="0.25">
      <c r="A10" s="1840"/>
      <c r="B10" s="34" t="s">
        <v>2391</v>
      </c>
      <c r="C10" s="459"/>
      <c r="D10" s="1863"/>
      <c r="E10" s="439"/>
      <c r="F10" s="1864"/>
      <c r="G10" s="1865"/>
      <c r="H10" s="1837"/>
      <c r="I10" s="1866"/>
      <c r="J10" s="1867"/>
      <c r="K10" s="352"/>
      <c r="L10" s="352"/>
      <c r="M10" s="353"/>
      <c r="N10" s="352"/>
      <c r="O10" s="123"/>
      <c r="P10" s="556"/>
      <c r="Q10" s="121"/>
      <c r="R10" s="37"/>
      <c r="S10" s="32"/>
      <c r="T10" s="1834" t="s">
        <v>157</v>
      </c>
    </row>
    <row r="11" spans="1:20" s="21" customFormat="1" ht="15" customHeight="1" thickBot="1" x14ac:dyDescent="0.3">
      <c r="A11" s="1841"/>
      <c r="B11" s="252" t="s">
        <v>2045</v>
      </c>
      <c r="C11" s="1008"/>
      <c r="D11" s="1306"/>
      <c r="E11" s="1851"/>
      <c r="F11" s="1852"/>
      <c r="G11" s="812"/>
      <c r="H11" s="70"/>
      <c r="I11" s="1853"/>
      <c r="J11" s="1854"/>
      <c r="K11" s="1855"/>
      <c r="L11" s="1855"/>
      <c r="M11" s="1856"/>
      <c r="N11" s="1857"/>
      <c r="O11" s="1858"/>
      <c r="P11" s="1859"/>
      <c r="Q11" s="1860"/>
      <c r="R11" s="1861"/>
      <c r="S11" s="1862"/>
      <c r="T11" s="1834" t="s">
        <v>157</v>
      </c>
    </row>
    <row r="12" spans="1:20" ht="15" customHeight="1" thickBot="1" x14ac:dyDescent="0.3">
      <c r="A12" s="1840">
        <v>2</v>
      </c>
      <c r="B12" s="1893" t="s">
        <v>3537</v>
      </c>
      <c r="C12" s="1837" t="s">
        <v>51</v>
      </c>
      <c r="D12" s="1842"/>
      <c r="E12" s="1843" t="s">
        <v>2385</v>
      </c>
      <c r="F12" s="1844">
        <v>50</v>
      </c>
      <c r="G12" s="808">
        <v>0</v>
      </c>
      <c r="H12" s="1837">
        <f>ROUND($G$12*$F$12/F12,2)</f>
        <v>0</v>
      </c>
      <c r="I12" s="1843" t="s">
        <v>50</v>
      </c>
      <c r="J12" s="1845"/>
      <c r="K12" s="1846"/>
      <c r="L12" s="1846"/>
      <c r="M12" s="29"/>
      <c r="N12" s="1847"/>
      <c r="O12" s="1497"/>
      <c r="P12" s="1498"/>
      <c r="Q12" s="1499"/>
      <c r="R12" s="1500"/>
      <c r="S12" s="1501"/>
      <c r="T12" s="1501"/>
    </row>
    <row r="13" spans="1:20" ht="15" customHeight="1" x14ac:dyDescent="0.25">
      <c r="A13" s="1840"/>
      <c r="B13" s="34" t="s">
        <v>2386</v>
      </c>
      <c r="C13" s="946" t="s">
        <v>52</v>
      </c>
      <c r="D13" s="923"/>
      <c r="E13" s="923"/>
      <c r="F13" s="923">
        <v>0</v>
      </c>
      <c r="G13" s="813"/>
      <c r="H13" s="123" t="e">
        <f>ROUND(G12*F12/F13,2)</f>
        <v>#DIV/0!</v>
      </c>
      <c r="I13" s="713" t="s">
        <v>50</v>
      </c>
      <c r="J13" s="922">
        <v>0</v>
      </c>
      <c r="K13" s="435">
        <f>IF(OR(ISBLANK(G12),G12=0,ISBLANK(F13)),,ROUND(J13+$K$3,2))</f>
        <v>0</v>
      </c>
      <c r="L13" s="31">
        <f>ROUND(H12*K13,2)</f>
        <v>0</v>
      </c>
      <c r="M13" s="176" t="e">
        <f>ROUND(K13/F13,2)</f>
        <v>#DIV/0!</v>
      </c>
      <c r="N13" s="1654"/>
      <c r="O13" s="1497"/>
      <c r="P13" s="1498"/>
      <c r="Q13" s="1499"/>
      <c r="R13" s="1500"/>
      <c r="S13" s="1501"/>
      <c r="T13" s="1501"/>
    </row>
    <row r="14" spans="1:20" ht="15" customHeight="1" thickBot="1" x14ac:dyDescent="0.3">
      <c r="A14" s="567"/>
      <c r="B14" s="676" t="s">
        <v>1959</v>
      </c>
      <c r="C14" s="1004" t="s">
        <v>157</v>
      </c>
      <c r="D14" s="965"/>
      <c r="E14" s="965"/>
      <c r="F14" s="965"/>
      <c r="G14" s="1848"/>
      <c r="H14" s="1550" t="s">
        <v>157</v>
      </c>
      <c r="I14" s="1506" t="s">
        <v>157</v>
      </c>
      <c r="J14" s="1849" t="s">
        <v>157</v>
      </c>
      <c r="K14" s="1551" t="s">
        <v>157</v>
      </c>
      <c r="L14" s="1539" t="s">
        <v>157</v>
      </c>
      <c r="M14" s="620" t="s">
        <v>157</v>
      </c>
      <c r="N14" s="1850"/>
      <c r="O14" s="124"/>
      <c r="P14" s="538"/>
      <c r="Q14" s="44"/>
      <c r="R14" s="241"/>
      <c r="S14" s="46"/>
      <c r="T14" s="936" t="s">
        <v>157</v>
      </c>
    </row>
    <row r="15" spans="1:20" ht="15" customHeight="1" thickBot="1" x14ac:dyDescent="0.3">
      <c r="A15" s="571">
        <v>3</v>
      </c>
      <c r="B15" s="165" t="s">
        <v>2031</v>
      </c>
      <c r="C15" s="993" t="s">
        <v>2392</v>
      </c>
      <c r="D15" s="923"/>
      <c r="E15" s="144" t="s">
        <v>61</v>
      </c>
      <c r="F15" s="341">
        <v>160</v>
      </c>
      <c r="G15" s="808">
        <v>0</v>
      </c>
      <c r="H15" s="329">
        <f>ROUND(G15*F15/F15,2)</f>
        <v>0</v>
      </c>
      <c r="I15" s="144" t="s">
        <v>50</v>
      </c>
      <c r="J15" s="120">
        <v>102.3</v>
      </c>
      <c r="K15" s="297">
        <f>IF(OR(ISBLANK(J15),G15=0,ISBLANK(G15)),,ROUND(J15+$K$3,2))</f>
        <v>0</v>
      </c>
      <c r="L15" s="297">
        <f>ROUND(H15*K15,2)</f>
        <v>0</v>
      </c>
      <c r="M15" s="330">
        <f>ROUND(K15/F15,2)</f>
        <v>0</v>
      </c>
      <c r="N15" s="1615">
        <v>42.6</v>
      </c>
      <c r="O15" s="1327">
        <v>2.3180999999999998</v>
      </c>
      <c r="P15" s="966">
        <v>40.14</v>
      </c>
      <c r="Q15" s="1675">
        <f>ROUND(O15*P15,2)</f>
        <v>93.05</v>
      </c>
      <c r="R15" s="437">
        <v>0</v>
      </c>
      <c r="S15" s="437">
        <v>0</v>
      </c>
      <c r="T15" s="437">
        <f t="shared" ref="T15:T66" si="2">N15/F15</f>
        <v>0.26624999999999999</v>
      </c>
    </row>
    <row r="16" spans="1:20" ht="15" customHeight="1" x14ac:dyDescent="0.25">
      <c r="A16" s="569"/>
      <c r="B16" s="34" t="s">
        <v>2032</v>
      </c>
      <c r="C16" s="135" t="s">
        <v>2035</v>
      </c>
      <c r="D16" s="1296"/>
      <c r="E16" s="348"/>
      <c r="F16" s="349"/>
      <c r="G16" s="814"/>
      <c r="H16" s="382"/>
      <c r="I16" s="344"/>
      <c r="J16" s="408"/>
      <c r="K16" s="356"/>
      <c r="L16" s="356"/>
      <c r="M16" s="357"/>
      <c r="N16" s="356"/>
      <c r="O16" s="123"/>
      <c r="P16" s="1483"/>
      <c r="Q16" s="121"/>
      <c r="R16" s="37"/>
      <c r="S16" s="32"/>
      <c r="T16" s="437" t="s">
        <v>157</v>
      </c>
    </row>
    <row r="17" spans="1:20" ht="15" customHeight="1" x14ac:dyDescent="0.25">
      <c r="A17" s="569"/>
      <c r="B17" s="34" t="s">
        <v>2033</v>
      </c>
      <c r="C17" s="1541"/>
      <c r="D17" s="1542"/>
      <c r="E17" s="1543"/>
      <c r="F17" s="1544"/>
      <c r="G17" s="814"/>
      <c r="H17" s="1545"/>
      <c r="I17" s="1546"/>
      <c r="J17" s="1547"/>
      <c r="K17" s="1548"/>
      <c r="L17" s="1548"/>
      <c r="M17" s="1549"/>
      <c r="N17" s="1548"/>
      <c r="O17" s="123"/>
      <c r="P17" s="1483"/>
      <c r="Q17" s="121"/>
      <c r="R17" s="37"/>
      <c r="S17" s="32"/>
      <c r="T17" s="437" t="s">
        <v>157</v>
      </c>
    </row>
    <row r="18" spans="1:20" ht="15" customHeight="1" thickBot="1" x14ac:dyDescent="0.3">
      <c r="A18" s="570"/>
      <c r="B18" s="295" t="s">
        <v>1959</v>
      </c>
      <c r="C18" s="124"/>
      <c r="D18" s="1086"/>
      <c r="E18" s="350"/>
      <c r="F18" s="351"/>
      <c r="G18" s="815"/>
      <c r="H18" s="383"/>
      <c r="I18" s="346"/>
      <c r="J18" s="409"/>
      <c r="K18" s="358"/>
      <c r="L18" s="358"/>
      <c r="M18" s="359"/>
      <c r="N18" s="358"/>
      <c r="O18" s="365"/>
      <c r="P18" s="1622"/>
      <c r="Q18" s="365"/>
      <c r="R18" s="365"/>
      <c r="S18" s="365"/>
      <c r="T18" s="437" t="s">
        <v>157</v>
      </c>
    </row>
    <row r="19" spans="1:20" ht="15" customHeight="1" thickBot="1" x14ac:dyDescent="0.3">
      <c r="A19" s="571">
        <v>4</v>
      </c>
      <c r="B19" s="165" t="s">
        <v>2037</v>
      </c>
      <c r="C19" s="993" t="s">
        <v>53</v>
      </c>
      <c r="D19" s="923"/>
      <c r="E19" s="144" t="s">
        <v>54</v>
      </c>
      <c r="F19" s="341">
        <v>85</v>
      </c>
      <c r="G19" s="808">
        <v>0</v>
      </c>
      <c r="H19" s="329">
        <f>ROUND(G19*F19/F19,2)</f>
        <v>0</v>
      </c>
      <c r="I19" s="144" t="s">
        <v>50</v>
      </c>
      <c r="J19" s="120">
        <v>58.65</v>
      </c>
      <c r="K19" s="297">
        <f>IF(OR(ISBLANK(J19),G19=0,ISBLANK(G19)),,ROUND(J19+$K$3,2))</f>
        <v>0</v>
      </c>
      <c r="L19" s="297">
        <f>ROUND(H19*K19,2)</f>
        <v>0</v>
      </c>
      <c r="M19" s="330">
        <f>ROUND(K19/F19,2)</f>
        <v>0</v>
      </c>
      <c r="N19" s="1615">
        <v>24.47</v>
      </c>
      <c r="O19" s="1327">
        <v>2.3180999999999998</v>
      </c>
      <c r="P19" s="966">
        <v>15.71</v>
      </c>
      <c r="Q19" s="1326">
        <f>ROUND(O19*P19,2)</f>
        <v>36.42</v>
      </c>
      <c r="R19" s="437">
        <v>0</v>
      </c>
      <c r="S19" s="437">
        <v>0</v>
      </c>
      <c r="T19" s="437">
        <f t="shared" si="2"/>
        <v>0.28788235294117648</v>
      </c>
    </row>
    <row r="20" spans="1:20" ht="15" customHeight="1" x14ac:dyDescent="0.25">
      <c r="A20" s="569"/>
      <c r="B20" s="34" t="s">
        <v>2038</v>
      </c>
      <c r="C20" s="135" t="s">
        <v>2036</v>
      </c>
      <c r="D20" s="1296"/>
      <c r="E20" s="348"/>
      <c r="F20" s="349"/>
      <c r="G20" s="814"/>
      <c r="H20" s="382"/>
      <c r="I20" s="344"/>
      <c r="J20" s="408"/>
      <c r="K20" s="356"/>
      <c r="L20" s="356"/>
      <c r="M20" s="357"/>
      <c r="N20" s="356"/>
      <c r="O20" s="123"/>
      <c r="P20" s="556"/>
      <c r="Q20" s="121"/>
      <c r="R20" s="37"/>
      <c r="S20" s="32"/>
      <c r="T20" s="437" t="s">
        <v>157</v>
      </c>
    </row>
    <row r="21" spans="1:20" ht="15" customHeight="1" x14ac:dyDescent="0.25">
      <c r="A21" s="569"/>
      <c r="B21" s="113" t="s">
        <v>2039</v>
      </c>
      <c r="C21" s="1541"/>
      <c r="D21" s="1542"/>
      <c r="E21" s="1543"/>
      <c r="F21" s="1544"/>
      <c r="G21" s="814"/>
      <c r="H21" s="1545"/>
      <c r="I21" s="1546"/>
      <c r="J21" s="1547"/>
      <c r="K21" s="1548"/>
      <c r="L21" s="1548"/>
      <c r="M21" s="1549"/>
      <c r="N21" s="1548"/>
      <c r="O21" s="123"/>
      <c r="P21" s="556"/>
      <c r="Q21" s="121"/>
      <c r="R21" s="37"/>
      <c r="S21" s="32"/>
      <c r="T21" s="437" t="s">
        <v>157</v>
      </c>
    </row>
    <row r="22" spans="1:20" ht="15" customHeight="1" thickBot="1" x14ac:dyDescent="0.3">
      <c r="A22" s="570"/>
      <c r="B22" s="252" t="s">
        <v>2393</v>
      </c>
      <c r="C22" s="124"/>
      <c r="D22" s="1086"/>
      <c r="E22" s="350"/>
      <c r="F22" s="351"/>
      <c r="G22" s="815"/>
      <c r="H22" s="383"/>
      <c r="I22" s="346"/>
      <c r="J22" s="409"/>
      <c r="K22" s="358"/>
      <c r="L22" s="358"/>
      <c r="M22" s="359"/>
      <c r="N22" s="1548"/>
      <c r="O22" s="123"/>
      <c r="P22" s="556"/>
      <c r="Q22" s="121"/>
      <c r="R22" s="37"/>
      <c r="S22" s="32"/>
      <c r="T22" s="437" t="s">
        <v>157</v>
      </c>
    </row>
    <row r="23" spans="1:20" ht="15" customHeight="1" thickBot="1" x14ac:dyDescent="0.3">
      <c r="A23" s="567">
        <v>5</v>
      </c>
      <c r="B23" s="200" t="s">
        <v>2040</v>
      </c>
      <c r="C23" s="27" t="s">
        <v>51</v>
      </c>
      <c r="D23" s="1222"/>
      <c r="E23" s="343" t="s">
        <v>55</v>
      </c>
      <c r="F23" s="339">
        <v>10</v>
      </c>
      <c r="G23" s="808">
        <v>500</v>
      </c>
      <c r="H23" s="27">
        <f>ROUND($G$23*$F$23/F23,2)</f>
        <v>500</v>
      </c>
      <c r="I23" s="23" t="s">
        <v>50</v>
      </c>
      <c r="J23" s="982"/>
      <c r="K23" s="26"/>
      <c r="L23" s="26"/>
      <c r="M23" s="29"/>
      <c r="N23" s="1653" t="s">
        <v>157</v>
      </c>
      <c r="O23" s="1497"/>
      <c r="P23" s="1498"/>
      <c r="Q23" s="1499"/>
      <c r="R23" s="1500"/>
      <c r="S23" s="1501"/>
      <c r="T23" s="1501"/>
    </row>
    <row r="24" spans="1:20" ht="15" customHeight="1" x14ac:dyDescent="0.25">
      <c r="A24" s="567"/>
      <c r="B24" s="34" t="s">
        <v>2041</v>
      </c>
      <c r="C24" s="946" t="s">
        <v>52</v>
      </c>
      <c r="D24" s="923"/>
      <c r="E24" s="923"/>
      <c r="F24" s="923"/>
      <c r="G24" s="816"/>
      <c r="H24" s="697" t="e">
        <f>ROUND(G23*F23/F24,2)</f>
        <v>#DIV/0!</v>
      </c>
      <c r="I24" s="30" t="s">
        <v>50</v>
      </c>
      <c r="J24" s="25"/>
      <c r="K24" s="435">
        <f>IF(OR(ISBLANK(G23),G23=0,ISBLANK(F24)),,ROUND(J24+$K$3,2))</f>
        <v>0</v>
      </c>
      <c r="L24" s="26" t="e">
        <f>ROUND(H24*K24,2)</f>
        <v>#DIV/0!</v>
      </c>
      <c r="M24" s="178" t="e">
        <f>ROUND(K24/F24,2)</f>
        <v>#DIV/0!</v>
      </c>
      <c r="N24" s="1617"/>
      <c r="O24" s="123"/>
      <c r="P24" s="556"/>
      <c r="Q24" s="121"/>
      <c r="R24" s="37"/>
      <c r="S24" s="32"/>
      <c r="T24" s="1603"/>
    </row>
    <row r="25" spans="1:20" ht="15" customHeight="1" x14ac:dyDescent="0.25">
      <c r="A25" s="567"/>
      <c r="B25" s="34" t="s">
        <v>2042</v>
      </c>
      <c r="C25" s="998"/>
      <c r="D25" s="1222"/>
      <c r="E25" s="725"/>
      <c r="F25" s="698"/>
      <c r="G25" s="816"/>
      <c r="H25" s="697"/>
      <c r="I25" s="30"/>
      <c r="J25" s="91"/>
      <c r="K25" s="31"/>
      <c r="L25" s="26"/>
      <c r="M25" s="178"/>
      <c r="N25" s="1617"/>
      <c r="O25" s="123"/>
      <c r="P25" s="556"/>
      <c r="Q25" s="121"/>
      <c r="R25" s="37"/>
      <c r="S25" s="32"/>
      <c r="T25" s="437" t="s">
        <v>157</v>
      </c>
    </row>
    <row r="26" spans="1:20" ht="15" customHeight="1" thickBot="1" x14ac:dyDescent="0.3">
      <c r="A26" s="568"/>
      <c r="B26" s="252" t="s">
        <v>1959</v>
      </c>
      <c r="C26" s="989"/>
      <c r="D26" s="1305"/>
      <c r="E26" s="412"/>
      <c r="F26" s="699"/>
      <c r="G26" s="816">
        <v>1</v>
      </c>
      <c r="H26" s="700"/>
      <c r="I26" s="43"/>
      <c r="J26" s="44"/>
      <c r="K26" s="116"/>
      <c r="L26" s="116"/>
      <c r="M26" s="119"/>
      <c r="N26" s="938"/>
      <c r="O26" s="365"/>
      <c r="P26" s="365"/>
      <c r="Q26" s="365"/>
      <c r="R26" s="365"/>
      <c r="S26" s="365"/>
      <c r="T26" s="438" t="s">
        <v>157</v>
      </c>
    </row>
    <row r="27" spans="1:20" ht="15" customHeight="1" thickBot="1" x14ac:dyDescent="0.3">
      <c r="A27" s="566">
        <v>6</v>
      </c>
      <c r="B27" s="165" t="s">
        <v>56</v>
      </c>
      <c r="C27" s="470" t="s">
        <v>57</v>
      </c>
      <c r="D27" s="923"/>
      <c r="E27" s="342" t="s">
        <v>58</v>
      </c>
      <c r="F27" s="340">
        <v>100</v>
      </c>
      <c r="G27" s="808">
        <v>0</v>
      </c>
      <c r="H27" s="329">
        <f>ROUND(G27*F27/F27,2)</f>
        <v>0</v>
      </c>
      <c r="I27" s="144" t="s">
        <v>50</v>
      </c>
      <c r="J27" s="120">
        <v>43.3</v>
      </c>
      <c r="K27" s="297">
        <f>IF(OR(ISBLANK(J27),G27=0,ISBLANK(G27)),,ROUND(J27+$K$3,2))</f>
        <v>0</v>
      </c>
      <c r="L27" s="297">
        <f>ROUND(H27*K27,2)</f>
        <v>0</v>
      </c>
      <c r="M27" s="330">
        <f>ROUND(K27/F27,2)</f>
        <v>0</v>
      </c>
      <c r="N27" s="1615">
        <v>0</v>
      </c>
      <c r="O27" s="1327">
        <v>2.3180999999999998</v>
      </c>
      <c r="P27" s="1637">
        <v>29.5</v>
      </c>
      <c r="Q27" s="1326">
        <f>ROUND(O27*P27,2)</f>
        <v>68.38</v>
      </c>
      <c r="R27" s="437">
        <v>0</v>
      </c>
      <c r="S27" s="437">
        <v>0</v>
      </c>
      <c r="T27" s="437">
        <f t="shared" si="2"/>
        <v>0</v>
      </c>
    </row>
    <row r="28" spans="1:20" ht="15" customHeight="1" x14ac:dyDescent="0.25">
      <c r="A28" s="567"/>
      <c r="B28" s="34" t="s">
        <v>2044</v>
      </c>
      <c r="C28" s="436" t="s">
        <v>2043</v>
      </c>
      <c r="D28" s="1216"/>
      <c r="E28" s="75" t="s">
        <v>58</v>
      </c>
      <c r="F28" s="83">
        <v>210</v>
      </c>
      <c r="G28" s="814"/>
      <c r="H28" s="380"/>
      <c r="I28" s="75"/>
      <c r="J28" s="384"/>
      <c r="K28" s="352"/>
      <c r="L28" s="352"/>
      <c r="M28" s="353"/>
      <c r="N28" s="1615">
        <v>49.98</v>
      </c>
      <c r="O28" s="1327">
        <v>2.3180999999999998</v>
      </c>
      <c r="P28" s="1637">
        <v>29.5</v>
      </c>
      <c r="Q28" s="1326">
        <f>ROUND(O28*P28,2)</f>
        <v>68.38</v>
      </c>
      <c r="R28" s="437">
        <v>0</v>
      </c>
      <c r="S28" s="437">
        <v>0</v>
      </c>
      <c r="T28" s="437">
        <f t="shared" ref="T28" si="3">N28/F28</f>
        <v>0.23799999999999999</v>
      </c>
    </row>
    <row r="29" spans="1:20" ht="15" customHeight="1" thickBot="1" x14ac:dyDescent="0.3">
      <c r="A29" s="568"/>
      <c r="B29" s="252" t="s">
        <v>2045</v>
      </c>
      <c r="C29" s="513"/>
      <c r="D29" s="1228"/>
      <c r="E29" s="73"/>
      <c r="F29" s="212"/>
      <c r="G29" s="815"/>
      <c r="H29" s="381"/>
      <c r="I29" s="73"/>
      <c r="J29" s="385"/>
      <c r="K29" s="354"/>
      <c r="L29" s="354"/>
      <c r="M29" s="355"/>
      <c r="N29" s="1678"/>
      <c r="O29" s="124"/>
      <c r="P29" s="538"/>
      <c r="Q29" s="44"/>
      <c r="R29" s="241"/>
      <c r="S29" s="46"/>
      <c r="T29" s="438" t="s">
        <v>157</v>
      </c>
    </row>
    <row r="30" spans="1:20" ht="15" customHeight="1" thickBot="1" x14ac:dyDescent="0.3">
      <c r="A30" s="571">
        <v>7</v>
      </c>
      <c r="B30" s="165" t="s">
        <v>2394</v>
      </c>
      <c r="C30" s="993" t="s">
        <v>59</v>
      </c>
      <c r="D30" s="923"/>
      <c r="E30" s="342" t="s">
        <v>2398</v>
      </c>
      <c r="F30" s="341">
        <v>100</v>
      </c>
      <c r="G30" s="808">
        <v>30</v>
      </c>
      <c r="H30" s="329">
        <f>ROUND(G30*F30/F30,2)</f>
        <v>30</v>
      </c>
      <c r="I30" s="144" t="s">
        <v>50</v>
      </c>
      <c r="J30" s="120">
        <v>72.790000000000006</v>
      </c>
      <c r="K30" s="297">
        <f>IF(OR(ISBLANK(J30),G30=0,ISBLANK(G30)),,ROUND(J30+$K$3,2))</f>
        <v>72.790000000000006</v>
      </c>
      <c r="L30" s="297">
        <f>ROUND(H30*K30,2)</f>
        <v>2183.6999999999998</v>
      </c>
      <c r="M30" s="330">
        <f>ROUND(K30/F30,2)</f>
        <v>0.73</v>
      </c>
      <c r="N30" s="1615">
        <v>34.29</v>
      </c>
      <c r="O30" s="1327">
        <v>2.3180999999999998</v>
      </c>
      <c r="P30" s="1637">
        <v>19.25</v>
      </c>
      <c r="Q30" s="1675">
        <f>ROUND(O30*P30,2)</f>
        <v>44.62</v>
      </c>
      <c r="R30" s="437">
        <v>0</v>
      </c>
      <c r="S30" s="437">
        <v>0</v>
      </c>
      <c r="T30" s="437">
        <f t="shared" si="2"/>
        <v>0.34289999999999998</v>
      </c>
    </row>
    <row r="31" spans="1:20" ht="15" customHeight="1" x14ac:dyDescent="0.25">
      <c r="A31" s="569"/>
      <c r="B31" s="23" t="s">
        <v>2395</v>
      </c>
      <c r="C31" s="123" t="s">
        <v>2397</v>
      </c>
      <c r="D31" s="1249"/>
      <c r="E31" s="445"/>
      <c r="F31" s="472"/>
      <c r="G31" s="814"/>
      <c r="H31" s="58"/>
      <c r="I31" s="473"/>
      <c r="J31" s="91"/>
      <c r="K31" s="26"/>
      <c r="L31" s="266"/>
      <c r="M31" s="323"/>
      <c r="N31" s="1618"/>
      <c r="O31" s="123"/>
      <c r="P31" s="556"/>
      <c r="Q31" s="121"/>
      <c r="R31" s="37"/>
      <c r="S31" s="32"/>
      <c r="T31" s="437" t="s">
        <v>157</v>
      </c>
    </row>
    <row r="32" spans="1:20" ht="15" customHeight="1" x14ac:dyDescent="0.25">
      <c r="A32" s="569"/>
      <c r="B32" s="1894" t="s">
        <v>2396</v>
      </c>
      <c r="C32" s="1895"/>
      <c r="D32" s="1896"/>
      <c r="E32" s="1897"/>
      <c r="F32" s="1898"/>
      <c r="G32" s="1899"/>
      <c r="H32" s="1900"/>
      <c r="I32" s="1901"/>
      <c r="J32" s="1860"/>
      <c r="K32" s="1846"/>
      <c r="L32" s="1846"/>
      <c r="M32" s="1902"/>
      <c r="N32" s="1876"/>
      <c r="O32" s="863"/>
      <c r="P32" s="713"/>
      <c r="Q32" s="171"/>
      <c r="R32" s="258"/>
      <c r="S32" s="39"/>
      <c r="T32" s="1834"/>
    </row>
    <row r="33" spans="1:21" ht="15" customHeight="1" thickBot="1" x14ac:dyDescent="0.3">
      <c r="A33" s="570"/>
      <c r="B33" s="295" t="s">
        <v>2045</v>
      </c>
      <c r="C33" s="1008"/>
      <c r="D33" s="1306"/>
      <c r="E33" s="474"/>
      <c r="F33" s="441"/>
      <c r="G33" s="815"/>
      <c r="H33" s="475"/>
      <c r="I33" s="474"/>
      <c r="J33" s="389"/>
      <c r="K33" s="360"/>
      <c r="L33" s="360"/>
      <c r="M33" s="361"/>
      <c r="N33" s="360"/>
      <c r="O33" s="365"/>
      <c r="P33" s="365"/>
      <c r="Q33" s="365"/>
      <c r="R33" s="365"/>
      <c r="S33" s="365"/>
      <c r="T33" s="437" t="s">
        <v>157</v>
      </c>
    </row>
    <row r="34" spans="1:21" s="476" customFormat="1" ht="15" customHeight="1" thickBot="1" x14ac:dyDescent="0.3">
      <c r="A34" s="571">
        <v>8</v>
      </c>
      <c r="B34" s="1668" t="s">
        <v>2046</v>
      </c>
      <c r="C34" s="1009" t="s">
        <v>2403</v>
      </c>
      <c r="D34" s="923"/>
      <c r="E34" s="144" t="s">
        <v>2402</v>
      </c>
      <c r="F34" s="483">
        <v>192</v>
      </c>
      <c r="G34" s="722">
        <v>0</v>
      </c>
      <c r="H34" s="329">
        <f>ROUND(G34*F34/F34,2)</f>
        <v>0</v>
      </c>
      <c r="I34" s="144" t="s">
        <v>50</v>
      </c>
      <c r="J34" s="147">
        <v>59.33</v>
      </c>
      <c r="K34" s="539">
        <f t="shared" ref="K34" si="4">IF(OR(ISBLANK(J34),G34=0,ISBLANK(G34)),,ROUND(J34+$K$3,2))</f>
        <v>0</v>
      </c>
      <c r="L34" s="540">
        <f>ROUND(H34*K34,2)</f>
        <v>0</v>
      </c>
      <c r="M34" s="541">
        <f>ROUND(K34/F34,2)</f>
        <v>0</v>
      </c>
      <c r="N34" s="1676">
        <v>18.25</v>
      </c>
      <c r="O34" s="1327">
        <v>2.3180999999999998</v>
      </c>
      <c r="P34" s="1637">
        <v>23.4</v>
      </c>
      <c r="Q34" s="1326">
        <f>ROUND(O34*P34,2)</f>
        <v>54.24</v>
      </c>
      <c r="R34" s="437">
        <v>0</v>
      </c>
      <c r="S34" s="437">
        <f>R34/F34</f>
        <v>0</v>
      </c>
      <c r="T34" s="437">
        <f t="shared" si="2"/>
        <v>9.5052083333333329E-2</v>
      </c>
    </row>
    <row r="35" spans="1:21" s="476" customFormat="1" ht="15" customHeight="1" x14ac:dyDescent="0.25">
      <c r="A35" s="569"/>
      <c r="B35" s="75" t="s">
        <v>2399</v>
      </c>
      <c r="C35" s="555" t="s">
        <v>2404</v>
      </c>
      <c r="D35" s="923"/>
      <c r="E35" s="75" t="s">
        <v>2402</v>
      </c>
      <c r="F35" s="83">
        <v>192</v>
      </c>
      <c r="G35" s="817"/>
      <c r="H35" s="75">
        <f>ROUND(G34*F34/F35,2)</f>
        <v>0</v>
      </c>
      <c r="I35" s="75" t="s">
        <v>50</v>
      </c>
      <c r="J35" s="978"/>
      <c r="K35" s="1200"/>
      <c r="L35" s="1200"/>
      <c r="M35" s="1604"/>
      <c r="N35" s="1615">
        <v>0</v>
      </c>
      <c r="O35" s="1327">
        <v>2.3180999999999998</v>
      </c>
      <c r="P35" s="1637">
        <v>24.934999999999999</v>
      </c>
      <c r="Q35" s="1326">
        <f t="shared" ref="Q35:Q39" si="5">ROUND(O35*P35,2)</f>
        <v>57.8</v>
      </c>
      <c r="R35" s="437">
        <v>0</v>
      </c>
      <c r="S35" s="437">
        <v>0</v>
      </c>
      <c r="T35" s="437">
        <f t="shared" si="2"/>
        <v>0</v>
      </c>
      <c r="U35" s="334"/>
    </row>
    <row r="36" spans="1:21" s="476" customFormat="1" ht="15" customHeight="1" x14ac:dyDescent="0.25">
      <c r="A36" s="569"/>
      <c r="B36" s="75" t="s">
        <v>2400</v>
      </c>
      <c r="C36" s="555" t="s">
        <v>2406</v>
      </c>
      <c r="D36" s="923"/>
      <c r="E36" s="75" t="s">
        <v>2405</v>
      </c>
      <c r="F36" s="83">
        <v>256</v>
      </c>
      <c r="G36" s="817"/>
      <c r="H36" s="75">
        <f>ROUND(G34*F34/F36,2)</f>
        <v>0</v>
      </c>
      <c r="I36" s="75" t="s">
        <v>50</v>
      </c>
      <c r="J36" s="978"/>
      <c r="K36" s="1200"/>
      <c r="L36" s="1200"/>
      <c r="M36" s="1604"/>
      <c r="N36" s="1615">
        <v>0</v>
      </c>
      <c r="O36" s="1327">
        <v>2.3180999999999998</v>
      </c>
      <c r="P36" s="1637">
        <v>34.340000000000003</v>
      </c>
      <c r="Q36" s="1326">
        <f t="shared" si="5"/>
        <v>79.599999999999994</v>
      </c>
      <c r="R36" s="437">
        <v>0</v>
      </c>
      <c r="S36" s="437">
        <f t="shared" ref="S36" si="6">R36/F36</f>
        <v>0</v>
      </c>
      <c r="T36" s="437">
        <f t="shared" si="2"/>
        <v>0</v>
      </c>
      <c r="U36" s="334"/>
    </row>
    <row r="37" spans="1:21" s="476" customFormat="1" ht="15" customHeight="1" x14ac:dyDescent="0.25">
      <c r="A37" s="569"/>
      <c r="B37" s="75" t="s">
        <v>2410</v>
      </c>
      <c r="C37" s="555" t="s">
        <v>2407</v>
      </c>
      <c r="D37" s="923"/>
      <c r="E37" s="75" t="s">
        <v>2408</v>
      </c>
      <c r="F37" s="83">
        <v>171</v>
      </c>
      <c r="G37" s="817"/>
      <c r="H37" s="75">
        <f>ROUND(G34*F34/F37,2)</f>
        <v>0</v>
      </c>
      <c r="I37" s="75" t="s">
        <v>50</v>
      </c>
      <c r="J37" s="978"/>
      <c r="K37" s="1200"/>
      <c r="L37" s="1200"/>
      <c r="M37" s="1604"/>
      <c r="N37" s="1615">
        <v>0</v>
      </c>
      <c r="O37" s="1327">
        <v>2.3180999999999998</v>
      </c>
      <c r="P37" s="1637">
        <v>23.78</v>
      </c>
      <c r="Q37" s="1326">
        <f t="shared" si="5"/>
        <v>55.12</v>
      </c>
      <c r="R37" s="437">
        <v>0</v>
      </c>
      <c r="S37" s="437">
        <v>0</v>
      </c>
      <c r="T37" s="437">
        <f t="shared" si="2"/>
        <v>0</v>
      </c>
      <c r="U37" s="334"/>
    </row>
    <row r="38" spans="1:21" s="476" customFormat="1" ht="15" customHeight="1" x14ac:dyDescent="0.25">
      <c r="A38" s="569"/>
      <c r="B38" s="1843"/>
      <c r="C38" s="1870" t="s">
        <v>2409</v>
      </c>
      <c r="D38" s="923"/>
      <c r="E38" s="75" t="s">
        <v>2204</v>
      </c>
      <c r="F38" s="83">
        <v>64</v>
      </c>
      <c r="G38" s="817"/>
      <c r="H38" s="75">
        <f>ROUND(G34*F34/F38,2)</f>
        <v>0</v>
      </c>
      <c r="I38" s="75" t="s">
        <v>50</v>
      </c>
      <c r="J38" s="978"/>
      <c r="K38" s="1200"/>
      <c r="L38" s="1200"/>
      <c r="M38" s="1604"/>
      <c r="N38" s="1653" t="s">
        <v>157</v>
      </c>
      <c r="O38" s="1497"/>
      <c r="P38" s="1498"/>
      <c r="Q38" s="1499"/>
      <c r="R38" s="1500"/>
      <c r="S38" s="1501"/>
      <c r="T38" s="1501"/>
      <c r="U38" s="334"/>
    </row>
    <row r="39" spans="1:21" s="476" customFormat="1" ht="15" customHeight="1" x14ac:dyDescent="0.25">
      <c r="A39" s="569"/>
      <c r="B39" s="1843"/>
      <c r="C39" s="1870" t="s">
        <v>2411</v>
      </c>
      <c r="D39" s="923"/>
      <c r="E39" s="75" t="s">
        <v>60</v>
      </c>
      <c r="F39" s="83">
        <v>240</v>
      </c>
      <c r="G39" s="817"/>
      <c r="H39" s="75">
        <f>ROUND(G34*F34/F39,2)</f>
        <v>0</v>
      </c>
      <c r="I39" s="75" t="s">
        <v>50</v>
      </c>
      <c r="J39" s="978"/>
      <c r="K39" s="1200"/>
      <c r="L39" s="1200"/>
      <c r="M39" s="1604"/>
      <c r="N39" s="1615">
        <v>0</v>
      </c>
      <c r="O39" s="1327">
        <v>2.3180999999999998</v>
      </c>
      <c r="P39" s="1637">
        <v>28.63</v>
      </c>
      <c r="Q39" s="1326">
        <f t="shared" si="5"/>
        <v>66.37</v>
      </c>
      <c r="R39" s="437">
        <v>0</v>
      </c>
      <c r="S39" s="437">
        <f t="shared" ref="S39" si="7">R39/F39</f>
        <v>0</v>
      </c>
      <c r="T39" s="437">
        <f t="shared" si="2"/>
        <v>0</v>
      </c>
      <c r="U39" s="334"/>
    </row>
    <row r="40" spans="1:21" s="476" customFormat="1" ht="15" customHeight="1" thickBot="1" x14ac:dyDescent="0.3">
      <c r="A40" s="570"/>
      <c r="B40" s="1869" t="s">
        <v>2401</v>
      </c>
      <c r="C40" s="1040" t="s">
        <v>3667</v>
      </c>
      <c r="D40" s="923" t="s">
        <v>157</v>
      </c>
      <c r="E40" s="75" t="s">
        <v>2048</v>
      </c>
      <c r="F40" s="83">
        <v>192</v>
      </c>
      <c r="G40" s="817"/>
      <c r="H40" s="75">
        <f>ROUND(G34*F34/F40,2)</f>
        <v>0</v>
      </c>
      <c r="I40" s="75" t="s">
        <v>50</v>
      </c>
      <c r="J40" s="978"/>
      <c r="K40" s="1200"/>
      <c r="L40" s="1200"/>
      <c r="M40" s="1604"/>
      <c r="N40" s="1653" t="s">
        <v>157</v>
      </c>
      <c r="O40" s="1497"/>
      <c r="P40" s="1498"/>
      <c r="Q40" s="1499"/>
      <c r="R40" s="1500"/>
      <c r="S40" s="1501"/>
      <c r="T40" s="1501"/>
      <c r="U40" s="334"/>
    </row>
    <row r="41" spans="1:21" s="476" customFormat="1" ht="15" customHeight="1" thickBot="1" x14ac:dyDescent="0.3">
      <c r="A41" s="571">
        <v>9</v>
      </c>
      <c r="B41" s="2226" t="s">
        <v>2412</v>
      </c>
      <c r="C41" s="1009" t="s">
        <v>2415</v>
      </c>
      <c r="D41" s="923"/>
      <c r="E41" s="144" t="s">
        <v>2402</v>
      </c>
      <c r="F41" s="483">
        <v>192</v>
      </c>
      <c r="G41" s="722">
        <v>0</v>
      </c>
      <c r="H41" s="329">
        <f>ROUND(G41*F41/F41,2)</f>
        <v>0</v>
      </c>
      <c r="I41" s="144" t="s">
        <v>50</v>
      </c>
      <c r="J41" s="1829">
        <v>100.04</v>
      </c>
      <c r="K41" s="1830">
        <f t="shared" ref="K41" si="8">IF(OR(ISBLANK(J41),G41=0,ISBLANK(G41)),,ROUND(J41+$K$3,2))</f>
        <v>0</v>
      </c>
      <c r="L41" s="1879">
        <f>ROUND(H41*K41,2)</f>
        <v>0</v>
      </c>
      <c r="M41" s="1880">
        <f>ROUND(K41/F41,2)</f>
        <v>0</v>
      </c>
      <c r="N41" s="1877">
        <v>22</v>
      </c>
      <c r="O41" s="1327">
        <v>2.3180999999999998</v>
      </c>
      <c r="P41" s="1637">
        <v>35</v>
      </c>
      <c r="Q41" s="1326">
        <f>ROUND(O41*P41,2)</f>
        <v>81.13</v>
      </c>
      <c r="R41" s="437">
        <v>0</v>
      </c>
      <c r="S41" s="437">
        <v>0</v>
      </c>
      <c r="T41" s="437">
        <f t="shared" si="2"/>
        <v>0.11458333333333333</v>
      </c>
      <c r="U41" s="334"/>
    </row>
    <row r="42" spans="1:21" s="476" customFormat="1" ht="15" customHeight="1" x14ac:dyDescent="0.25">
      <c r="A42" s="569"/>
      <c r="B42" s="75" t="s">
        <v>2413</v>
      </c>
      <c r="C42" s="555"/>
      <c r="D42" s="1307"/>
      <c r="E42" s="106"/>
      <c r="F42" s="372"/>
      <c r="G42" s="1882"/>
      <c r="H42" s="106"/>
      <c r="I42" s="106"/>
      <c r="J42" s="1012"/>
      <c r="K42" s="1878"/>
      <c r="L42" s="1861"/>
      <c r="M42" s="29"/>
      <c r="N42" s="1877"/>
      <c r="O42" s="369"/>
      <c r="P42" s="369"/>
      <c r="Q42" s="369"/>
      <c r="R42" s="369"/>
      <c r="S42" s="369"/>
      <c r="T42" s="437" t="s">
        <v>157</v>
      </c>
      <c r="U42" s="334"/>
    </row>
    <row r="43" spans="1:21" s="476" customFormat="1" ht="15" customHeight="1" x14ac:dyDescent="0.25">
      <c r="A43" s="569"/>
      <c r="B43" s="106" t="s">
        <v>2414</v>
      </c>
      <c r="C43" s="1870"/>
      <c r="D43" s="1307"/>
      <c r="E43" s="106"/>
      <c r="F43" s="372"/>
      <c r="G43" s="1883"/>
      <c r="H43" s="106"/>
      <c r="I43" s="106"/>
      <c r="J43" s="1012"/>
      <c r="K43" s="369"/>
      <c r="L43" s="1861"/>
      <c r="M43" s="29"/>
      <c r="N43" s="1876"/>
      <c r="O43" s="1875"/>
      <c r="P43" s="1875"/>
      <c r="Q43" s="1875"/>
      <c r="R43" s="1875"/>
      <c r="S43" s="1875"/>
      <c r="T43" s="437" t="s">
        <v>157</v>
      </c>
      <c r="U43" s="334"/>
    </row>
    <row r="44" spans="1:21" s="476" customFormat="1" ht="15" customHeight="1" x14ac:dyDescent="0.25">
      <c r="A44" s="569"/>
      <c r="B44" s="106" t="s">
        <v>2417</v>
      </c>
      <c r="C44" s="555"/>
      <c r="D44" s="1307"/>
      <c r="E44" s="106"/>
      <c r="F44" s="372"/>
      <c r="G44" s="1883"/>
      <c r="H44" s="106"/>
      <c r="I44" s="106"/>
      <c r="J44" s="1012"/>
      <c r="K44" s="1875"/>
      <c r="L44" s="1861"/>
      <c r="M44" s="33"/>
      <c r="N44" s="1877"/>
      <c r="O44" s="1875"/>
      <c r="P44" s="1875"/>
      <c r="Q44" s="1875"/>
      <c r="R44" s="1875"/>
      <c r="S44" s="1875"/>
      <c r="T44" s="437" t="s">
        <v>157</v>
      </c>
      <c r="U44" s="334"/>
    </row>
    <row r="45" spans="1:21" s="476" customFormat="1" ht="15" customHeight="1" thickBot="1" x14ac:dyDescent="0.3">
      <c r="A45" s="569"/>
      <c r="B45" s="1552" t="s">
        <v>1951</v>
      </c>
      <c r="C45" s="1040"/>
      <c r="D45" s="1307"/>
      <c r="E45" s="106"/>
      <c r="F45" s="372"/>
      <c r="G45" s="817"/>
      <c r="H45" s="106"/>
      <c r="I45" s="106"/>
      <c r="J45" s="1012"/>
      <c r="K45" s="1874"/>
      <c r="L45" s="710"/>
      <c r="M45" s="711"/>
      <c r="N45" s="520"/>
      <c r="O45" s="1874"/>
      <c r="P45" s="1874"/>
      <c r="Q45" s="1874"/>
      <c r="R45" s="1874"/>
      <c r="S45" s="1874"/>
      <c r="T45" s="437" t="s">
        <v>157</v>
      </c>
      <c r="U45" s="334"/>
    </row>
    <row r="46" spans="1:21" s="476" customFormat="1" ht="15" customHeight="1" thickBot="1" x14ac:dyDescent="0.3">
      <c r="A46" s="571">
        <v>10</v>
      </c>
      <c r="B46" s="1668" t="s">
        <v>2416</v>
      </c>
      <c r="C46" s="1009" t="s">
        <v>2419</v>
      </c>
      <c r="D46" s="923"/>
      <c r="E46" s="144" t="s">
        <v>61</v>
      </c>
      <c r="F46" s="483">
        <v>160</v>
      </c>
      <c r="G46" s="722">
        <v>115</v>
      </c>
      <c r="H46" s="329">
        <f>ROUND(G46*F46/F46,2)</f>
        <v>115</v>
      </c>
      <c r="I46" s="144" t="s">
        <v>50</v>
      </c>
      <c r="J46" s="1198" t="s">
        <v>157</v>
      </c>
      <c r="K46" s="1203" t="s">
        <v>157</v>
      </c>
      <c r="L46" s="2361" t="s">
        <v>157</v>
      </c>
      <c r="M46" s="2362" t="s">
        <v>157</v>
      </c>
      <c r="N46" s="1877">
        <v>24</v>
      </c>
      <c r="O46" s="1327">
        <v>2.3180999999999998</v>
      </c>
      <c r="P46" s="1637">
        <v>26.7</v>
      </c>
      <c r="Q46" s="1326">
        <f>ROUND(O46*P46,2)</f>
        <v>61.89</v>
      </c>
      <c r="R46" s="437">
        <v>0</v>
      </c>
      <c r="S46" s="437">
        <v>0</v>
      </c>
      <c r="T46" s="437">
        <f t="shared" ref="T46:T48" si="9">N46/F46</f>
        <v>0.15</v>
      </c>
      <c r="U46" s="334"/>
    </row>
    <row r="47" spans="1:21" s="476" customFormat="1" ht="15" customHeight="1" x14ac:dyDescent="0.25">
      <c r="A47" s="569"/>
      <c r="B47" s="75" t="s">
        <v>2399</v>
      </c>
      <c r="C47" s="555" t="s">
        <v>2420</v>
      </c>
      <c r="D47" s="923"/>
      <c r="E47" s="75" t="s">
        <v>62</v>
      </c>
      <c r="F47" s="83">
        <v>200</v>
      </c>
      <c r="G47" s="1882"/>
      <c r="H47" s="75">
        <f>ROUND(G46*F46/F47,2)</f>
        <v>92</v>
      </c>
      <c r="I47" s="75" t="s">
        <v>50</v>
      </c>
      <c r="J47" s="978"/>
      <c r="K47" s="1200" t="s">
        <v>157</v>
      </c>
      <c r="L47" s="1444" t="s">
        <v>157</v>
      </c>
      <c r="M47" s="2363" t="s">
        <v>157</v>
      </c>
      <c r="N47" s="1653" t="s">
        <v>157</v>
      </c>
      <c r="O47" s="1497"/>
      <c r="P47" s="1498"/>
      <c r="Q47" s="1499"/>
      <c r="R47" s="1500"/>
      <c r="S47" s="1501"/>
      <c r="T47" s="1501"/>
      <c r="U47" s="334"/>
    </row>
    <row r="48" spans="1:21" s="476" customFormat="1" ht="15" customHeight="1" x14ac:dyDescent="0.25">
      <c r="A48" s="569"/>
      <c r="B48" s="106" t="s">
        <v>2418</v>
      </c>
      <c r="C48" s="1011" t="s">
        <v>2421</v>
      </c>
      <c r="D48" s="1416"/>
      <c r="E48" s="75" t="s">
        <v>2049</v>
      </c>
      <c r="F48" s="83">
        <v>143</v>
      </c>
      <c r="G48" s="1883"/>
      <c r="H48" s="75">
        <f>ROUND(G46*F46/F48,2)</f>
        <v>128.66999999999999</v>
      </c>
      <c r="I48" s="75" t="s">
        <v>50</v>
      </c>
      <c r="J48" s="82">
        <v>59.49</v>
      </c>
      <c r="K48" s="31">
        <f>IF(OR(ISBLANK(J48),G46=0,ISBLANK(G46)),,ROUND(J48+$K$3,2))</f>
        <v>59.49</v>
      </c>
      <c r="L48" s="37">
        <f>ROUND(H48*K48,2)</f>
        <v>7654.58</v>
      </c>
      <c r="M48" s="294">
        <f>ROUND(K48/F48,2)</f>
        <v>0.42</v>
      </c>
      <c r="N48" s="1881">
        <v>0</v>
      </c>
      <c r="O48" s="1327">
        <v>2.3180999999999998</v>
      </c>
      <c r="P48" s="1637">
        <v>22.85</v>
      </c>
      <c r="Q48" s="1326">
        <f t="shared" ref="Q48" si="10">ROUND(O48*P48,2)</f>
        <v>52.97</v>
      </c>
      <c r="R48" s="437">
        <v>0</v>
      </c>
      <c r="S48" s="437">
        <v>0</v>
      </c>
      <c r="T48" s="437">
        <f t="shared" si="9"/>
        <v>0</v>
      </c>
      <c r="U48" s="334"/>
    </row>
    <row r="49" spans="1:21" s="476" customFormat="1" ht="15" customHeight="1" x14ac:dyDescent="0.25">
      <c r="A49" s="281"/>
      <c r="B49" s="1890"/>
      <c r="C49" s="1011"/>
      <c r="D49" s="1884"/>
      <c r="E49" s="106"/>
      <c r="F49" s="372"/>
      <c r="G49" s="1883"/>
      <c r="H49" s="106"/>
      <c r="I49" s="106"/>
      <c r="J49" s="978"/>
      <c r="K49" s="435"/>
      <c r="L49" s="37"/>
      <c r="M49" s="294"/>
      <c r="N49" s="1877"/>
      <c r="O49" s="1477"/>
      <c r="P49" s="1873"/>
      <c r="Q49" s="1326"/>
      <c r="R49" s="1314"/>
      <c r="S49" s="1314"/>
      <c r="T49" s="1834"/>
      <c r="U49" s="334"/>
    </row>
    <row r="50" spans="1:21" s="476" customFormat="1" ht="15" customHeight="1" thickBot="1" x14ac:dyDescent="0.3">
      <c r="A50" s="570"/>
      <c r="B50" s="1479" t="s">
        <v>2422</v>
      </c>
      <c r="C50" s="780"/>
      <c r="D50" s="1308"/>
      <c r="E50" s="73"/>
      <c r="F50" s="212"/>
      <c r="G50" s="1889"/>
      <c r="H50" s="73"/>
      <c r="I50" s="73"/>
      <c r="J50" s="968"/>
      <c r="K50" s="365"/>
      <c r="L50" s="241"/>
      <c r="M50" s="519"/>
      <c r="N50" s="1677"/>
      <c r="O50" s="365"/>
      <c r="P50" s="365"/>
      <c r="Q50" s="365"/>
      <c r="R50" s="365"/>
      <c r="S50" s="365"/>
      <c r="T50" s="438" t="s">
        <v>157</v>
      </c>
      <c r="U50" s="334"/>
    </row>
    <row r="51" spans="1:21" s="476" customFormat="1" ht="15" customHeight="1" thickBot="1" x14ac:dyDescent="0.3">
      <c r="A51" s="569">
        <v>11</v>
      </c>
      <c r="B51" s="1665" t="s">
        <v>2052</v>
      </c>
      <c r="C51" s="1010" t="s">
        <v>63</v>
      </c>
      <c r="D51" s="1885"/>
      <c r="E51" s="1843" t="s">
        <v>64</v>
      </c>
      <c r="F51" s="1844">
        <v>110</v>
      </c>
      <c r="G51" s="1886">
        <v>0</v>
      </c>
      <c r="H51" s="1887">
        <f>ROUND(G51*F51/F51,2)</f>
        <v>0</v>
      </c>
      <c r="I51" s="1843" t="s">
        <v>50</v>
      </c>
      <c r="J51" s="1838">
        <v>65.25</v>
      </c>
      <c r="K51" s="1846">
        <f>IF(OR(ISBLANK(J51),G51=0,ISBLANK(G51)),,ROUND(J51+$K$3,2))</f>
        <v>0</v>
      </c>
      <c r="L51" s="1846">
        <f>ROUND(H51*K51,2)</f>
        <v>0</v>
      </c>
      <c r="M51" s="29">
        <f>ROUND(K51/F51,2)</f>
        <v>0</v>
      </c>
      <c r="N51" s="1839">
        <v>28.71</v>
      </c>
      <c r="O51" s="1832">
        <v>2.3180999999999998</v>
      </c>
      <c r="P51" s="1888">
        <v>20.22</v>
      </c>
      <c r="Q51" s="1675">
        <f>ROUND(O51*P51,2)</f>
        <v>46.87</v>
      </c>
      <c r="R51" s="1834">
        <v>0</v>
      </c>
      <c r="S51" s="1834">
        <v>0</v>
      </c>
      <c r="T51" s="1834">
        <f t="shared" si="2"/>
        <v>0.26100000000000001</v>
      </c>
    </row>
    <row r="52" spans="1:21" s="476" customFormat="1" ht="15" customHeight="1" x14ac:dyDescent="0.25">
      <c r="A52" s="569"/>
      <c r="B52" s="75" t="s">
        <v>2053</v>
      </c>
      <c r="C52" s="555" t="s">
        <v>2325</v>
      </c>
      <c r="D52" s="1309"/>
      <c r="E52" s="75"/>
      <c r="F52" s="83"/>
      <c r="G52" s="817"/>
      <c r="H52" s="75"/>
      <c r="I52" s="75"/>
      <c r="J52" s="982"/>
      <c r="K52" s="26"/>
      <c r="L52" s="266"/>
      <c r="M52" s="323"/>
      <c r="N52" s="1618"/>
      <c r="O52" s="123"/>
      <c r="P52" s="556"/>
      <c r="Q52" s="121"/>
      <c r="R52" s="37"/>
      <c r="S52" s="32"/>
      <c r="T52" s="437" t="s">
        <v>157</v>
      </c>
    </row>
    <row r="53" spans="1:21" s="476" customFormat="1" ht="15" customHeight="1" x14ac:dyDescent="0.25">
      <c r="A53" s="569"/>
      <c r="B53" s="106" t="s">
        <v>2054</v>
      </c>
      <c r="C53" s="1011"/>
      <c r="D53" s="1307"/>
      <c r="E53" s="106"/>
      <c r="F53" s="372"/>
      <c r="G53" s="817"/>
      <c r="H53" s="106"/>
      <c r="I53" s="106"/>
      <c r="J53" s="1012"/>
      <c r="K53" s="180"/>
      <c r="L53" s="710"/>
      <c r="M53" s="711"/>
      <c r="N53" s="520"/>
      <c r="O53" s="123"/>
      <c r="P53" s="556"/>
      <c r="Q53" s="121"/>
      <c r="R53" s="37"/>
      <c r="S53" s="32"/>
      <c r="T53" s="437" t="s">
        <v>157</v>
      </c>
    </row>
    <row r="54" spans="1:21" s="476" customFormat="1" ht="15" customHeight="1" thickBot="1" x14ac:dyDescent="0.3">
      <c r="A54" s="1553"/>
      <c r="B54" s="1479" t="s">
        <v>2051</v>
      </c>
      <c r="C54" s="780"/>
      <c r="D54" s="1308"/>
      <c r="E54" s="73"/>
      <c r="F54" s="290"/>
      <c r="G54" s="818"/>
      <c r="H54" s="73"/>
      <c r="I54" s="73"/>
      <c r="J54" s="389"/>
      <c r="K54" s="241"/>
      <c r="L54" s="241"/>
      <c r="M54" s="47"/>
      <c r="N54" s="1620"/>
      <c r="O54" s="365"/>
      <c r="P54" s="365"/>
      <c r="Q54" s="365"/>
      <c r="R54" s="365"/>
      <c r="S54" s="365"/>
      <c r="T54" s="438" t="s">
        <v>157</v>
      </c>
    </row>
    <row r="55" spans="1:21" s="476" customFormat="1" ht="15" customHeight="1" thickBot="1" x14ac:dyDescent="0.3">
      <c r="A55" s="569">
        <v>12</v>
      </c>
      <c r="B55" s="1665" t="s">
        <v>2056</v>
      </c>
      <c r="C55" s="1010" t="s">
        <v>2424</v>
      </c>
      <c r="D55" s="923"/>
      <c r="E55" s="65" t="s">
        <v>2059</v>
      </c>
      <c r="F55" s="537">
        <v>151</v>
      </c>
      <c r="G55" s="722">
        <v>0</v>
      </c>
      <c r="H55" s="721">
        <f>ROUND(G55*F55/F55,2)</f>
        <v>0</v>
      </c>
      <c r="I55" s="65" t="s">
        <v>50</v>
      </c>
      <c r="J55" s="25">
        <v>67.489999999999995</v>
      </c>
      <c r="K55" s="297">
        <f>IF(OR(ISBLANK(J55),G55=0,ISBLANK(G55)),,ROUND(J55+$K$3,2))</f>
        <v>0</v>
      </c>
      <c r="L55" s="297">
        <f>ROUND(H55*K55,2)</f>
        <v>0</v>
      </c>
      <c r="M55" s="330">
        <f>ROUND(K55/F55,2)</f>
        <v>0</v>
      </c>
      <c r="N55" s="1615">
        <v>26.6</v>
      </c>
      <c r="O55" s="1327">
        <v>2.3180999999999998</v>
      </c>
      <c r="P55" s="1637">
        <v>16.79</v>
      </c>
      <c r="Q55" s="1326">
        <f>ROUND(O55*P55,2)</f>
        <v>38.92</v>
      </c>
      <c r="R55" s="437">
        <v>0</v>
      </c>
      <c r="S55" s="437">
        <v>0</v>
      </c>
      <c r="T55" s="437">
        <f t="shared" si="2"/>
        <v>0.176158940397351</v>
      </c>
    </row>
    <row r="56" spans="1:21" s="476" customFormat="1" ht="15" customHeight="1" x14ac:dyDescent="0.25">
      <c r="A56" s="569"/>
      <c r="B56" s="75" t="s">
        <v>2057</v>
      </c>
      <c r="C56" s="555" t="s">
        <v>2060</v>
      </c>
      <c r="D56" s="1309"/>
      <c r="E56" s="75"/>
      <c r="F56" s="83"/>
      <c r="G56" s="817"/>
      <c r="H56" s="75"/>
      <c r="I56" s="75"/>
      <c r="J56" s="982"/>
      <c r="K56" s="26"/>
      <c r="L56" s="266"/>
      <c r="M56" s="323"/>
      <c r="N56" s="1618"/>
      <c r="O56" s="123"/>
      <c r="P56" s="556"/>
      <c r="Q56" s="121"/>
      <c r="R56" s="37"/>
      <c r="S56" s="32"/>
      <c r="T56" s="437" t="s">
        <v>157</v>
      </c>
    </row>
    <row r="57" spans="1:21" s="476" customFormat="1" ht="15" customHeight="1" x14ac:dyDescent="0.25">
      <c r="A57" s="569"/>
      <c r="B57" s="106" t="s">
        <v>2058</v>
      </c>
      <c r="C57" s="1011"/>
      <c r="D57" s="1307"/>
      <c r="E57" s="106"/>
      <c r="F57" s="372"/>
      <c r="G57" s="817"/>
      <c r="H57" s="106"/>
      <c r="I57" s="106"/>
      <c r="J57" s="978"/>
      <c r="K57" s="31"/>
      <c r="L57" s="37"/>
      <c r="M57" s="294"/>
      <c r="N57" s="1892"/>
      <c r="O57" s="123"/>
      <c r="P57" s="556"/>
      <c r="Q57" s="121"/>
      <c r="R57" s="37"/>
      <c r="S57" s="32"/>
      <c r="T57" s="437" t="s">
        <v>157</v>
      </c>
    </row>
    <row r="58" spans="1:21" s="476" customFormat="1" ht="15" customHeight="1" x14ac:dyDescent="0.25">
      <c r="A58" s="569"/>
      <c r="B58" s="106" t="s">
        <v>2423</v>
      </c>
      <c r="C58" s="1011"/>
      <c r="D58" s="1307"/>
      <c r="E58" s="106"/>
      <c r="F58" s="1891"/>
      <c r="G58" s="817"/>
      <c r="H58" s="106"/>
      <c r="I58" s="106"/>
      <c r="J58" s="978"/>
      <c r="K58" s="180"/>
      <c r="L58" s="710"/>
      <c r="M58" s="711"/>
      <c r="N58" s="520"/>
      <c r="O58" s="863"/>
      <c r="P58" s="713"/>
      <c r="Q58" s="171"/>
      <c r="R58" s="258"/>
      <c r="S58" s="39"/>
      <c r="T58" s="1834"/>
    </row>
    <row r="59" spans="1:21" s="476" customFormat="1" ht="15" customHeight="1" thickBot="1" x14ac:dyDescent="0.3">
      <c r="A59" s="1553"/>
      <c r="B59" s="1479" t="s">
        <v>2047</v>
      </c>
      <c r="C59" s="780"/>
      <c r="D59" s="1308"/>
      <c r="E59" s="73"/>
      <c r="F59" s="290"/>
      <c r="G59" s="818"/>
      <c r="H59" s="73"/>
      <c r="I59" s="73"/>
      <c r="J59" s="389"/>
      <c r="K59" s="241"/>
      <c r="L59" s="241"/>
      <c r="M59" s="47"/>
      <c r="N59" s="1620"/>
      <c r="O59" s="365"/>
      <c r="P59" s="365"/>
      <c r="Q59" s="365"/>
      <c r="R59" s="365"/>
      <c r="S59" s="365"/>
      <c r="T59" s="438" t="s">
        <v>157</v>
      </c>
    </row>
    <row r="60" spans="1:21" s="476" customFormat="1" ht="15" customHeight="1" thickBot="1" x14ac:dyDescent="0.3">
      <c r="A60" s="569">
        <v>13</v>
      </c>
      <c r="B60" s="1665" t="s">
        <v>2061</v>
      </c>
      <c r="C60" s="1010" t="s">
        <v>2425</v>
      </c>
      <c r="D60" s="923"/>
      <c r="E60" s="65" t="s">
        <v>2064</v>
      </c>
      <c r="F60" s="537">
        <v>100</v>
      </c>
      <c r="G60" s="722">
        <v>0</v>
      </c>
      <c r="H60" s="721">
        <f>ROUND(G60*F60/F60,2)</f>
        <v>0</v>
      </c>
      <c r="I60" s="65" t="s">
        <v>50</v>
      </c>
      <c r="J60" s="25">
        <v>62.42</v>
      </c>
      <c r="K60" s="297">
        <f>IF(OR(ISBLANK(J60),G60=0,ISBLANK(G60)),,ROUND(J60+$K$3,2))</f>
        <v>0</v>
      </c>
      <c r="L60" s="297">
        <f>ROUND(H60*K60,2)</f>
        <v>0</v>
      </c>
      <c r="M60" s="330">
        <f>ROUND(K60/F60,2)</f>
        <v>0</v>
      </c>
      <c r="N60" s="1615">
        <v>36.42</v>
      </c>
      <c r="O60" s="1327">
        <v>2.3180999999999998</v>
      </c>
      <c r="P60" s="1637">
        <v>15.62</v>
      </c>
      <c r="Q60" s="1326">
        <f>ROUND(O60*P60,2)</f>
        <v>36.21</v>
      </c>
      <c r="R60" s="437">
        <v>0</v>
      </c>
      <c r="S60" s="437">
        <f>R60/F60</f>
        <v>0</v>
      </c>
      <c r="T60" s="437">
        <f t="shared" si="2"/>
        <v>0.36420000000000002</v>
      </c>
    </row>
    <row r="61" spans="1:21" s="476" customFormat="1" ht="15" customHeight="1" x14ac:dyDescent="0.25">
      <c r="A61" s="569"/>
      <c r="B61" s="75" t="s">
        <v>2062</v>
      </c>
      <c r="C61" s="555" t="s">
        <v>2063</v>
      </c>
      <c r="D61" s="1309"/>
      <c r="E61" s="75"/>
      <c r="F61" s="83"/>
      <c r="G61" s="817"/>
      <c r="H61" s="75"/>
      <c r="I61" s="75"/>
      <c r="J61" s="982"/>
      <c r="K61" s="26"/>
      <c r="L61" s="266"/>
      <c r="M61" s="323"/>
      <c r="N61" s="1618"/>
      <c r="O61" s="123"/>
      <c r="P61" s="556"/>
      <c r="Q61" s="121"/>
      <c r="R61" s="37"/>
      <c r="S61" s="32"/>
      <c r="T61" s="437" t="s">
        <v>157</v>
      </c>
    </row>
    <row r="62" spans="1:21" s="476" customFormat="1" ht="15" customHeight="1" x14ac:dyDescent="0.25">
      <c r="A62" s="569"/>
      <c r="B62" s="106" t="s">
        <v>157</v>
      </c>
      <c r="C62" s="1011"/>
      <c r="D62" s="1307"/>
      <c r="E62" s="106"/>
      <c r="F62" s="372"/>
      <c r="G62" s="817"/>
      <c r="H62" s="106"/>
      <c r="I62" s="106"/>
      <c r="J62" s="978"/>
      <c r="K62" s="180"/>
      <c r="L62" s="710"/>
      <c r="M62" s="711"/>
      <c r="N62" s="520"/>
      <c r="O62" s="123"/>
      <c r="P62" s="556"/>
      <c r="Q62" s="121"/>
      <c r="R62" s="37"/>
      <c r="S62" s="32"/>
      <c r="T62" s="437" t="s">
        <v>157</v>
      </c>
    </row>
    <row r="63" spans="1:21" s="476" customFormat="1" ht="15" customHeight="1" thickBot="1" x14ac:dyDescent="0.3">
      <c r="A63" s="1553"/>
      <c r="B63" s="1479" t="s">
        <v>2051</v>
      </c>
      <c r="C63" s="780"/>
      <c r="D63" s="1308"/>
      <c r="E63" s="73"/>
      <c r="F63" s="290"/>
      <c r="G63" s="818"/>
      <c r="H63" s="73"/>
      <c r="I63" s="73"/>
      <c r="J63" s="389"/>
      <c r="K63" s="241"/>
      <c r="L63" s="241"/>
      <c r="M63" s="47"/>
      <c r="N63" s="1620"/>
      <c r="O63" s="365"/>
      <c r="P63" s="365"/>
      <c r="Q63" s="365"/>
      <c r="R63" s="365"/>
      <c r="S63" s="365"/>
      <c r="T63" s="438" t="s">
        <v>157</v>
      </c>
    </row>
    <row r="64" spans="1:21" s="476" customFormat="1" ht="15" customHeight="1" thickBot="1" x14ac:dyDescent="0.3">
      <c r="A64" s="569">
        <v>14</v>
      </c>
      <c r="B64" s="1665" t="s">
        <v>2381</v>
      </c>
      <c r="C64" s="1010" t="s">
        <v>2430</v>
      </c>
      <c r="D64" s="923"/>
      <c r="E64" s="65" t="s">
        <v>60</v>
      </c>
      <c r="F64" s="537">
        <v>240</v>
      </c>
      <c r="G64" s="722">
        <v>0</v>
      </c>
      <c r="H64" s="721">
        <f>ROUND(G64*F64/F64,2)</f>
        <v>0</v>
      </c>
      <c r="I64" s="65" t="s">
        <v>50</v>
      </c>
      <c r="J64" s="982"/>
      <c r="K64" s="2359"/>
      <c r="L64" s="2359"/>
      <c r="M64" s="1197"/>
      <c r="N64" s="1615">
        <v>17</v>
      </c>
      <c r="O64" s="1327">
        <v>2.3180999999999998</v>
      </c>
      <c r="P64" s="1637">
        <v>51.51</v>
      </c>
      <c r="Q64" s="1326">
        <f>ROUND(O64*P64,2)</f>
        <v>119.41</v>
      </c>
      <c r="R64" s="437">
        <v>0</v>
      </c>
      <c r="S64" s="437">
        <f>R64/F64</f>
        <v>0</v>
      </c>
      <c r="T64" s="437">
        <f t="shared" si="2"/>
        <v>7.0833333333333331E-2</v>
      </c>
    </row>
    <row r="65" spans="1:20" s="476" customFormat="1" ht="15" customHeight="1" x14ac:dyDescent="0.25">
      <c r="A65" s="569"/>
      <c r="B65" s="75" t="s">
        <v>2426</v>
      </c>
      <c r="C65" s="555" t="s">
        <v>2431</v>
      </c>
      <c r="D65" s="1309"/>
      <c r="E65" s="75" t="s">
        <v>60</v>
      </c>
      <c r="F65" s="83">
        <v>240</v>
      </c>
      <c r="G65" s="817"/>
      <c r="H65" s="721">
        <f>ROUND(G64*F64/F65,2)</f>
        <v>0</v>
      </c>
      <c r="I65" s="65" t="s">
        <v>50</v>
      </c>
      <c r="J65" s="982"/>
      <c r="K65" s="1200"/>
      <c r="L65" s="1200"/>
      <c r="M65" s="1604"/>
      <c r="N65" s="1615">
        <v>0</v>
      </c>
      <c r="O65" s="1327">
        <v>2.3180999999999998</v>
      </c>
      <c r="P65" s="1637">
        <v>47.72</v>
      </c>
      <c r="Q65" s="1326">
        <f t="shared" ref="Q65:Q66" si="11">ROUND(O65*P65,2)</f>
        <v>110.62</v>
      </c>
      <c r="R65" s="437">
        <v>0</v>
      </c>
      <c r="S65" s="437">
        <f t="shared" ref="S65:S66" si="12">R65/F65</f>
        <v>0</v>
      </c>
      <c r="T65" s="437">
        <f t="shared" si="2"/>
        <v>0</v>
      </c>
    </row>
    <row r="66" spans="1:20" s="476" customFormat="1" ht="15" customHeight="1" x14ac:dyDescent="0.25">
      <c r="A66" s="569"/>
      <c r="B66" s="106" t="s">
        <v>2427</v>
      </c>
      <c r="C66" s="1011" t="s">
        <v>2432</v>
      </c>
      <c r="D66" s="1307"/>
      <c r="E66" s="106" t="s">
        <v>2433</v>
      </c>
      <c r="F66" s="372">
        <v>316</v>
      </c>
      <c r="G66" s="817"/>
      <c r="H66" s="721">
        <f>ROUND(G64*F64/F66,2)</f>
        <v>0</v>
      </c>
      <c r="I66" s="65" t="s">
        <v>50</v>
      </c>
      <c r="J66" s="982"/>
      <c r="K66" s="1200"/>
      <c r="L66" s="1200"/>
      <c r="M66" s="1604"/>
      <c r="N66" s="1615">
        <v>0</v>
      </c>
      <c r="O66" s="1327">
        <v>2.3180999999999998</v>
      </c>
      <c r="P66" s="1637">
        <v>53.52</v>
      </c>
      <c r="Q66" s="1326">
        <f t="shared" si="11"/>
        <v>124.06</v>
      </c>
      <c r="R66" s="437">
        <v>0</v>
      </c>
      <c r="S66" s="437">
        <f t="shared" si="12"/>
        <v>0</v>
      </c>
      <c r="T66" s="437">
        <f t="shared" si="2"/>
        <v>0</v>
      </c>
    </row>
    <row r="67" spans="1:20" s="476" customFormat="1" ht="15" customHeight="1" x14ac:dyDescent="0.25">
      <c r="A67" s="569"/>
      <c r="B67" s="106" t="s">
        <v>2428</v>
      </c>
      <c r="C67" s="1011" t="s">
        <v>2434</v>
      </c>
      <c r="D67" s="1307"/>
      <c r="E67" s="106" t="s">
        <v>2435</v>
      </c>
      <c r="F67" s="372">
        <v>320</v>
      </c>
      <c r="G67" s="817"/>
      <c r="H67" s="721">
        <f>ROUND(G64*F64/F67,2)</f>
        <v>0</v>
      </c>
      <c r="I67" s="65" t="s">
        <v>50</v>
      </c>
      <c r="J67" s="25">
        <v>111.6</v>
      </c>
      <c r="K67" s="1846">
        <f>IF(OR(ISBLANK(J67),G64=0,ISBLANK(G64)),,ROUND(J67+$K$3,2))</f>
        <v>0</v>
      </c>
      <c r="L67" s="1846">
        <f t="shared" ref="L67" si="13">ROUND(H67*K67,2)</f>
        <v>0</v>
      </c>
      <c r="M67" s="29">
        <f t="shared" ref="M67" si="14">ROUND(K67/F67,2)</f>
        <v>0</v>
      </c>
      <c r="N67" s="1615">
        <v>0</v>
      </c>
      <c r="O67" s="1327">
        <v>2.3180999999999998</v>
      </c>
      <c r="P67" s="1637">
        <v>66.67</v>
      </c>
      <c r="Q67" s="1326">
        <f t="shared" ref="Q67" si="15">ROUND(O67*P67,2)</f>
        <v>154.55000000000001</v>
      </c>
      <c r="R67" s="437">
        <v>0</v>
      </c>
      <c r="S67" s="437">
        <v>0</v>
      </c>
      <c r="T67" s="437">
        <f t="shared" ref="T67" si="16">N67/F67</f>
        <v>0</v>
      </c>
    </row>
    <row r="68" spans="1:20" s="476" customFormat="1" ht="15" customHeight="1" thickBot="1" x14ac:dyDescent="0.3">
      <c r="A68" s="569"/>
      <c r="B68" s="1552" t="s">
        <v>2429</v>
      </c>
      <c r="C68" s="1011"/>
      <c r="D68" s="1308"/>
      <c r="E68" s="106"/>
      <c r="F68" s="372"/>
      <c r="G68" s="817"/>
      <c r="H68" s="106"/>
      <c r="I68" s="106"/>
      <c r="J68" s="389"/>
      <c r="K68" s="180"/>
      <c r="L68" s="710"/>
      <c r="M68" s="711"/>
      <c r="N68" s="520"/>
      <c r="O68" s="365"/>
      <c r="P68" s="365"/>
      <c r="Q68" s="365"/>
      <c r="R68" s="365"/>
      <c r="S68" s="365"/>
      <c r="T68" s="437" t="s">
        <v>157</v>
      </c>
    </row>
    <row r="69" spans="1:20" s="476" customFormat="1" ht="15" customHeight="1" x14ac:dyDescent="0.25">
      <c r="A69" s="645">
        <v>15</v>
      </c>
      <c r="B69" s="165" t="s">
        <v>2909</v>
      </c>
      <c r="C69" s="470" t="s">
        <v>2436</v>
      </c>
      <c r="D69" s="923"/>
      <c r="E69" s="377" t="s">
        <v>65</v>
      </c>
      <c r="F69" s="341">
        <v>96</v>
      </c>
      <c r="G69" s="2235">
        <v>0</v>
      </c>
      <c r="H69" s="470">
        <f>ROUND(G69*F69/F69,2)</f>
        <v>0</v>
      </c>
      <c r="I69" s="62" t="s">
        <v>50</v>
      </c>
      <c r="J69" s="120">
        <v>44.79</v>
      </c>
      <c r="K69" s="297">
        <f>IF(OR(ISBLANK(J69),G69=0,ISBLANK(G69)),,ROUND(J69+$K$3,2))</f>
        <v>0</v>
      </c>
      <c r="L69" s="297">
        <f>ROUND(H69*K69,2)</f>
        <v>0</v>
      </c>
      <c r="M69" s="330">
        <f>ROUND(K69/F69,2)</f>
        <v>0</v>
      </c>
      <c r="N69" s="1653">
        <v>0</v>
      </c>
      <c r="O69" s="1497"/>
      <c r="P69" s="1498"/>
      <c r="Q69" s="1499"/>
      <c r="R69" s="1500"/>
      <c r="S69" s="1501"/>
      <c r="T69" s="1501"/>
    </row>
    <row r="70" spans="1:20" s="476" customFormat="1" ht="15" customHeight="1" x14ac:dyDescent="0.25">
      <c r="A70" s="627"/>
      <c r="B70" s="34" t="s">
        <v>2437</v>
      </c>
      <c r="C70" s="135" t="s">
        <v>2055</v>
      </c>
      <c r="D70" s="1309"/>
      <c r="E70" s="196"/>
      <c r="F70" s="452"/>
      <c r="G70" s="809"/>
      <c r="H70" s="87"/>
      <c r="I70" s="34"/>
      <c r="J70" s="487"/>
      <c r="K70" s="488"/>
      <c r="L70" s="489"/>
      <c r="M70" s="490"/>
      <c r="N70" s="1621"/>
      <c r="O70" s="863"/>
      <c r="P70" s="713"/>
      <c r="Q70" s="171"/>
      <c r="R70" s="258"/>
      <c r="S70" s="39"/>
      <c r="T70" s="437" t="s">
        <v>157</v>
      </c>
    </row>
    <row r="71" spans="1:20" s="476" customFormat="1" ht="15" customHeight="1" thickBot="1" x14ac:dyDescent="0.3">
      <c r="A71" s="628"/>
      <c r="B71" s="295" t="s">
        <v>2051</v>
      </c>
      <c r="C71" s="513" t="s">
        <v>157</v>
      </c>
      <c r="D71" s="2233" t="s">
        <v>157</v>
      </c>
      <c r="E71" s="373"/>
      <c r="F71" s="237"/>
      <c r="G71" s="1752"/>
      <c r="H71" s="513"/>
      <c r="I71" s="48"/>
      <c r="J71" s="496"/>
      <c r="K71" s="497"/>
      <c r="L71" s="498"/>
      <c r="M71" s="499"/>
      <c r="N71" s="2234"/>
      <c r="O71" s="365"/>
      <c r="P71" s="365"/>
      <c r="Q71" s="365"/>
      <c r="R71" s="365"/>
      <c r="S71" s="365"/>
      <c r="T71" s="936" t="s">
        <v>157</v>
      </c>
    </row>
    <row r="72" spans="1:20" ht="15" customHeight="1" thickBot="1" x14ac:dyDescent="0.3">
      <c r="A72" s="569">
        <v>16</v>
      </c>
      <c r="B72" s="2227" t="s">
        <v>2378</v>
      </c>
      <c r="C72" s="1870" t="s">
        <v>2440</v>
      </c>
      <c r="D72" s="1885"/>
      <c r="E72" s="1843" t="s">
        <v>2067</v>
      </c>
      <c r="F72" s="1844">
        <v>160</v>
      </c>
      <c r="G72" s="1886">
        <v>0</v>
      </c>
      <c r="H72" s="1887">
        <f>ROUND(G72*F72/F72,2)</f>
        <v>0</v>
      </c>
      <c r="I72" s="1843" t="s">
        <v>50</v>
      </c>
      <c r="J72" s="1838">
        <v>31.6</v>
      </c>
      <c r="K72" s="1846">
        <f>IF(OR(ISBLANK(J72),G72=0,ISBLANK(G72)),,ROUND(J72+$K$3,2))</f>
        <v>0</v>
      </c>
      <c r="L72" s="1846">
        <f>ROUND(H72*K72,2)</f>
        <v>0</v>
      </c>
      <c r="M72" s="29">
        <f>ROUND(K72/F72,2)</f>
        <v>0</v>
      </c>
      <c r="N72" s="1847">
        <v>0</v>
      </c>
      <c r="O72" s="2228"/>
      <c r="P72" s="2229"/>
      <c r="Q72" s="2230"/>
      <c r="R72" s="2231"/>
      <c r="S72" s="2232"/>
      <c r="T72" s="2232"/>
    </row>
    <row r="73" spans="1:20" ht="15" customHeight="1" x14ac:dyDescent="0.25">
      <c r="A73" s="569"/>
      <c r="B73" s="75" t="s">
        <v>2438</v>
      </c>
      <c r="C73" s="555" t="s">
        <v>2441</v>
      </c>
      <c r="D73" s="923"/>
      <c r="E73" s="65" t="s">
        <v>2379</v>
      </c>
      <c r="F73" s="537">
        <v>240</v>
      </c>
      <c r="G73" s="817"/>
      <c r="H73" s="721">
        <f>ROUND(G72*F72/F73,2)</f>
        <v>0</v>
      </c>
      <c r="I73" s="65" t="s">
        <v>50</v>
      </c>
      <c r="J73" s="982" t="s">
        <v>157</v>
      </c>
      <c r="K73" s="1195" t="s">
        <v>157</v>
      </c>
      <c r="L73" s="1195" t="s">
        <v>157</v>
      </c>
      <c r="M73" s="1197" t="s">
        <v>157</v>
      </c>
      <c r="N73" s="1615">
        <v>25.4</v>
      </c>
      <c r="O73" s="1327">
        <v>2.3180999999999998</v>
      </c>
      <c r="P73" s="1637">
        <v>9.1199999999999992</v>
      </c>
      <c r="Q73" s="1326">
        <f>ROUND(O73*P73,2)</f>
        <v>21.14</v>
      </c>
      <c r="R73" s="437" t="s">
        <v>157</v>
      </c>
      <c r="S73" s="437" t="s">
        <v>157</v>
      </c>
      <c r="T73" s="437">
        <f t="shared" ref="T73" si="17">N73/F73</f>
        <v>0.10583333333333332</v>
      </c>
    </row>
    <row r="74" spans="1:20" ht="15" customHeight="1" x14ac:dyDescent="0.25">
      <c r="A74" s="569"/>
      <c r="B74" s="106" t="s">
        <v>2439</v>
      </c>
      <c r="C74" s="1011"/>
      <c r="D74" s="1307"/>
      <c r="E74" s="106"/>
      <c r="F74" s="372"/>
      <c r="G74" s="817"/>
      <c r="H74" s="106"/>
      <c r="I74" s="106"/>
      <c r="J74" s="978"/>
      <c r="K74" s="180"/>
      <c r="L74" s="710"/>
      <c r="M74" s="711"/>
      <c r="N74" s="520"/>
      <c r="O74" s="123"/>
      <c r="P74" s="556"/>
      <c r="Q74" s="121"/>
      <c r="R74" s="37"/>
      <c r="S74" s="32"/>
      <c r="T74" s="437" t="s">
        <v>157</v>
      </c>
    </row>
    <row r="75" spans="1:20" ht="15" customHeight="1" thickBot="1" x14ac:dyDescent="0.3">
      <c r="A75" s="1553"/>
      <c r="B75" s="1479" t="s">
        <v>2380</v>
      </c>
      <c r="C75" s="780"/>
      <c r="D75" s="1308"/>
      <c r="E75" s="73"/>
      <c r="F75" s="290"/>
      <c r="G75" s="818"/>
      <c r="H75" s="73"/>
      <c r="I75" s="73"/>
      <c r="J75" s="389"/>
      <c r="K75" s="241"/>
      <c r="L75" s="241"/>
      <c r="M75" s="47"/>
      <c r="N75" s="1620"/>
      <c r="O75" s="365"/>
      <c r="P75" s="365"/>
      <c r="Q75" s="365"/>
      <c r="R75" s="365"/>
      <c r="S75" s="365"/>
      <c r="T75" s="438" t="s">
        <v>157</v>
      </c>
    </row>
    <row r="76" spans="1:20" ht="15.75" thickBot="1" x14ac:dyDescent="0.3">
      <c r="A76" s="569">
        <v>17</v>
      </c>
      <c r="B76" s="1665" t="s">
        <v>2442</v>
      </c>
      <c r="C76" s="1010" t="s">
        <v>2446</v>
      </c>
      <c r="D76" s="923"/>
      <c r="E76" s="65" t="s">
        <v>2448</v>
      </c>
      <c r="F76" s="537">
        <v>100</v>
      </c>
      <c r="G76" s="722">
        <v>0</v>
      </c>
      <c r="H76" s="721">
        <f>ROUND(G76*F76/F76,2)</f>
        <v>0</v>
      </c>
      <c r="I76" s="65" t="s">
        <v>50</v>
      </c>
      <c r="J76" s="25">
        <v>46.42</v>
      </c>
      <c r="K76" s="297">
        <f>IF(OR(ISBLANK(J76),G76=0,ISBLANK(G76)),,ROUND(J76+$K$3,2))</f>
        <v>0</v>
      </c>
      <c r="L76" s="297">
        <f>ROUND(H76*K76,2)</f>
        <v>0</v>
      </c>
      <c r="M76" s="330">
        <f>ROUND(K76/F76,2)</f>
        <v>0</v>
      </c>
      <c r="N76" s="1615">
        <v>28.44</v>
      </c>
      <c r="O76" s="1327">
        <v>2.3180999999999998</v>
      </c>
      <c r="P76" s="1637">
        <v>9.31</v>
      </c>
      <c r="Q76" s="1326">
        <f>ROUND(O76*P76,2)</f>
        <v>21.58</v>
      </c>
      <c r="R76" s="437">
        <v>0</v>
      </c>
      <c r="S76" s="437">
        <f>R76/F76</f>
        <v>0</v>
      </c>
      <c r="T76" s="437">
        <f t="shared" ref="T76" si="18">N76/F76</f>
        <v>0.28439999999999999</v>
      </c>
    </row>
    <row r="77" spans="1:20" x14ac:dyDescent="0.25">
      <c r="A77" s="569"/>
      <c r="B77" s="75" t="s">
        <v>2443</v>
      </c>
      <c r="C77" s="555" t="s">
        <v>2447</v>
      </c>
      <c r="D77" s="1309"/>
      <c r="E77" s="75"/>
      <c r="F77" s="83"/>
      <c r="G77" s="817"/>
      <c r="H77" s="75"/>
      <c r="I77" s="75"/>
      <c r="J77" s="982"/>
      <c r="K77" s="26"/>
      <c r="L77" s="266"/>
      <c r="M77" s="323"/>
      <c r="N77" s="1618"/>
      <c r="O77" s="123"/>
      <c r="P77" s="556"/>
      <c r="Q77" s="121"/>
      <c r="R77" s="37"/>
      <c r="S77" s="32"/>
      <c r="T77" s="437" t="s">
        <v>157</v>
      </c>
    </row>
    <row r="78" spans="1:20" x14ac:dyDescent="0.25">
      <c r="A78" s="569"/>
      <c r="B78" s="106" t="s">
        <v>2444</v>
      </c>
      <c r="C78" s="1011"/>
      <c r="D78" s="1307"/>
      <c r="E78" s="106"/>
      <c r="F78" s="372"/>
      <c r="G78" s="817"/>
      <c r="H78" s="106"/>
      <c r="I78" s="106"/>
      <c r="J78" s="978"/>
      <c r="K78" s="31"/>
      <c r="L78" s="37"/>
      <c r="M78" s="294"/>
      <c r="N78" s="1892"/>
      <c r="O78" s="123"/>
      <c r="P78" s="556"/>
      <c r="Q78" s="121"/>
      <c r="R78" s="37"/>
      <c r="S78" s="32"/>
      <c r="T78" s="437" t="s">
        <v>157</v>
      </c>
    </row>
    <row r="79" spans="1:20" x14ac:dyDescent="0.25">
      <c r="A79" s="569"/>
      <c r="B79" s="106" t="s">
        <v>2445</v>
      </c>
      <c r="C79" s="1011"/>
      <c r="D79" s="1307"/>
      <c r="E79" s="106"/>
      <c r="F79" s="1891"/>
      <c r="G79" s="817"/>
      <c r="H79" s="106"/>
      <c r="I79" s="106"/>
      <c r="J79" s="978"/>
      <c r="K79" s="180"/>
      <c r="L79" s="710"/>
      <c r="M79" s="711"/>
      <c r="N79" s="520"/>
      <c r="O79" s="863"/>
      <c r="P79" s="713"/>
      <c r="Q79" s="171"/>
      <c r="R79" s="258"/>
      <c r="S79" s="39"/>
      <c r="T79" s="1834"/>
    </row>
    <row r="80" spans="1:20" ht="14.25" thickBot="1" x14ac:dyDescent="0.3">
      <c r="A80" s="1553"/>
      <c r="B80" s="1479" t="s">
        <v>321</v>
      </c>
      <c r="C80" s="780"/>
      <c r="D80" s="1308"/>
      <c r="E80" s="73"/>
      <c r="F80" s="290"/>
      <c r="G80" s="818"/>
      <c r="H80" s="73"/>
      <c r="I80" s="73"/>
      <c r="J80" s="389"/>
      <c r="K80" s="241"/>
      <c r="L80" s="241"/>
      <c r="M80" s="47"/>
      <c r="N80" s="1620"/>
      <c r="O80" s="365"/>
      <c r="P80" s="365"/>
      <c r="Q80" s="365"/>
      <c r="R80" s="365"/>
      <c r="S80" s="365"/>
      <c r="T80" s="438" t="s">
        <v>157</v>
      </c>
    </row>
    <row r="81" spans="1:20" ht="15.75" thickBot="1" x14ac:dyDescent="0.3">
      <c r="A81" s="569">
        <v>18</v>
      </c>
      <c r="B81" s="1665" t="s">
        <v>2449</v>
      </c>
      <c r="C81" s="1010" t="s">
        <v>2453</v>
      </c>
      <c r="D81" s="923"/>
      <c r="E81" s="65" t="s">
        <v>2454</v>
      </c>
      <c r="F81" s="537">
        <v>170</v>
      </c>
      <c r="G81" s="722">
        <v>0</v>
      </c>
      <c r="H81" s="721">
        <f>ROUND(G81*F81/F81,2)</f>
        <v>0</v>
      </c>
      <c r="I81" s="65" t="s">
        <v>50</v>
      </c>
      <c r="J81" s="25">
        <v>57.93</v>
      </c>
      <c r="K81" s="1830">
        <f>IF(OR(ISBLANK(J81),G81=0,ISBLANK(G81)),,ROUND(J81+$K$3,2))</f>
        <v>0</v>
      </c>
      <c r="L81" s="1830">
        <f>ROUND(H81*K81,2)</f>
        <v>0</v>
      </c>
      <c r="M81" s="330">
        <f>ROUND(K81/F81,2)</f>
        <v>0</v>
      </c>
      <c r="N81" s="1615">
        <v>0</v>
      </c>
      <c r="O81" s="1327">
        <v>2.3180999999999998</v>
      </c>
      <c r="P81" s="1637">
        <v>24.25</v>
      </c>
      <c r="Q81" s="1326">
        <f>ROUND(O81*P81,2)</f>
        <v>56.21</v>
      </c>
      <c r="R81" s="437">
        <v>0</v>
      </c>
      <c r="S81" s="437">
        <f>R81/F81</f>
        <v>0</v>
      </c>
      <c r="T81" s="437">
        <f t="shared" ref="T81" si="19">N81/F81</f>
        <v>0</v>
      </c>
    </row>
    <row r="82" spans="1:20" ht="15" x14ac:dyDescent="0.25">
      <c r="A82" s="569"/>
      <c r="B82" s="75" t="s">
        <v>2450</v>
      </c>
      <c r="C82" s="555" t="s">
        <v>2455</v>
      </c>
      <c r="D82" s="923"/>
      <c r="E82" s="65" t="s">
        <v>2456</v>
      </c>
      <c r="F82" s="537">
        <v>173</v>
      </c>
      <c r="G82" s="817"/>
      <c r="H82" s="721">
        <f>ROUND(G81*F81/F82,2)</f>
        <v>0</v>
      </c>
      <c r="I82" s="65" t="s">
        <v>50</v>
      </c>
      <c r="J82" s="982"/>
      <c r="K82" s="31"/>
      <c r="L82" s="31"/>
      <c r="M82" s="33"/>
      <c r="N82" s="1615">
        <v>0</v>
      </c>
      <c r="O82" s="1327">
        <v>2.3180999999999998</v>
      </c>
      <c r="P82" s="1637">
        <v>25.38</v>
      </c>
      <c r="Q82" s="1326">
        <f t="shared" ref="Q82:Q83" si="20">ROUND(O82*P82,2)</f>
        <v>58.83</v>
      </c>
      <c r="R82" s="437">
        <v>0</v>
      </c>
      <c r="S82" s="437">
        <f t="shared" ref="S82" si="21">R82/F82</f>
        <v>0</v>
      </c>
      <c r="T82" s="437">
        <f t="shared" ref="T82:T83" si="22">N82/F82</f>
        <v>0</v>
      </c>
    </row>
    <row r="83" spans="1:20" ht="15" x14ac:dyDescent="0.25">
      <c r="A83" s="569"/>
      <c r="B83" s="106" t="s">
        <v>2451</v>
      </c>
      <c r="C83" s="1011" t="s">
        <v>2919</v>
      </c>
      <c r="D83" s="923"/>
      <c r="E83" s="65" t="s">
        <v>2457</v>
      </c>
      <c r="F83" s="537">
        <v>240</v>
      </c>
      <c r="G83" s="817"/>
      <c r="H83" s="721">
        <f>ROUND(G81*F81/F83,2)</f>
        <v>0</v>
      </c>
      <c r="I83" s="65" t="s">
        <v>50</v>
      </c>
      <c r="J83" s="978"/>
      <c r="K83" s="31"/>
      <c r="L83" s="31"/>
      <c r="M83" s="33"/>
      <c r="N83" s="1615">
        <v>0</v>
      </c>
      <c r="O83" s="1327">
        <v>2.3180999999999998</v>
      </c>
      <c r="P83" s="1637">
        <v>33.200000000000003</v>
      </c>
      <c r="Q83" s="1326">
        <f t="shared" si="20"/>
        <v>76.959999999999994</v>
      </c>
      <c r="R83" s="437">
        <v>0</v>
      </c>
      <c r="S83" s="437">
        <v>0</v>
      </c>
      <c r="T83" s="437">
        <f t="shared" si="22"/>
        <v>0</v>
      </c>
    </row>
    <row r="84" spans="1:20" ht="15" x14ac:dyDescent="0.25">
      <c r="A84" s="569"/>
      <c r="B84" s="106" t="s">
        <v>2452</v>
      </c>
      <c r="C84" s="1011" t="s">
        <v>2918</v>
      </c>
      <c r="D84" s="923"/>
      <c r="E84" s="65" t="s">
        <v>2917</v>
      </c>
      <c r="F84" s="537">
        <v>200</v>
      </c>
      <c r="G84" s="817"/>
      <c r="H84" s="721">
        <f>ROUND(G81*F81/F84,2)</f>
        <v>0</v>
      </c>
      <c r="I84" s="65" t="s">
        <v>50</v>
      </c>
      <c r="J84" s="978"/>
      <c r="K84" s="1846"/>
      <c r="L84" s="1846"/>
      <c r="M84" s="29"/>
      <c r="N84" s="1615">
        <v>21.88</v>
      </c>
      <c r="O84" s="1327">
        <v>2.3180999999999998</v>
      </c>
      <c r="P84" s="1637">
        <v>33.200000000000003</v>
      </c>
      <c r="Q84" s="1326">
        <f t="shared" ref="Q84" si="23">ROUND(O84*P84,2)</f>
        <v>76.959999999999994</v>
      </c>
      <c r="R84" s="437">
        <v>0</v>
      </c>
      <c r="S84" s="437">
        <v>0</v>
      </c>
      <c r="T84" s="437">
        <f t="shared" ref="T84" si="24">N84/F84</f>
        <v>0.1094</v>
      </c>
    </row>
    <row r="85" spans="1:20" ht="14.25" thickBot="1" x14ac:dyDescent="0.3">
      <c r="A85" s="1553"/>
      <c r="B85" s="1479" t="s">
        <v>312</v>
      </c>
      <c r="C85" s="780" t="s">
        <v>3668</v>
      </c>
      <c r="D85" s="962"/>
      <c r="E85" s="67" t="s">
        <v>2458</v>
      </c>
      <c r="F85" s="2236">
        <v>208</v>
      </c>
      <c r="G85" s="818"/>
      <c r="H85" s="2237">
        <f>ROUND(G81*F81/F85,2)</f>
        <v>0</v>
      </c>
      <c r="I85" s="67" t="s">
        <v>50</v>
      </c>
      <c r="J85" s="1311"/>
      <c r="K85" s="613"/>
      <c r="L85" s="613"/>
      <c r="M85" s="112"/>
      <c r="N85" s="2238">
        <v>0</v>
      </c>
      <c r="O85" s="2239"/>
      <c r="P85" s="2240"/>
      <c r="Q85" s="2241"/>
      <c r="R85" s="2242"/>
      <c r="S85" s="2243"/>
      <c r="T85" s="2243"/>
    </row>
    <row r="86" spans="1:20" ht="15.75" thickBot="1" x14ac:dyDescent="0.3">
      <c r="A86" s="569">
        <v>19</v>
      </c>
      <c r="B86" s="2227" t="s">
        <v>2459</v>
      </c>
      <c r="C86" s="1870" t="s">
        <v>2464</v>
      </c>
      <c r="D86" s="1885"/>
      <c r="E86" s="1843" t="s">
        <v>2379</v>
      </c>
      <c r="F86" s="1844">
        <v>86</v>
      </c>
      <c r="G86" s="1886">
        <v>0</v>
      </c>
      <c r="H86" s="1887">
        <f>ROUND(G86*F86/F86,2)</f>
        <v>0</v>
      </c>
      <c r="I86" s="1843" t="s">
        <v>50</v>
      </c>
      <c r="J86" s="1838">
        <v>65.930000000000007</v>
      </c>
      <c r="K86" s="1846">
        <f>IF(OR(ISBLANK(J86),G86=0,ISBLANK(G86)),,ROUND(J86+$K$3,2))</f>
        <v>0</v>
      </c>
      <c r="L86" s="1846">
        <f>ROUND(H86*K86,2)</f>
        <v>0</v>
      </c>
      <c r="M86" s="29">
        <f>ROUND(K86/F86,2)</f>
        <v>0</v>
      </c>
      <c r="N86" s="1839">
        <v>28.16</v>
      </c>
      <c r="O86" s="1832">
        <v>2.3180999999999998</v>
      </c>
      <c r="P86" s="1888">
        <v>14.94</v>
      </c>
      <c r="Q86" s="1675">
        <f>ROUND(O86*P86,2)</f>
        <v>34.630000000000003</v>
      </c>
      <c r="R86" s="1834">
        <v>0</v>
      </c>
      <c r="S86" s="1834">
        <v>0</v>
      </c>
      <c r="T86" s="1834">
        <f t="shared" ref="T86" si="25">N86/F86</f>
        <v>0.32744186046511631</v>
      </c>
    </row>
    <row r="87" spans="1:20" x14ac:dyDescent="0.25">
      <c r="A87" s="569"/>
      <c r="B87" s="75" t="s">
        <v>2460</v>
      </c>
      <c r="C87" s="555" t="s">
        <v>157</v>
      </c>
      <c r="D87" s="1309"/>
      <c r="E87" s="75"/>
      <c r="F87" s="83"/>
      <c r="G87" s="817"/>
      <c r="H87" s="75"/>
      <c r="I87" s="75"/>
      <c r="J87" s="982"/>
      <c r="K87" s="26"/>
      <c r="L87" s="266"/>
      <c r="M87" s="323"/>
      <c r="N87" s="1618"/>
      <c r="O87" s="123"/>
      <c r="P87" s="556"/>
      <c r="Q87" s="121"/>
      <c r="R87" s="37"/>
      <c r="S87" s="32"/>
      <c r="T87" s="437" t="s">
        <v>157</v>
      </c>
    </row>
    <row r="88" spans="1:20" x14ac:dyDescent="0.25">
      <c r="A88" s="569"/>
      <c r="B88" s="106" t="s">
        <v>2461</v>
      </c>
      <c r="C88" s="1011"/>
      <c r="D88" s="1307"/>
      <c r="E88" s="106"/>
      <c r="F88" s="372"/>
      <c r="G88" s="817"/>
      <c r="H88" s="106"/>
      <c r="I88" s="106"/>
      <c r="J88" s="978"/>
      <c r="K88" s="31"/>
      <c r="L88" s="37"/>
      <c r="M88" s="294"/>
      <c r="N88" s="1892"/>
      <c r="O88" s="123"/>
      <c r="P88" s="556"/>
      <c r="Q88" s="121"/>
      <c r="R88" s="37"/>
      <c r="S88" s="32"/>
      <c r="T88" s="437" t="s">
        <v>157</v>
      </c>
    </row>
    <row r="89" spans="1:20" x14ac:dyDescent="0.25">
      <c r="A89" s="569"/>
      <c r="B89" s="106" t="s">
        <v>2462</v>
      </c>
      <c r="C89" s="1011"/>
      <c r="D89" s="1307"/>
      <c r="E89" s="106"/>
      <c r="F89" s="1891"/>
      <c r="G89" s="817"/>
      <c r="H89" s="106"/>
      <c r="I89" s="106"/>
      <c r="J89" s="978"/>
      <c r="K89" s="180"/>
      <c r="L89" s="710"/>
      <c r="M89" s="711"/>
      <c r="N89" s="520"/>
      <c r="O89" s="863"/>
      <c r="P89" s="713"/>
      <c r="Q89" s="171"/>
      <c r="R89" s="258"/>
      <c r="S89" s="39"/>
      <c r="T89" s="1834"/>
    </row>
    <row r="90" spans="1:20" ht="14.25" thickBot="1" x14ac:dyDescent="0.3">
      <c r="A90" s="1553"/>
      <c r="B90" s="1479" t="s">
        <v>2463</v>
      </c>
      <c r="C90" s="780"/>
      <c r="D90" s="1308"/>
      <c r="E90" s="73"/>
      <c r="F90" s="290"/>
      <c r="G90" s="818"/>
      <c r="H90" s="73"/>
      <c r="I90" s="73"/>
      <c r="J90" s="389"/>
      <c r="K90" s="241"/>
      <c r="L90" s="241"/>
      <c r="M90" s="47"/>
      <c r="N90" s="1620"/>
      <c r="O90" s="365"/>
      <c r="P90" s="365"/>
      <c r="Q90" s="365"/>
      <c r="R90" s="365"/>
      <c r="S90" s="365"/>
      <c r="T90" s="438" t="s">
        <v>157</v>
      </c>
    </row>
    <row r="91" spans="1:20" ht="15.75" thickBot="1" x14ac:dyDescent="0.3">
      <c r="A91" s="569">
        <v>20</v>
      </c>
      <c r="B91" s="1665" t="s">
        <v>2465</v>
      </c>
      <c r="C91" s="1010" t="s">
        <v>2469</v>
      </c>
      <c r="D91" s="923"/>
      <c r="E91" s="65" t="s">
        <v>2470</v>
      </c>
      <c r="F91" s="537">
        <v>250</v>
      </c>
      <c r="G91" s="722">
        <v>0</v>
      </c>
      <c r="H91" s="721">
        <f>ROUND(G91*F91/F91,2)</f>
        <v>0</v>
      </c>
      <c r="I91" s="65" t="s">
        <v>50</v>
      </c>
      <c r="J91" s="982"/>
      <c r="K91" s="1195"/>
      <c r="L91" s="1195"/>
      <c r="M91" s="1197"/>
      <c r="N91" s="1615">
        <v>0</v>
      </c>
      <c r="O91" s="1327">
        <v>2.3180999999999998</v>
      </c>
      <c r="P91" s="1637">
        <v>22.29</v>
      </c>
      <c r="Q91" s="1326">
        <f>ROUND(O91*P91,2)</f>
        <v>51.67</v>
      </c>
      <c r="R91" s="437">
        <f>K91-Q91</f>
        <v>-51.67</v>
      </c>
      <c r="S91" s="437">
        <f>R91/F91</f>
        <v>-0.20668</v>
      </c>
      <c r="T91" s="437">
        <f t="shared" ref="T91" si="26">N91/F91</f>
        <v>0</v>
      </c>
    </row>
    <row r="92" spans="1:20" ht="15" x14ac:dyDescent="0.25">
      <c r="A92" s="569"/>
      <c r="B92" s="75" t="s">
        <v>2466</v>
      </c>
      <c r="C92" s="555" t="s">
        <v>2471</v>
      </c>
      <c r="D92" s="923"/>
      <c r="E92" s="65" t="s">
        <v>2472</v>
      </c>
      <c r="F92" s="537">
        <v>300</v>
      </c>
      <c r="G92" s="817"/>
      <c r="H92" s="721">
        <f>ROUND(G91*F91/F92,2)</f>
        <v>0</v>
      </c>
      <c r="I92" s="65" t="s">
        <v>50</v>
      </c>
      <c r="J92" s="25">
        <v>80.7</v>
      </c>
      <c r="K92" s="297">
        <f>IF(OR(ISBLANK(J92),G91=0,ISBLANK(G91)),,ROUND(J92+$K$3,2))</f>
        <v>0</v>
      </c>
      <c r="L92" s="297">
        <f>ROUND(H92*K92,2)</f>
        <v>0</v>
      </c>
      <c r="M92" s="330">
        <f>ROUND(K92/F92,2)</f>
        <v>0</v>
      </c>
      <c r="N92" s="1615">
        <v>0</v>
      </c>
      <c r="O92" s="1327">
        <v>2.3180999999999998</v>
      </c>
      <c r="P92" s="1637">
        <v>33.5</v>
      </c>
      <c r="Q92" s="1326">
        <f>ROUND(O92*P92,2)</f>
        <v>77.66</v>
      </c>
      <c r="R92" s="437">
        <f>K92-Q92</f>
        <v>-77.66</v>
      </c>
      <c r="S92" s="437">
        <f>R92/F92</f>
        <v>-0.25886666666666663</v>
      </c>
      <c r="T92" s="437">
        <f t="shared" ref="T92" si="27">N92/F92</f>
        <v>0</v>
      </c>
    </row>
    <row r="93" spans="1:20" x14ac:dyDescent="0.25">
      <c r="A93" s="569"/>
      <c r="B93" s="106" t="s">
        <v>2467</v>
      </c>
      <c r="C93" s="1011"/>
      <c r="D93" s="1307"/>
      <c r="E93" s="106"/>
      <c r="F93" s="372"/>
      <c r="G93" s="817"/>
      <c r="H93" s="106"/>
      <c r="I93" s="106"/>
      <c r="J93" s="978"/>
      <c r="K93" s="31"/>
      <c r="L93" s="37"/>
      <c r="M93" s="294"/>
      <c r="N93" s="1892"/>
      <c r="O93" s="123"/>
      <c r="P93" s="556"/>
      <c r="Q93" s="121"/>
      <c r="R93" s="37"/>
      <c r="S93" s="32"/>
      <c r="T93" s="437" t="s">
        <v>157</v>
      </c>
    </row>
    <row r="94" spans="1:20" x14ac:dyDescent="0.25">
      <c r="A94" s="569"/>
      <c r="B94" s="106" t="s">
        <v>2468</v>
      </c>
      <c r="C94" s="1011"/>
      <c r="D94" s="1307"/>
      <c r="E94" s="106"/>
      <c r="F94" s="1891"/>
      <c r="G94" s="817"/>
      <c r="H94" s="106"/>
      <c r="I94" s="106"/>
      <c r="J94" s="978"/>
      <c r="K94" s="180"/>
      <c r="L94" s="710"/>
      <c r="M94" s="711"/>
      <c r="N94" s="520"/>
      <c r="O94" s="863"/>
      <c r="P94" s="713"/>
      <c r="Q94" s="171"/>
      <c r="R94" s="258"/>
      <c r="S94" s="39"/>
      <c r="T94" s="1834"/>
    </row>
    <row r="95" spans="1:20" ht="14.25" thickBot="1" x14ac:dyDescent="0.3">
      <c r="A95" s="1553"/>
      <c r="B95" s="1479" t="s">
        <v>312</v>
      </c>
      <c r="C95" s="780"/>
      <c r="D95" s="1308"/>
      <c r="E95" s="73"/>
      <c r="F95" s="290"/>
      <c r="G95" s="818"/>
      <c r="H95" s="73"/>
      <c r="I95" s="73"/>
      <c r="J95" s="389"/>
      <c r="K95" s="241"/>
      <c r="L95" s="241"/>
      <c r="M95" s="47"/>
      <c r="N95" s="1620"/>
      <c r="O95" s="365"/>
      <c r="P95" s="365"/>
      <c r="Q95" s="365"/>
      <c r="R95" s="365"/>
      <c r="S95" s="365"/>
      <c r="T95" s="437" t="s">
        <v>157</v>
      </c>
    </row>
    <row r="96" spans="1:20" ht="14.25" thickBot="1" x14ac:dyDescent="0.3">
      <c r="A96" s="569">
        <v>21</v>
      </c>
      <c r="B96" s="2263" t="s">
        <v>2473</v>
      </c>
      <c r="C96" s="1010" t="s">
        <v>2476</v>
      </c>
      <c r="D96" s="923"/>
      <c r="E96" s="65" t="s">
        <v>2477</v>
      </c>
      <c r="F96" s="537">
        <v>44</v>
      </c>
      <c r="G96" s="722">
        <v>0</v>
      </c>
      <c r="H96" s="721">
        <f>ROUND(G96*F96/F96,2)</f>
        <v>0</v>
      </c>
      <c r="I96" s="65" t="s">
        <v>50</v>
      </c>
      <c r="J96" s="25">
        <v>44.4</v>
      </c>
      <c r="K96" s="297">
        <f>IF(OR(ISBLANK(J96),G96=0,ISBLANK(G96)),,ROUND(J96+$K$3,2))</f>
        <v>0</v>
      </c>
      <c r="L96" s="297">
        <f>ROUND(H96*K96,2)</f>
        <v>0</v>
      </c>
      <c r="M96" s="330">
        <f>ROUND(K96/F96,2)</f>
        <v>0</v>
      </c>
      <c r="N96" s="1653">
        <v>0</v>
      </c>
      <c r="O96" s="1497"/>
      <c r="P96" s="1498"/>
      <c r="Q96" s="1499"/>
      <c r="R96" s="1500"/>
      <c r="S96" s="1501"/>
      <c r="T96" s="1501"/>
    </row>
    <row r="97" spans="1:20" x14ac:dyDescent="0.25">
      <c r="A97" s="569"/>
      <c r="B97" s="75" t="s">
        <v>2474</v>
      </c>
      <c r="C97" s="555" t="s">
        <v>157</v>
      </c>
      <c r="D97" s="1309"/>
      <c r="E97" s="75"/>
      <c r="F97" s="83"/>
      <c r="G97" s="817"/>
      <c r="H97" s="75"/>
      <c r="I97" s="75"/>
      <c r="J97" s="982"/>
      <c r="K97" s="26"/>
      <c r="L97" s="266"/>
      <c r="M97" s="323"/>
      <c r="N97" s="1618"/>
      <c r="O97" s="123"/>
      <c r="P97" s="556"/>
      <c r="Q97" s="121"/>
      <c r="R97" s="37"/>
      <c r="S97" s="32"/>
      <c r="T97" s="437" t="s">
        <v>157</v>
      </c>
    </row>
    <row r="98" spans="1:20" x14ac:dyDescent="0.25">
      <c r="A98" s="569"/>
      <c r="B98" s="106" t="s">
        <v>2475</v>
      </c>
      <c r="C98" s="1011"/>
      <c r="D98" s="1307"/>
      <c r="E98" s="106"/>
      <c r="F98" s="372"/>
      <c r="G98" s="817"/>
      <c r="H98" s="106"/>
      <c r="I98" s="106"/>
      <c r="J98" s="978"/>
      <c r="K98" s="180"/>
      <c r="L98" s="710"/>
      <c r="M98" s="711"/>
      <c r="N98" s="520"/>
      <c r="O98" s="123"/>
      <c r="P98" s="556"/>
      <c r="Q98" s="121"/>
      <c r="R98" s="37"/>
      <c r="S98" s="32"/>
      <c r="T98" s="437" t="s">
        <v>157</v>
      </c>
    </row>
    <row r="99" spans="1:20" ht="14.25" thickBot="1" x14ac:dyDescent="0.3">
      <c r="A99" s="1553"/>
      <c r="B99" s="1479" t="s">
        <v>2051</v>
      </c>
      <c r="C99" s="780"/>
      <c r="D99" s="1308"/>
      <c r="E99" s="73"/>
      <c r="F99" s="290"/>
      <c r="G99" s="818"/>
      <c r="H99" s="73"/>
      <c r="I99" s="73"/>
      <c r="J99" s="389"/>
      <c r="K99" s="241"/>
      <c r="L99" s="241"/>
      <c r="M99" s="47"/>
      <c r="N99" s="1620"/>
      <c r="O99" s="365"/>
      <c r="P99" s="365"/>
      <c r="Q99" s="365"/>
      <c r="R99" s="365"/>
      <c r="S99" s="365"/>
      <c r="T99" s="437" t="s">
        <v>157</v>
      </c>
    </row>
    <row r="100" spans="1:20" thickBot="1" x14ac:dyDescent="0.3">
      <c r="A100" s="568"/>
      <c r="B100" s="48"/>
      <c r="C100" s="48"/>
      <c r="D100" s="48"/>
      <c r="E100" s="373"/>
      <c r="F100" s="237"/>
      <c r="G100" s="388">
        <v>0</v>
      </c>
      <c r="H100" s="70"/>
      <c r="I100" s="553" t="s">
        <v>66</v>
      </c>
      <c r="J100" s="802"/>
      <c r="K100" s="237"/>
      <c r="L100" s="71">
        <f>SUMIF(L7:L99,"&gt;0")</f>
        <v>30144.53</v>
      </c>
      <c r="M100" s="112"/>
    </row>
  </sheetData>
  <sheetProtection selectLockedCells="1"/>
  <customSheetViews>
    <customSheetView guid="{2146B8A8-0C50-46D7-9E04-99F80A0FDBAC}" showPageBreaks="1" fitToPage="1">
      <selection activeCell="D36" sqref="D36"/>
      <rowBreaks count="1" manualBreakCount="1">
        <brk id="33" max="16383" man="1"/>
      </rowBreaks>
      <pageMargins left="0" right="0" top="0" bottom="0" header="0" footer="0"/>
      <pageSetup scale="92" fitToHeight="0" orientation="landscape" r:id="rId1"/>
      <headerFooter>
        <oddHeader>&amp;C&amp;16South Carolina Purchasing Alliance Lot A
&amp;R&amp;12&amp;A
2014</oddHeader>
      </headerFooter>
    </customSheetView>
    <customSheetView guid="{92C9CC13-8131-4554-86CD-BEA0EE82905A}" scale="120" fitToPage="1">
      <selection activeCell="L46" sqref="L46"/>
      <rowBreaks count="1" manualBreakCount="1">
        <brk id="32" max="16383" man="1"/>
      </rowBreaks>
      <pageMargins left="0" right="0" top="0" bottom="0" header="0" footer="0"/>
      <pageSetup scale="91" fitToHeight="0" orientation="landscape" r:id="rId2"/>
      <headerFooter>
        <oddHeader>&amp;C&amp;16South Carolina Purchasing Alliance Lot A
&amp;R&amp;12&amp;A
2014</oddHeader>
      </headerFooter>
    </customSheetView>
  </customSheetViews>
  <mergeCells count="3">
    <mergeCell ref="E2:M2"/>
    <mergeCell ref="F3:J3"/>
    <mergeCell ref="E1:M1"/>
  </mergeCells>
  <conditionalFormatting sqref="G100 G24:G26 G8:G11 G70:G71">
    <cfRule type="cellIs" dxfId="129" priority="114" stopIfTrue="1" operator="equal">
      <formula>0</formula>
    </cfRule>
  </conditionalFormatting>
  <conditionalFormatting sqref="G100 G24:G26 G8:G11 G70:G71">
    <cfRule type="cellIs" dxfId="128" priority="113" stopIfTrue="1" operator="equal">
      <formula>0</formula>
    </cfRule>
  </conditionalFormatting>
  <hyperlinks>
    <hyperlink ref="C2" location="'Recap Sheet'!B1" tooltip="Click here to return to recap sheet" display="Return to Recap Sheet"/>
  </hyperlinks>
  <pageMargins left="0.25" right="0.25" top="0.75" bottom="0.75" header="0.3" footer="0.3"/>
  <pageSetup scale="62" fitToHeight="0" orientation="landscape" r:id="rId3"/>
  <headerFooter>
    <oddHeader xml:space="preserve">&amp;C&amp;"-,Bold"South  Carolina School Food Service Purchasing Alliance, Inc.
 2018-2019 Bid
Lot  A &amp;"-,Regular"
&amp;R&amp;12&amp;A
Page &amp;P of &amp;N
</oddHeader>
  </headerFooter>
  <rowBreaks count="1" manualBreakCount="1">
    <brk id="50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>
      <selection activeCell="I27" sqref="I27"/>
    </sheetView>
  </sheetViews>
  <sheetFormatPr defaultRowHeight="15" x14ac:dyDescent="0.25"/>
  <sheetData/>
  <pageMargins left="0.7" right="0.7" top="0.75" bottom="0.75" header="0.3" footer="0.3"/>
</worksheet>
</file>

<file path=xl/worksheets/sheet3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U105"/>
  <sheetViews>
    <sheetView view="pageLayout" topLeftCell="A97" zoomScaleNormal="100" workbookViewId="0">
      <selection activeCell="G31" sqref="G31"/>
    </sheetView>
  </sheetViews>
  <sheetFormatPr defaultColWidth="11.42578125" defaultRowHeight="15" customHeight="1" x14ac:dyDescent="0.25"/>
  <cols>
    <col min="1" max="1" width="5.140625" style="307" customWidth="1"/>
    <col min="2" max="2" width="64.42578125" style="334" bestFit="1" customWidth="1"/>
    <col min="3" max="3" width="25.7109375" style="308" customWidth="1"/>
    <col min="4" max="4" width="7.7109375" style="308" customWidth="1"/>
    <col min="5" max="5" width="6.28515625" style="308" customWidth="1"/>
    <col min="6" max="6" width="5.7109375" style="1082" customWidth="1"/>
    <col min="7" max="7" width="6.42578125" style="839" customWidth="1"/>
    <col min="8" max="8" width="6.42578125" style="308" customWidth="1"/>
    <col min="9" max="9" width="3.28515625" style="334" customWidth="1"/>
    <col min="10" max="10" width="6" style="527" customWidth="1"/>
    <col min="11" max="11" width="7.28515625" style="209" customWidth="1"/>
    <col min="12" max="12" width="9.7109375" style="309" customWidth="1"/>
    <col min="13" max="13" width="6.140625" style="310" customWidth="1"/>
    <col min="14" max="14" width="8.42578125" style="310" customWidth="1"/>
    <col min="15" max="15" width="9.5703125" style="558" customWidth="1"/>
    <col min="16" max="16" width="9.5703125" style="1096" customWidth="1"/>
    <col min="17" max="18" width="10.85546875" style="558" customWidth="1"/>
    <col min="19" max="19" width="8.42578125" style="334" customWidth="1"/>
    <col min="20" max="20" width="11.7109375" style="334" customWidth="1"/>
    <col min="21" max="21" width="7.42578125" style="334" customWidth="1"/>
    <col min="22" max="22" width="6.85546875" style="334" customWidth="1"/>
    <col min="23" max="23" width="5.42578125" style="334" customWidth="1"/>
    <col min="24" max="24" width="5.85546875" style="334" customWidth="1"/>
    <col min="25" max="259" width="11.42578125" style="334"/>
    <col min="260" max="260" width="3.85546875" style="334" customWidth="1"/>
    <col min="261" max="261" width="49.7109375" style="334" customWidth="1"/>
    <col min="262" max="262" width="29.42578125" style="334" customWidth="1"/>
    <col min="263" max="263" width="6.28515625" style="334" customWidth="1"/>
    <col min="264" max="264" width="4.28515625" style="334" customWidth="1"/>
    <col min="265" max="265" width="6.42578125" style="334" customWidth="1"/>
    <col min="266" max="266" width="3.28515625" style="334" customWidth="1"/>
    <col min="267" max="267" width="6" style="334" customWidth="1"/>
    <col min="268" max="268" width="5.7109375" style="334" bestFit="1" customWidth="1"/>
    <col min="269" max="269" width="7" style="334" customWidth="1"/>
    <col min="270" max="270" width="5.42578125" style="334" customWidth="1"/>
    <col min="271" max="271" width="5" style="334" customWidth="1"/>
    <col min="272" max="272" width="6" style="334" bestFit="1" customWidth="1"/>
    <col min="273" max="273" width="6.140625" style="334" customWidth="1"/>
    <col min="274" max="274" width="16.5703125" style="334" customWidth="1"/>
    <col min="275" max="515" width="11.42578125" style="334"/>
    <col min="516" max="516" width="3.85546875" style="334" customWidth="1"/>
    <col min="517" max="517" width="49.7109375" style="334" customWidth="1"/>
    <col min="518" max="518" width="29.42578125" style="334" customWidth="1"/>
    <col min="519" max="519" width="6.28515625" style="334" customWidth="1"/>
    <col min="520" max="520" width="4.28515625" style="334" customWidth="1"/>
    <col min="521" max="521" width="6.42578125" style="334" customWidth="1"/>
    <col min="522" max="522" width="3.28515625" style="334" customWidth="1"/>
    <col min="523" max="523" width="6" style="334" customWidth="1"/>
    <col min="524" max="524" width="5.7109375" style="334" bestFit="1" customWidth="1"/>
    <col min="525" max="525" width="7" style="334" customWidth="1"/>
    <col min="526" max="526" width="5.42578125" style="334" customWidth="1"/>
    <col min="527" max="527" width="5" style="334" customWidth="1"/>
    <col min="528" max="528" width="6" style="334" bestFit="1" customWidth="1"/>
    <col min="529" max="529" width="6.140625" style="334" customWidth="1"/>
    <col min="530" max="530" width="16.5703125" style="334" customWidth="1"/>
    <col min="531" max="771" width="11.42578125" style="334"/>
    <col min="772" max="772" width="3.85546875" style="334" customWidth="1"/>
    <col min="773" max="773" width="49.7109375" style="334" customWidth="1"/>
    <col min="774" max="774" width="29.42578125" style="334" customWidth="1"/>
    <col min="775" max="775" width="6.28515625" style="334" customWidth="1"/>
    <col min="776" max="776" width="4.28515625" style="334" customWidth="1"/>
    <col min="777" max="777" width="6.42578125" style="334" customWidth="1"/>
    <col min="778" max="778" width="3.28515625" style="334" customWidth="1"/>
    <col min="779" max="779" width="6" style="334" customWidth="1"/>
    <col min="780" max="780" width="5.7109375" style="334" bestFit="1" customWidth="1"/>
    <col min="781" max="781" width="7" style="334" customWidth="1"/>
    <col min="782" max="782" width="5.42578125" style="334" customWidth="1"/>
    <col min="783" max="783" width="5" style="334" customWidth="1"/>
    <col min="784" max="784" width="6" style="334" bestFit="1" customWidth="1"/>
    <col min="785" max="785" width="6.140625" style="334" customWidth="1"/>
    <col min="786" max="786" width="16.5703125" style="334" customWidth="1"/>
    <col min="787" max="1027" width="11.42578125" style="334"/>
    <col min="1028" max="1028" width="3.85546875" style="334" customWidth="1"/>
    <col min="1029" max="1029" width="49.7109375" style="334" customWidth="1"/>
    <col min="1030" max="1030" width="29.42578125" style="334" customWidth="1"/>
    <col min="1031" max="1031" width="6.28515625" style="334" customWidth="1"/>
    <col min="1032" max="1032" width="4.28515625" style="334" customWidth="1"/>
    <col min="1033" max="1033" width="6.42578125" style="334" customWidth="1"/>
    <col min="1034" max="1034" width="3.28515625" style="334" customWidth="1"/>
    <col min="1035" max="1035" width="6" style="334" customWidth="1"/>
    <col min="1036" max="1036" width="5.7109375" style="334" bestFit="1" customWidth="1"/>
    <col min="1037" max="1037" width="7" style="334" customWidth="1"/>
    <col min="1038" max="1038" width="5.42578125" style="334" customWidth="1"/>
    <col min="1039" max="1039" width="5" style="334" customWidth="1"/>
    <col min="1040" max="1040" width="6" style="334" bestFit="1" customWidth="1"/>
    <col min="1041" max="1041" width="6.140625" style="334" customWidth="1"/>
    <col min="1042" max="1042" width="16.5703125" style="334" customWidth="1"/>
    <col min="1043" max="1283" width="11.42578125" style="334"/>
    <col min="1284" max="1284" width="3.85546875" style="334" customWidth="1"/>
    <col min="1285" max="1285" width="49.7109375" style="334" customWidth="1"/>
    <col min="1286" max="1286" width="29.42578125" style="334" customWidth="1"/>
    <col min="1287" max="1287" width="6.28515625" style="334" customWidth="1"/>
    <col min="1288" max="1288" width="4.28515625" style="334" customWidth="1"/>
    <col min="1289" max="1289" width="6.42578125" style="334" customWidth="1"/>
    <col min="1290" max="1290" width="3.28515625" style="334" customWidth="1"/>
    <col min="1291" max="1291" width="6" style="334" customWidth="1"/>
    <col min="1292" max="1292" width="5.7109375" style="334" bestFit="1" customWidth="1"/>
    <col min="1293" max="1293" width="7" style="334" customWidth="1"/>
    <col min="1294" max="1294" width="5.42578125" style="334" customWidth="1"/>
    <col min="1295" max="1295" width="5" style="334" customWidth="1"/>
    <col min="1296" max="1296" width="6" style="334" bestFit="1" customWidth="1"/>
    <col min="1297" max="1297" width="6.140625" style="334" customWidth="1"/>
    <col min="1298" max="1298" width="16.5703125" style="334" customWidth="1"/>
    <col min="1299" max="1539" width="11.42578125" style="334"/>
    <col min="1540" max="1540" width="3.85546875" style="334" customWidth="1"/>
    <col min="1541" max="1541" width="49.7109375" style="334" customWidth="1"/>
    <col min="1542" max="1542" width="29.42578125" style="334" customWidth="1"/>
    <col min="1543" max="1543" width="6.28515625" style="334" customWidth="1"/>
    <col min="1544" max="1544" width="4.28515625" style="334" customWidth="1"/>
    <col min="1545" max="1545" width="6.42578125" style="334" customWidth="1"/>
    <col min="1546" max="1546" width="3.28515625" style="334" customWidth="1"/>
    <col min="1547" max="1547" width="6" style="334" customWidth="1"/>
    <col min="1548" max="1548" width="5.7109375" style="334" bestFit="1" customWidth="1"/>
    <col min="1549" max="1549" width="7" style="334" customWidth="1"/>
    <col min="1550" max="1550" width="5.42578125" style="334" customWidth="1"/>
    <col min="1551" max="1551" width="5" style="334" customWidth="1"/>
    <col min="1552" max="1552" width="6" style="334" bestFit="1" customWidth="1"/>
    <col min="1553" max="1553" width="6.140625" style="334" customWidth="1"/>
    <col min="1554" max="1554" width="16.5703125" style="334" customWidth="1"/>
    <col min="1555" max="1795" width="11.42578125" style="334"/>
    <col min="1796" max="1796" width="3.85546875" style="334" customWidth="1"/>
    <col min="1797" max="1797" width="49.7109375" style="334" customWidth="1"/>
    <col min="1798" max="1798" width="29.42578125" style="334" customWidth="1"/>
    <col min="1799" max="1799" width="6.28515625" style="334" customWidth="1"/>
    <col min="1800" max="1800" width="4.28515625" style="334" customWidth="1"/>
    <col min="1801" max="1801" width="6.42578125" style="334" customWidth="1"/>
    <col min="1802" max="1802" width="3.28515625" style="334" customWidth="1"/>
    <col min="1803" max="1803" width="6" style="334" customWidth="1"/>
    <col min="1804" max="1804" width="5.7109375" style="334" bestFit="1" customWidth="1"/>
    <col min="1805" max="1805" width="7" style="334" customWidth="1"/>
    <col min="1806" max="1806" width="5.42578125" style="334" customWidth="1"/>
    <col min="1807" max="1807" width="5" style="334" customWidth="1"/>
    <col min="1808" max="1808" width="6" style="334" bestFit="1" customWidth="1"/>
    <col min="1809" max="1809" width="6.140625" style="334" customWidth="1"/>
    <col min="1810" max="1810" width="16.5703125" style="334" customWidth="1"/>
    <col min="1811" max="2051" width="11.42578125" style="334"/>
    <col min="2052" max="2052" width="3.85546875" style="334" customWidth="1"/>
    <col min="2053" max="2053" width="49.7109375" style="334" customWidth="1"/>
    <col min="2054" max="2054" width="29.42578125" style="334" customWidth="1"/>
    <col min="2055" max="2055" width="6.28515625" style="334" customWidth="1"/>
    <col min="2056" max="2056" width="4.28515625" style="334" customWidth="1"/>
    <col min="2057" max="2057" width="6.42578125" style="334" customWidth="1"/>
    <col min="2058" max="2058" width="3.28515625" style="334" customWidth="1"/>
    <col min="2059" max="2059" width="6" style="334" customWidth="1"/>
    <col min="2060" max="2060" width="5.7109375" style="334" bestFit="1" customWidth="1"/>
    <col min="2061" max="2061" width="7" style="334" customWidth="1"/>
    <col min="2062" max="2062" width="5.42578125" style="334" customWidth="1"/>
    <col min="2063" max="2063" width="5" style="334" customWidth="1"/>
    <col min="2064" max="2064" width="6" style="334" bestFit="1" customWidth="1"/>
    <col min="2065" max="2065" width="6.140625" style="334" customWidth="1"/>
    <col min="2066" max="2066" width="16.5703125" style="334" customWidth="1"/>
    <col min="2067" max="2307" width="11.42578125" style="334"/>
    <col min="2308" max="2308" width="3.85546875" style="334" customWidth="1"/>
    <col min="2309" max="2309" width="49.7109375" style="334" customWidth="1"/>
    <col min="2310" max="2310" width="29.42578125" style="334" customWidth="1"/>
    <col min="2311" max="2311" width="6.28515625" style="334" customWidth="1"/>
    <col min="2312" max="2312" width="4.28515625" style="334" customWidth="1"/>
    <col min="2313" max="2313" width="6.42578125" style="334" customWidth="1"/>
    <col min="2314" max="2314" width="3.28515625" style="334" customWidth="1"/>
    <col min="2315" max="2315" width="6" style="334" customWidth="1"/>
    <col min="2316" max="2316" width="5.7109375" style="334" bestFit="1" customWidth="1"/>
    <col min="2317" max="2317" width="7" style="334" customWidth="1"/>
    <col min="2318" max="2318" width="5.42578125" style="334" customWidth="1"/>
    <col min="2319" max="2319" width="5" style="334" customWidth="1"/>
    <col min="2320" max="2320" width="6" style="334" bestFit="1" customWidth="1"/>
    <col min="2321" max="2321" width="6.140625" style="334" customWidth="1"/>
    <col min="2322" max="2322" width="16.5703125" style="334" customWidth="1"/>
    <col min="2323" max="2563" width="11.42578125" style="334"/>
    <col min="2564" max="2564" width="3.85546875" style="334" customWidth="1"/>
    <col min="2565" max="2565" width="49.7109375" style="334" customWidth="1"/>
    <col min="2566" max="2566" width="29.42578125" style="334" customWidth="1"/>
    <col min="2567" max="2567" width="6.28515625" style="334" customWidth="1"/>
    <col min="2568" max="2568" width="4.28515625" style="334" customWidth="1"/>
    <col min="2569" max="2569" width="6.42578125" style="334" customWidth="1"/>
    <col min="2570" max="2570" width="3.28515625" style="334" customWidth="1"/>
    <col min="2571" max="2571" width="6" style="334" customWidth="1"/>
    <col min="2572" max="2572" width="5.7109375" style="334" bestFit="1" customWidth="1"/>
    <col min="2573" max="2573" width="7" style="334" customWidth="1"/>
    <col min="2574" max="2574" width="5.42578125" style="334" customWidth="1"/>
    <col min="2575" max="2575" width="5" style="334" customWidth="1"/>
    <col min="2576" max="2576" width="6" style="334" bestFit="1" customWidth="1"/>
    <col min="2577" max="2577" width="6.140625" style="334" customWidth="1"/>
    <col min="2578" max="2578" width="16.5703125" style="334" customWidth="1"/>
    <col min="2579" max="2819" width="11.42578125" style="334"/>
    <col min="2820" max="2820" width="3.85546875" style="334" customWidth="1"/>
    <col min="2821" max="2821" width="49.7109375" style="334" customWidth="1"/>
    <col min="2822" max="2822" width="29.42578125" style="334" customWidth="1"/>
    <col min="2823" max="2823" width="6.28515625" style="334" customWidth="1"/>
    <col min="2824" max="2824" width="4.28515625" style="334" customWidth="1"/>
    <col min="2825" max="2825" width="6.42578125" style="334" customWidth="1"/>
    <col min="2826" max="2826" width="3.28515625" style="334" customWidth="1"/>
    <col min="2827" max="2827" width="6" style="334" customWidth="1"/>
    <col min="2828" max="2828" width="5.7109375" style="334" bestFit="1" customWidth="1"/>
    <col min="2829" max="2829" width="7" style="334" customWidth="1"/>
    <col min="2830" max="2830" width="5.42578125" style="334" customWidth="1"/>
    <col min="2831" max="2831" width="5" style="334" customWidth="1"/>
    <col min="2832" max="2832" width="6" style="334" bestFit="1" customWidth="1"/>
    <col min="2833" max="2833" width="6.140625" style="334" customWidth="1"/>
    <col min="2834" max="2834" width="16.5703125" style="334" customWidth="1"/>
    <col min="2835" max="3075" width="11.42578125" style="334"/>
    <col min="3076" max="3076" width="3.85546875" style="334" customWidth="1"/>
    <col min="3077" max="3077" width="49.7109375" style="334" customWidth="1"/>
    <col min="3078" max="3078" width="29.42578125" style="334" customWidth="1"/>
    <col min="3079" max="3079" width="6.28515625" style="334" customWidth="1"/>
    <col min="3080" max="3080" width="4.28515625" style="334" customWidth="1"/>
    <col min="3081" max="3081" width="6.42578125" style="334" customWidth="1"/>
    <col min="3082" max="3082" width="3.28515625" style="334" customWidth="1"/>
    <col min="3083" max="3083" width="6" style="334" customWidth="1"/>
    <col min="3084" max="3084" width="5.7109375" style="334" bestFit="1" customWidth="1"/>
    <col min="3085" max="3085" width="7" style="334" customWidth="1"/>
    <col min="3086" max="3086" width="5.42578125" style="334" customWidth="1"/>
    <col min="3087" max="3087" width="5" style="334" customWidth="1"/>
    <col min="3088" max="3088" width="6" style="334" bestFit="1" customWidth="1"/>
    <col min="3089" max="3089" width="6.140625" style="334" customWidth="1"/>
    <col min="3090" max="3090" width="16.5703125" style="334" customWidth="1"/>
    <col min="3091" max="3331" width="11.42578125" style="334"/>
    <col min="3332" max="3332" width="3.85546875" style="334" customWidth="1"/>
    <col min="3333" max="3333" width="49.7109375" style="334" customWidth="1"/>
    <col min="3334" max="3334" width="29.42578125" style="334" customWidth="1"/>
    <col min="3335" max="3335" width="6.28515625" style="334" customWidth="1"/>
    <col min="3336" max="3336" width="4.28515625" style="334" customWidth="1"/>
    <col min="3337" max="3337" width="6.42578125" style="334" customWidth="1"/>
    <col min="3338" max="3338" width="3.28515625" style="334" customWidth="1"/>
    <col min="3339" max="3339" width="6" style="334" customWidth="1"/>
    <col min="3340" max="3340" width="5.7109375" style="334" bestFit="1" customWidth="1"/>
    <col min="3341" max="3341" width="7" style="334" customWidth="1"/>
    <col min="3342" max="3342" width="5.42578125" style="334" customWidth="1"/>
    <col min="3343" max="3343" width="5" style="334" customWidth="1"/>
    <col min="3344" max="3344" width="6" style="334" bestFit="1" customWidth="1"/>
    <col min="3345" max="3345" width="6.140625" style="334" customWidth="1"/>
    <col min="3346" max="3346" width="16.5703125" style="334" customWidth="1"/>
    <col min="3347" max="3587" width="11.42578125" style="334"/>
    <col min="3588" max="3588" width="3.85546875" style="334" customWidth="1"/>
    <col min="3589" max="3589" width="49.7109375" style="334" customWidth="1"/>
    <col min="3590" max="3590" width="29.42578125" style="334" customWidth="1"/>
    <col min="3591" max="3591" width="6.28515625" style="334" customWidth="1"/>
    <col min="3592" max="3592" width="4.28515625" style="334" customWidth="1"/>
    <col min="3593" max="3593" width="6.42578125" style="334" customWidth="1"/>
    <col min="3594" max="3594" width="3.28515625" style="334" customWidth="1"/>
    <col min="3595" max="3595" width="6" style="334" customWidth="1"/>
    <col min="3596" max="3596" width="5.7109375" style="334" bestFit="1" customWidth="1"/>
    <col min="3597" max="3597" width="7" style="334" customWidth="1"/>
    <col min="3598" max="3598" width="5.42578125" style="334" customWidth="1"/>
    <col min="3599" max="3599" width="5" style="334" customWidth="1"/>
    <col min="3600" max="3600" width="6" style="334" bestFit="1" customWidth="1"/>
    <col min="3601" max="3601" width="6.140625" style="334" customWidth="1"/>
    <col min="3602" max="3602" width="16.5703125" style="334" customWidth="1"/>
    <col min="3603" max="3843" width="11.42578125" style="334"/>
    <col min="3844" max="3844" width="3.85546875" style="334" customWidth="1"/>
    <col min="3845" max="3845" width="49.7109375" style="334" customWidth="1"/>
    <col min="3846" max="3846" width="29.42578125" style="334" customWidth="1"/>
    <col min="3847" max="3847" width="6.28515625" style="334" customWidth="1"/>
    <col min="3848" max="3848" width="4.28515625" style="334" customWidth="1"/>
    <col min="3849" max="3849" width="6.42578125" style="334" customWidth="1"/>
    <col min="3850" max="3850" width="3.28515625" style="334" customWidth="1"/>
    <col min="3851" max="3851" width="6" style="334" customWidth="1"/>
    <col min="3852" max="3852" width="5.7109375" style="334" bestFit="1" customWidth="1"/>
    <col min="3853" max="3853" width="7" style="334" customWidth="1"/>
    <col min="3854" max="3854" width="5.42578125" style="334" customWidth="1"/>
    <col min="3855" max="3855" width="5" style="334" customWidth="1"/>
    <col min="3856" max="3856" width="6" style="334" bestFit="1" customWidth="1"/>
    <col min="3857" max="3857" width="6.140625" style="334" customWidth="1"/>
    <col min="3858" max="3858" width="16.5703125" style="334" customWidth="1"/>
    <col min="3859" max="4099" width="11.42578125" style="334"/>
    <col min="4100" max="4100" width="3.85546875" style="334" customWidth="1"/>
    <col min="4101" max="4101" width="49.7109375" style="334" customWidth="1"/>
    <col min="4102" max="4102" width="29.42578125" style="334" customWidth="1"/>
    <col min="4103" max="4103" width="6.28515625" style="334" customWidth="1"/>
    <col min="4104" max="4104" width="4.28515625" style="334" customWidth="1"/>
    <col min="4105" max="4105" width="6.42578125" style="334" customWidth="1"/>
    <col min="4106" max="4106" width="3.28515625" style="334" customWidth="1"/>
    <col min="4107" max="4107" width="6" style="334" customWidth="1"/>
    <col min="4108" max="4108" width="5.7109375" style="334" bestFit="1" customWidth="1"/>
    <col min="4109" max="4109" width="7" style="334" customWidth="1"/>
    <col min="4110" max="4110" width="5.42578125" style="334" customWidth="1"/>
    <col min="4111" max="4111" width="5" style="334" customWidth="1"/>
    <col min="4112" max="4112" width="6" style="334" bestFit="1" customWidth="1"/>
    <col min="4113" max="4113" width="6.140625" style="334" customWidth="1"/>
    <col min="4114" max="4114" width="16.5703125" style="334" customWidth="1"/>
    <col min="4115" max="4355" width="11.42578125" style="334"/>
    <col min="4356" max="4356" width="3.85546875" style="334" customWidth="1"/>
    <col min="4357" max="4357" width="49.7109375" style="334" customWidth="1"/>
    <col min="4358" max="4358" width="29.42578125" style="334" customWidth="1"/>
    <col min="4359" max="4359" width="6.28515625" style="334" customWidth="1"/>
    <col min="4360" max="4360" width="4.28515625" style="334" customWidth="1"/>
    <col min="4361" max="4361" width="6.42578125" style="334" customWidth="1"/>
    <col min="4362" max="4362" width="3.28515625" style="334" customWidth="1"/>
    <col min="4363" max="4363" width="6" style="334" customWidth="1"/>
    <col min="4364" max="4364" width="5.7109375" style="334" bestFit="1" customWidth="1"/>
    <col min="4365" max="4365" width="7" style="334" customWidth="1"/>
    <col min="4366" max="4366" width="5.42578125" style="334" customWidth="1"/>
    <col min="4367" max="4367" width="5" style="334" customWidth="1"/>
    <col min="4368" max="4368" width="6" style="334" bestFit="1" customWidth="1"/>
    <col min="4369" max="4369" width="6.140625" style="334" customWidth="1"/>
    <col min="4370" max="4370" width="16.5703125" style="334" customWidth="1"/>
    <col min="4371" max="4611" width="11.42578125" style="334"/>
    <col min="4612" max="4612" width="3.85546875" style="334" customWidth="1"/>
    <col min="4613" max="4613" width="49.7109375" style="334" customWidth="1"/>
    <col min="4614" max="4614" width="29.42578125" style="334" customWidth="1"/>
    <col min="4615" max="4615" width="6.28515625" style="334" customWidth="1"/>
    <col min="4616" max="4616" width="4.28515625" style="334" customWidth="1"/>
    <col min="4617" max="4617" width="6.42578125" style="334" customWidth="1"/>
    <col min="4618" max="4618" width="3.28515625" style="334" customWidth="1"/>
    <col min="4619" max="4619" width="6" style="334" customWidth="1"/>
    <col min="4620" max="4620" width="5.7109375" style="334" bestFit="1" customWidth="1"/>
    <col min="4621" max="4621" width="7" style="334" customWidth="1"/>
    <col min="4622" max="4622" width="5.42578125" style="334" customWidth="1"/>
    <col min="4623" max="4623" width="5" style="334" customWidth="1"/>
    <col min="4624" max="4624" width="6" style="334" bestFit="1" customWidth="1"/>
    <col min="4625" max="4625" width="6.140625" style="334" customWidth="1"/>
    <col min="4626" max="4626" width="16.5703125" style="334" customWidth="1"/>
    <col min="4627" max="4867" width="11.42578125" style="334"/>
    <col min="4868" max="4868" width="3.85546875" style="334" customWidth="1"/>
    <col min="4869" max="4869" width="49.7109375" style="334" customWidth="1"/>
    <col min="4870" max="4870" width="29.42578125" style="334" customWidth="1"/>
    <col min="4871" max="4871" width="6.28515625" style="334" customWidth="1"/>
    <col min="4872" max="4872" width="4.28515625" style="334" customWidth="1"/>
    <col min="4873" max="4873" width="6.42578125" style="334" customWidth="1"/>
    <col min="4874" max="4874" width="3.28515625" style="334" customWidth="1"/>
    <col min="4875" max="4875" width="6" style="334" customWidth="1"/>
    <col min="4876" max="4876" width="5.7109375" style="334" bestFit="1" customWidth="1"/>
    <col min="4877" max="4877" width="7" style="334" customWidth="1"/>
    <col min="4878" max="4878" width="5.42578125" style="334" customWidth="1"/>
    <col min="4879" max="4879" width="5" style="334" customWidth="1"/>
    <col min="4880" max="4880" width="6" style="334" bestFit="1" customWidth="1"/>
    <col min="4881" max="4881" width="6.140625" style="334" customWidth="1"/>
    <col min="4882" max="4882" width="16.5703125" style="334" customWidth="1"/>
    <col min="4883" max="5123" width="11.42578125" style="334"/>
    <col min="5124" max="5124" width="3.85546875" style="334" customWidth="1"/>
    <col min="5125" max="5125" width="49.7109375" style="334" customWidth="1"/>
    <col min="5126" max="5126" width="29.42578125" style="334" customWidth="1"/>
    <col min="5127" max="5127" width="6.28515625" style="334" customWidth="1"/>
    <col min="5128" max="5128" width="4.28515625" style="334" customWidth="1"/>
    <col min="5129" max="5129" width="6.42578125" style="334" customWidth="1"/>
    <col min="5130" max="5130" width="3.28515625" style="334" customWidth="1"/>
    <col min="5131" max="5131" width="6" style="334" customWidth="1"/>
    <col min="5132" max="5132" width="5.7109375" style="334" bestFit="1" customWidth="1"/>
    <col min="5133" max="5133" width="7" style="334" customWidth="1"/>
    <col min="5134" max="5134" width="5.42578125" style="334" customWidth="1"/>
    <col min="5135" max="5135" width="5" style="334" customWidth="1"/>
    <col min="5136" max="5136" width="6" style="334" bestFit="1" customWidth="1"/>
    <col min="5137" max="5137" width="6.140625" style="334" customWidth="1"/>
    <col min="5138" max="5138" width="16.5703125" style="334" customWidth="1"/>
    <col min="5139" max="5379" width="11.42578125" style="334"/>
    <col min="5380" max="5380" width="3.85546875" style="334" customWidth="1"/>
    <col min="5381" max="5381" width="49.7109375" style="334" customWidth="1"/>
    <col min="5382" max="5382" width="29.42578125" style="334" customWidth="1"/>
    <col min="5383" max="5383" width="6.28515625" style="334" customWidth="1"/>
    <col min="5384" max="5384" width="4.28515625" style="334" customWidth="1"/>
    <col min="5385" max="5385" width="6.42578125" style="334" customWidth="1"/>
    <col min="5386" max="5386" width="3.28515625" style="334" customWidth="1"/>
    <col min="5387" max="5387" width="6" style="334" customWidth="1"/>
    <col min="5388" max="5388" width="5.7109375" style="334" bestFit="1" customWidth="1"/>
    <col min="5389" max="5389" width="7" style="334" customWidth="1"/>
    <col min="5390" max="5390" width="5.42578125" style="334" customWidth="1"/>
    <col min="5391" max="5391" width="5" style="334" customWidth="1"/>
    <col min="5392" max="5392" width="6" style="334" bestFit="1" customWidth="1"/>
    <col min="5393" max="5393" width="6.140625" style="334" customWidth="1"/>
    <col min="5394" max="5394" width="16.5703125" style="334" customWidth="1"/>
    <col min="5395" max="5635" width="11.42578125" style="334"/>
    <col min="5636" max="5636" width="3.85546875" style="334" customWidth="1"/>
    <col min="5637" max="5637" width="49.7109375" style="334" customWidth="1"/>
    <col min="5638" max="5638" width="29.42578125" style="334" customWidth="1"/>
    <col min="5639" max="5639" width="6.28515625" style="334" customWidth="1"/>
    <col min="5640" max="5640" width="4.28515625" style="334" customWidth="1"/>
    <col min="5641" max="5641" width="6.42578125" style="334" customWidth="1"/>
    <col min="5642" max="5642" width="3.28515625" style="334" customWidth="1"/>
    <col min="5643" max="5643" width="6" style="334" customWidth="1"/>
    <col min="5644" max="5644" width="5.7109375" style="334" bestFit="1" customWidth="1"/>
    <col min="5645" max="5645" width="7" style="334" customWidth="1"/>
    <col min="5646" max="5646" width="5.42578125" style="334" customWidth="1"/>
    <col min="5647" max="5647" width="5" style="334" customWidth="1"/>
    <col min="5648" max="5648" width="6" style="334" bestFit="1" customWidth="1"/>
    <col min="5649" max="5649" width="6.140625" style="334" customWidth="1"/>
    <col min="5650" max="5650" width="16.5703125" style="334" customWidth="1"/>
    <col min="5651" max="5891" width="11.42578125" style="334"/>
    <col min="5892" max="5892" width="3.85546875" style="334" customWidth="1"/>
    <col min="5893" max="5893" width="49.7109375" style="334" customWidth="1"/>
    <col min="5894" max="5894" width="29.42578125" style="334" customWidth="1"/>
    <col min="5895" max="5895" width="6.28515625" style="334" customWidth="1"/>
    <col min="5896" max="5896" width="4.28515625" style="334" customWidth="1"/>
    <col min="5897" max="5897" width="6.42578125" style="334" customWidth="1"/>
    <col min="5898" max="5898" width="3.28515625" style="334" customWidth="1"/>
    <col min="5899" max="5899" width="6" style="334" customWidth="1"/>
    <col min="5900" max="5900" width="5.7109375" style="334" bestFit="1" customWidth="1"/>
    <col min="5901" max="5901" width="7" style="334" customWidth="1"/>
    <col min="5902" max="5902" width="5.42578125" style="334" customWidth="1"/>
    <col min="5903" max="5903" width="5" style="334" customWidth="1"/>
    <col min="5904" max="5904" width="6" style="334" bestFit="1" customWidth="1"/>
    <col min="5905" max="5905" width="6.140625" style="334" customWidth="1"/>
    <col min="5906" max="5906" width="16.5703125" style="334" customWidth="1"/>
    <col min="5907" max="6147" width="11.42578125" style="334"/>
    <col min="6148" max="6148" width="3.85546875" style="334" customWidth="1"/>
    <col min="6149" max="6149" width="49.7109375" style="334" customWidth="1"/>
    <col min="6150" max="6150" width="29.42578125" style="334" customWidth="1"/>
    <col min="6151" max="6151" width="6.28515625" style="334" customWidth="1"/>
    <col min="6152" max="6152" width="4.28515625" style="334" customWidth="1"/>
    <col min="6153" max="6153" width="6.42578125" style="334" customWidth="1"/>
    <col min="6154" max="6154" width="3.28515625" style="334" customWidth="1"/>
    <col min="6155" max="6155" width="6" style="334" customWidth="1"/>
    <col min="6156" max="6156" width="5.7109375" style="334" bestFit="1" customWidth="1"/>
    <col min="6157" max="6157" width="7" style="334" customWidth="1"/>
    <col min="6158" max="6158" width="5.42578125" style="334" customWidth="1"/>
    <col min="6159" max="6159" width="5" style="334" customWidth="1"/>
    <col min="6160" max="6160" width="6" style="334" bestFit="1" customWidth="1"/>
    <col min="6161" max="6161" width="6.140625" style="334" customWidth="1"/>
    <col min="6162" max="6162" width="16.5703125" style="334" customWidth="1"/>
    <col min="6163" max="6403" width="11.42578125" style="334"/>
    <col min="6404" max="6404" width="3.85546875" style="334" customWidth="1"/>
    <col min="6405" max="6405" width="49.7109375" style="334" customWidth="1"/>
    <col min="6406" max="6406" width="29.42578125" style="334" customWidth="1"/>
    <col min="6407" max="6407" width="6.28515625" style="334" customWidth="1"/>
    <col min="6408" max="6408" width="4.28515625" style="334" customWidth="1"/>
    <col min="6409" max="6409" width="6.42578125" style="334" customWidth="1"/>
    <col min="6410" max="6410" width="3.28515625" style="334" customWidth="1"/>
    <col min="6411" max="6411" width="6" style="334" customWidth="1"/>
    <col min="6412" max="6412" width="5.7109375" style="334" bestFit="1" customWidth="1"/>
    <col min="6413" max="6413" width="7" style="334" customWidth="1"/>
    <col min="6414" max="6414" width="5.42578125" style="334" customWidth="1"/>
    <col min="6415" max="6415" width="5" style="334" customWidth="1"/>
    <col min="6416" max="6416" width="6" style="334" bestFit="1" customWidth="1"/>
    <col min="6417" max="6417" width="6.140625" style="334" customWidth="1"/>
    <col min="6418" max="6418" width="16.5703125" style="334" customWidth="1"/>
    <col min="6419" max="6659" width="11.42578125" style="334"/>
    <col min="6660" max="6660" width="3.85546875" style="334" customWidth="1"/>
    <col min="6661" max="6661" width="49.7109375" style="334" customWidth="1"/>
    <col min="6662" max="6662" width="29.42578125" style="334" customWidth="1"/>
    <col min="6663" max="6663" width="6.28515625" style="334" customWidth="1"/>
    <col min="6664" max="6664" width="4.28515625" style="334" customWidth="1"/>
    <col min="6665" max="6665" width="6.42578125" style="334" customWidth="1"/>
    <col min="6666" max="6666" width="3.28515625" style="334" customWidth="1"/>
    <col min="6667" max="6667" width="6" style="334" customWidth="1"/>
    <col min="6668" max="6668" width="5.7109375" style="334" bestFit="1" customWidth="1"/>
    <col min="6669" max="6669" width="7" style="334" customWidth="1"/>
    <col min="6670" max="6670" width="5.42578125" style="334" customWidth="1"/>
    <col min="6671" max="6671" width="5" style="334" customWidth="1"/>
    <col min="6672" max="6672" width="6" style="334" bestFit="1" customWidth="1"/>
    <col min="6673" max="6673" width="6.140625" style="334" customWidth="1"/>
    <col min="6674" max="6674" width="16.5703125" style="334" customWidth="1"/>
    <col min="6675" max="6915" width="11.42578125" style="334"/>
    <col min="6916" max="6916" width="3.85546875" style="334" customWidth="1"/>
    <col min="6917" max="6917" width="49.7109375" style="334" customWidth="1"/>
    <col min="6918" max="6918" width="29.42578125" style="334" customWidth="1"/>
    <col min="6919" max="6919" width="6.28515625" style="334" customWidth="1"/>
    <col min="6920" max="6920" width="4.28515625" style="334" customWidth="1"/>
    <col min="6921" max="6921" width="6.42578125" style="334" customWidth="1"/>
    <col min="6922" max="6922" width="3.28515625" style="334" customWidth="1"/>
    <col min="6923" max="6923" width="6" style="334" customWidth="1"/>
    <col min="6924" max="6924" width="5.7109375" style="334" bestFit="1" customWidth="1"/>
    <col min="6925" max="6925" width="7" style="334" customWidth="1"/>
    <col min="6926" max="6926" width="5.42578125" style="334" customWidth="1"/>
    <col min="6927" max="6927" width="5" style="334" customWidth="1"/>
    <col min="6928" max="6928" width="6" style="334" bestFit="1" customWidth="1"/>
    <col min="6929" max="6929" width="6.140625" style="334" customWidth="1"/>
    <col min="6930" max="6930" width="16.5703125" style="334" customWidth="1"/>
    <col min="6931" max="7171" width="11.42578125" style="334"/>
    <col min="7172" max="7172" width="3.85546875" style="334" customWidth="1"/>
    <col min="7173" max="7173" width="49.7109375" style="334" customWidth="1"/>
    <col min="7174" max="7174" width="29.42578125" style="334" customWidth="1"/>
    <col min="7175" max="7175" width="6.28515625" style="334" customWidth="1"/>
    <col min="7176" max="7176" width="4.28515625" style="334" customWidth="1"/>
    <col min="7177" max="7177" width="6.42578125" style="334" customWidth="1"/>
    <col min="7178" max="7178" width="3.28515625" style="334" customWidth="1"/>
    <col min="7179" max="7179" width="6" style="334" customWidth="1"/>
    <col min="7180" max="7180" width="5.7109375" style="334" bestFit="1" customWidth="1"/>
    <col min="7181" max="7181" width="7" style="334" customWidth="1"/>
    <col min="7182" max="7182" width="5.42578125" style="334" customWidth="1"/>
    <col min="7183" max="7183" width="5" style="334" customWidth="1"/>
    <col min="7184" max="7184" width="6" style="334" bestFit="1" customWidth="1"/>
    <col min="7185" max="7185" width="6.140625" style="334" customWidth="1"/>
    <col min="7186" max="7186" width="16.5703125" style="334" customWidth="1"/>
    <col min="7187" max="7427" width="11.42578125" style="334"/>
    <col min="7428" max="7428" width="3.85546875" style="334" customWidth="1"/>
    <col min="7429" max="7429" width="49.7109375" style="334" customWidth="1"/>
    <col min="7430" max="7430" width="29.42578125" style="334" customWidth="1"/>
    <col min="7431" max="7431" width="6.28515625" style="334" customWidth="1"/>
    <col min="7432" max="7432" width="4.28515625" style="334" customWidth="1"/>
    <col min="7433" max="7433" width="6.42578125" style="334" customWidth="1"/>
    <col min="7434" max="7434" width="3.28515625" style="334" customWidth="1"/>
    <col min="7435" max="7435" width="6" style="334" customWidth="1"/>
    <col min="7436" max="7436" width="5.7109375" style="334" bestFit="1" customWidth="1"/>
    <col min="7437" max="7437" width="7" style="334" customWidth="1"/>
    <col min="7438" max="7438" width="5.42578125" style="334" customWidth="1"/>
    <col min="7439" max="7439" width="5" style="334" customWidth="1"/>
    <col min="7440" max="7440" width="6" style="334" bestFit="1" customWidth="1"/>
    <col min="7441" max="7441" width="6.140625" style="334" customWidth="1"/>
    <col min="7442" max="7442" width="16.5703125" style="334" customWidth="1"/>
    <col min="7443" max="7683" width="11.42578125" style="334"/>
    <col min="7684" max="7684" width="3.85546875" style="334" customWidth="1"/>
    <col min="7685" max="7685" width="49.7109375" style="334" customWidth="1"/>
    <col min="7686" max="7686" width="29.42578125" style="334" customWidth="1"/>
    <col min="7687" max="7687" width="6.28515625" style="334" customWidth="1"/>
    <col min="7688" max="7688" width="4.28515625" style="334" customWidth="1"/>
    <col min="7689" max="7689" width="6.42578125" style="334" customWidth="1"/>
    <col min="7690" max="7690" width="3.28515625" style="334" customWidth="1"/>
    <col min="7691" max="7691" width="6" style="334" customWidth="1"/>
    <col min="7692" max="7692" width="5.7109375" style="334" bestFit="1" customWidth="1"/>
    <col min="7693" max="7693" width="7" style="334" customWidth="1"/>
    <col min="7694" max="7694" width="5.42578125" style="334" customWidth="1"/>
    <col min="7695" max="7695" width="5" style="334" customWidth="1"/>
    <col min="7696" max="7696" width="6" style="334" bestFit="1" customWidth="1"/>
    <col min="7697" max="7697" width="6.140625" style="334" customWidth="1"/>
    <col min="7698" max="7698" width="16.5703125" style="334" customWidth="1"/>
    <col min="7699" max="7939" width="11.42578125" style="334"/>
    <col min="7940" max="7940" width="3.85546875" style="334" customWidth="1"/>
    <col min="7941" max="7941" width="49.7109375" style="334" customWidth="1"/>
    <col min="7942" max="7942" width="29.42578125" style="334" customWidth="1"/>
    <col min="7943" max="7943" width="6.28515625" style="334" customWidth="1"/>
    <col min="7944" max="7944" width="4.28515625" style="334" customWidth="1"/>
    <col min="7945" max="7945" width="6.42578125" style="334" customWidth="1"/>
    <col min="7946" max="7946" width="3.28515625" style="334" customWidth="1"/>
    <col min="7947" max="7947" width="6" style="334" customWidth="1"/>
    <col min="7948" max="7948" width="5.7109375" style="334" bestFit="1" customWidth="1"/>
    <col min="7949" max="7949" width="7" style="334" customWidth="1"/>
    <col min="7950" max="7950" width="5.42578125" style="334" customWidth="1"/>
    <col min="7951" max="7951" width="5" style="334" customWidth="1"/>
    <col min="7952" max="7952" width="6" style="334" bestFit="1" customWidth="1"/>
    <col min="7953" max="7953" width="6.140625" style="334" customWidth="1"/>
    <col min="7954" max="7954" width="16.5703125" style="334" customWidth="1"/>
    <col min="7955" max="8195" width="11.42578125" style="334"/>
    <col min="8196" max="8196" width="3.85546875" style="334" customWidth="1"/>
    <col min="8197" max="8197" width="49.7109375" style="334" customWidth="1"/>
    <col min="8198" max="8198" width="29.42578125" style="334" customWidth="1"/>
    <col min="8199" max="8199" width="6.28515625" style="334" customWidth="1"/>
    <col min="8200" max="8200" width="4.28515625" style="334" customWidth="1"/>
    <col min="8201" max="8201" width="6.42578125" style="334" customWidth="1"/>
    <col min="8202" max="8202" width="3.28515625" style="334" customWidth="1"/>
    <col min="8203" max="8203" width="6" style="334" customWidth="1"/>
    <col min="8204" max="8204" width="5.7109375" style="334" bestFit="1" customWidth="1"/>
    <col min="8205" max="8205" width="7" style="334" customWidth="1"/>
    <col min="8206" max="8206" width="5.42578125" style="334" customWidth="1"/>
    <col min="8207" max="8207" width="5" style="334" customWidth="1"/>
    <col min="8208" max="8208" width="6" style="334" bestFit="1" customWidth="1"/>
    <col min="8209" max="8209" width="6.140625" style="334" customWidth="1"/>
    <col min="8210" max="8210" width="16.5703125" style="334" customWidth="1"/>
    <col min="8211" max="8451" width="11.42578125" style="334"/>
    <col min="8452" max="8452" width="3.85546875" style="334" customWidth="1"/>
    <col min="8453" max="8453" width="49.7109375" style="334" customWidth="1"/>
    <col min="8454" max="8454" width="29.42578125" style="334" customWidth="1"/>
    <col min="8455" max="8455" width="6.28515625" style="334" customWidth="1"/>
    <col min="8456" max="8456" width="4.28515625" style="334" customWidth="1"/>
    <col min="8457" max="8457" width="6.42578125" style="334" customWidth="1"/>
    <col min="8458" max="8458" width="3.28515625" style="334" customWidth="1"/>
    <col min="8459" max="8459" width="6" style="334" customWidth="1"/>
    <col min="8460" max="8460" width="5.7109375" style="334" bestFit="1" customWidth="1"/>
    <col min="8461" max="8461" width="7" style="334" customWidth="1"/>
    <col min="8462" max="8462" width="5.42578125" style="334" customWidth="1"/>
    <col min="8463" max="8463" width="5" style="334" customWidth="1"/>
    <col min="8464" max="8464" width="6" style="334" bestFit="1" customWidth="1"/>
    <col min="8465" max="8465" width="6.140625" style="334" customWidth="1"/>
    <col min="8466" max="8466" width="16.5703125" style="334" customWidth="1"/>
    <col min="8467" max="8707" width="11.42578125" style="334"/>
    <col min="8708" max="8708" width="3.85546875" style="334" customWidth="1"/>
    <col min="8709" max="8709" width="49.7109375" style="334" customWidth="1"/>
    <col min="8710" max="8710" width="29.42578125" style="334" customWidth="1"/>
    <col min="8711" max="8711" width="6.28515625" style="334" customWidth="1"/>
    <col min="8712" max="8712" width="4.28515625" style="334" customWidth="1"/>
    <col min="8713" max="8713" width="6.42578125" style="334" customWidth="1"/>
    <col min="8714" max="8714" width="3.28515625" style="334" customWidth="1"/>
    <col min="8715" max="8715" width="6" style="334" customWidth="1"/>
    <col min="8716" max="8716" width="5.7109375" style="334" bestFit="1" customWidth="1"/>
    <col min="8717" max="8717" width="7" style="334" customWidth="1"/>
    <col min="8718" max="8718" width="5.42578125" style="334" customWidth="1"/>
    <col min="8719" max="8719" width="5" style="334" customWidth="1"/>
    <col min="8720" max="8720" width="6" style="334" bestFit="1" customWidth="1"/>
    <col min="8721" max="8721" width="6.140625" style="334" customWidth="1"/>
    <col min="8722" max="8722" width="16.5703125" style="334" customWidth="1"/>
    <col min="8723" max="8963" width="11.42578125" style="334"/>
    <col min="8964" max="8964" width="3.85546875" style="334" customWidth="1"/>
    <col min="8965" max="8965" width="49.7109375" style="334" customWidth="1"/>
    <col min="8966" max="8966" width="29.42578125" style="334" customWidth="1"/>
    <col min="8967" max="8967" width="6.28515625" style="334" customWidth="1"/>
    <col min="8968" max="8968" width="4.28515625" style="334" customWidth="1"/>
    <col min="8969" max="8969" width="6.42578125" style="334" customWidth="1"/>
    <col min="8970" max="8970" width="3.28515625" style="334" customWidth="1"/>
    <col min="8971" max="8971" width="6" style="334" customWidth="1"/>
    <col min="8972" max="8972" width="5.7109375" style="334" bestFit="1" customWidth="1"/>
    <col min="8973" max="8973" width="7" style="334" customWidth="1"/>
    <col min="8974" max="8974" width="5.42578125" style="334" customWidth="1"/>
    <col min="8975" max="8975" width="5" style="334" customWidth="1"/>
    <col min="8976" max="8976" width="6" style="334" bestFit="1" customWidth="1"/>
    <col min="8977" max="8977" width="6.140625" style="334" customWidth="1"/>
    <col min="8978" max="8978" width="16.5703125" style="334" customWidth="1"/>
    <col min="8979" max="9219" width="11.42578125" style="334"/>
    <col min="9220" max="9220" width="3.85546875" style="334" customWidth="1"/>
    <col min="9221" max="9221" width="49.7109375" style="334" customWidth="1"/>
    <col min="9222" max="9222" width="29.42578125" style="334" customWidth="1"/>
    <col min="9223" max="9223" width="6.28515625" style="334" customWidth="1"/>
    <col min="9224" max="9224" width="4.28515625" style="334" customWidth="1"/>
    <col min="9225" max="9225" width="6.42578125" style="334" customWidth="1"/>
    <col min="9226" max="9226" width="3.28515625" style="334" customWidth="1"/>
    <col min="9227" max="9227" width="6" style="334" customWidth="1"/>
    <col min="9228" max="9228" width="5.7109375" style="334" bestFit="1" customWidth="1"/>
    <col min="9229" max="9229" width="7" style="334" customWidth="1"/>
    <col min="9230" max="9230" width="5.42578125" style="334" customWidth="1"/>
    <col min="9231" max="9231" width="5" style="334" customWidth="1"/>
    <col min="9232" max="9232" width="6" style="334" bestFit="1" customWidth="1"/>
    <col min="9233" max="9233" width="6.140625" style="334" customWidth="1"/>
    <col min="9234" max="9234" width="16.5703125" style="334" customWidth="1"/>
    <col min="9235" max="9475" width="11.42578125" style="334"/>
    <col min="9476" max="9476" width="3.85546875" style="334" customWidth="1"/>
    <col min="9477" max="9477" width="49.7109375" style="334" customWidth="1"/>
    <col min="9478" max="9478" width="29.42578125" style="334" customWidth="1"/>
    <col min="9479" max="9479" width="6.28515625" style="334" customWidth="1"/>
    <col min="9480" max="9480" width="4.28515625" style="334" customWidth="1"/>
    <col min="9481" max="9481" width="6.42578125" style="334" customWidth="1"/>
    <col min="9482" max="9482" width="3.28515625" style="334" customWidth="1"/>
    <col min="9483" max="9483" width="6" style="334" customWidth="1"/>
    <col min="9484" max="9484" width="5.7109375" style="334" bestFit="1" customWidth="1"/>
    <col min="9485" max="9485" width="7" style="334" customWidth="1"/>
    <col min="9486" max="9486" width="5.42578125" style="334" customWidth="1"/>
    <col min="9487" max="9487" width="5" style="334" customWidth="1"/>
    <col min="9488" max="9488" width="6" style="334" bestFit="1" customWidth="1"/>
    <col min="9489" max="9489" width="6.140625" style="334" customWidth="1"/>
    <col min="9490" max="9490" width="16.5703125" style="334" customWidth="1"/>
    <col min="9491" max="9731" width="11.42578125" style="334"/>
    <col min="9732" max="9732" width="3.85546875" style="334" customWidth="1"/>
    <col min="9733" max="9733" width="49.7109375" style="334" customWidth="1"/>
    <col min="9734" max="9734" width="29.42578125" style="334" customWidth="1"/>
    <col min="9735" max="9735" width="6.28515625" style="334" customWidth="1"/>
    <col min="9736" max="9736" width="4.28515625" style="334" customWidth="1"/>
    <col min="9737" max="9737" width="6.42578125" style="334" customWidth="1"/>
    <col min="9738" max="9738" width="3.28515625" style="334" customWidth="1"/>
    <col min="9739" max="9739" width="6" style="334" customWidth="1"/>
    <col min="9740" max="9740" width="5.7109375" style="334" bestFit="1" customWidth="1"/>
    <col min="9741" max="9741" width="7" style="334" customWidth="1"/>
    <col min="9742" max="9742" width="5.42578125" style="334" customWidth="1"/>
    <col min="9743" max="9743" width="5" style="334" customWidth="1"/>
    <col min="9744" max="9744" width="6" style="334" bestFit="1" customWidth="1"/>
    <col min="9745" max="9745" width="6.140625" style="334" customWidth="1"/>
    <col min="9746" max="9746" width="16.5703125" style="334" customWidth="1"/>
    <col min="9747" max="9987" width="11.42578125" style="334"/>
    <col min="9988" max="9988" width="3.85546875" style="334" customWidth="1"/>
    <col min="9989" max="9989" width="49.7109375" style="334" customWidth="1"/>
    <col min="9990" max="9990" width="29.42578125" style="334" customWidth="1"/>
    <col min="9991" max="9991" width="6.28515625" style="334" customWidth="1"/>
    <col min="9992" max="9992" width="4.28515625" style="334" customWidth="1"/>
    <col min="9993" max="9993" width="6.42578125" style="334" customWidth="1"/>
    <col min="9994" max="9994" width="3.28515625" style="334" customWidth="1"/>
    <col min="9995" max="9995" width="6" style="334" customWidth="1"/>
    <col min="9996" max="9996" width="5.7109375" style="334" bestFit="1" customWidth="1"/>
    <col min="9997" max="9997" width="7" style="334" customWidth="1"/>
    <col min="9998" max="9998" width="5.42578125" style="334" customWidth="1"/>
    <col min="9999" max="9999" width="5" style="334" customWidth="1"/>
    <col min="10000" max="10000" width="6" style="334" bestFit="1" customWidth="1"/>
    <col min="10001" max="10001" width="6.140625" style="334" customWidth="1"/>
    <col min="10002" max="10002" width="16.5703125" style="334" customWidth="1"/>
    <col min="10003" max="10243" width="11.42578125" style="334"/>
    <col min="10244" max="10244" width="3.85546875" style="334" customWidth="1"/>
    <col min="10245" max="10245" width="49.7109375" style="334" customWidth="1"/>
    <col min="10246" max="10246" width="29.42578125" style="334" customWidth="1"/>
    <col min="10247" max="10247" width="6.28515625" style="334" customWidth="1"/>
    <col min="10248" max="10248" width="4.28515625" style="334" customWidth="1"/>
    <col min="10249" max="10249" width="6.42578125" style="334" customWidth="1"/>
    <col min="10250" max="10250" width="3.28515625" style="334" customWidth="1"/>
    <col min="10251" max="10251" width="6" style="334" customWidth="1"/>
    <col min="10252" max="10252" width="5.7109375" style="334" bestFit="1" customWidth="1"/>
    <col min="10253" max="10253" width="7" style="334" customWidth="1"/>
    <col min="10254" max="10254" width="5.42578125" style="334" customWidth="1"/>
    <col min="10255" max="10255" width="5" style="334" customWidth="1"/>
    <col min="10256" max="10256" width="6" style="334" bestFit="1" customWidth="1"/>
    <col min="10257" max="10257" width="6.140625" style="334" customWidth="1"/>
    <col min="10258" max="10258" width="16.5703125" style="334" customWidth="1"/>
    <col min="10259" max="10499" width="11.42578125" style="334"/>
    <col min="10500" max="10500" width="3.85546875" style="334" customWidth="1"/>
    <col min="10501" max="10501" width="49.7109375" style="334" customWidth="1"/>
    <col min="10502" max="10502" width="29.42578125" style="334" customWidth="1"/>
    <col min="10503" max="10503" width="6.28515625" style="334" customWidth="1"/>
    <col min="10504" max="10504" width="4.28515625" style="334" customWidth="1"/>
    <col min="10505" max="10505" width="6.42578125" style="334" customWidth="1"/>
    <col min="10506" max="10506" width="3.28515625" style="334" customWidth="1"/>
    <col min="10507" max="10507" width="6" style="334" customWidth="1"/>
    <col min="10508" max="10508" width="5.7109375" style="334" bestFit="1" customWidth="1"/>
    <col min="10509" max="10509" width="7" style="334" customWidth="1"/>
    <col min="10510" max="10510" width="5.42578125" style="334" customWidth="1"/>
    <col min="10511" max="10511" width="5" style="334" customWidth="1"/>
    <col min="10512" max="10512" width="6" style="334" bestFit="1" customWidth="1"/>
    <col min="10513" max="10513" width="6.140625" style="334" customWidth="1"/>
    <col min="10514" max="10514" width="16.5703125" style="334" customWidth="1"/>
    <col min="10515" max="10755" width="11.42578125" style="334"/>
    <col min="10756" max="10756" width="3.85546875" style="334" customWidth="1"/>
    <col min="10757" max="10757" width="49.7109375" style="334" customWidth="1"/>
    <col min="10758" max="10758" width="29.42578125" style="334" customWidth="1"/>
    <col min="10759" max="10759" width="6.28515625" style="334" customWidth="1"/>
    <col min="10760" max="10760" width="4.28515625" style="334" customWidth="1"/>
    <col min="10761" max="10761" width="6.42578125" style="334" customWidth="1"/>
    <col min="10762" max="10762" width="3.28515625" style="334" customWidth="1"/>
    <col min="10763" max="10763" width="6" style="334" customWidth="1"/>
    <col min="10764" max="10764" width="5.7109375" style="334" bestFit="1" customWidth="1"/>
    <col min="10765" max="10765" width="7" style="334" customWidth="1"/>
    <col min="10766" max="10766" width="5.42578125" style="334" customWidth="1"/>
    <col min="10767" max="10767" width="5" style="334" customWidth="1"/>
    <col min="10768" max="10768" width="6" style="334" bestFit="1" customWidth="1"/>
    <col min="10769" max="10769" width="6.140625" style="334" customWidth="1"/>
    <col min="10770" max="10770" width="16.5703125" style="334" customWidth="1"/>
    <col min="10771" max="11011" width="11.42578125" style="334"/>
    <col min="11012" max="11012" width="3.85546875" style="334" customWidth="1"/>
    <col min="11013" max="11013" width="49.7109375" style="334" customWidth="1"/>
    <col min="11014" max="11014" width="29.42578125" style="334" customWidth="1"/>
    <col min="11015" max="11015" width="6.28515625" style="334" customWidth="1"/>
    <col min="11016" max="11016" width="4.28515625" style="334" customWidth="1"/>
    <col min="11017" max="11017" width="6.42578125" style="334" customWidth="1"/>
    <col min="11018" max="11018" width="3.28515625" style="334" customWidth="1"/>
    <col min="11019" max="11019" width="6" style="334" customWidth="1"/>
    <col min="11020" max="11020" width="5.7109375" style="334" bestFit="1" customWidth="1"/>
    <col min="11021" max="11021" width="7" style="334" customWidth="1"/>
    <col min="11022" max="11022" width="5.42578125" style="334" customWidth="1"/>
    <col min="11023" max="11023" width="5" style="334" customWidth="1"/>
    <col min="11024" max="11024" width="6" style="334" bestFit="1" customWidth="1"/>
    <col min="11025" max="11025" width="6.140625" style="334" customWidth="1"/>
    <col min="11026" max="11026" width="16.5703125" style="334" customWidth="1"/>
    <col min="11027" max="11267" width="11.42578125" style="334"/>
    <col min="11268" max="11268" width="3.85546875" style="334" customWidth="1"/>
    <col min="11269" max="11269" width="49.7109375" style="334" customWidth="1"/>
    <col min="11270" max="11270" width="29.42578125" style="334" customWidth="1"/>
    <col min="11271" max="11271" width="6.28515625" style="334" customWidth="1"/>
    <col min="11272" max="11272" width="4.28515625" style="334" customWidth="1"/>
    <col min="11273" max="11273" width="6.42578125" style="334" customWidth="1"/>
    <col min="11274" max="11274" width="3.28515625" style="334" customWidth="1"/>
    <col min="11275" max="11275" width="6" style="334" customWidth="1"/>
    <col min="11276" max="11276" width="5.7109375" style="334" bestFit="1" customWidth="1"/>
    <col min="11277" max="11277" width="7" style="334" customWidth="1"/>
    <col min="11278" max="11278" width="5.42578125" style="334" customWidth="1"/>
    <col min="11279" max="11279" width="5" style="334" customWidth="1"/>
    <col min="11280" max="11280" width="6" style="334" bestFit="1" customWidth="1"/>
    <col min="11281" max="11281" width="6.140625" style="334" customWidth="1"/>
    <col min="11282" max="11282" width="16.5703125" style="334" customWidth="1"/>
    <col min="11283" max="11523" width="11.42578125" style="334"/>
    <col min="11524" max="11524" width="3.85546875" style="334" customWidth="1"/>
    <col min="11525" max="11525" width="49.7109375" style="334" customWidth="1"/>
    <col min="11526" max="11526" width="29.42578125" style="334" customWidth="1"/>
    <col min="11527" max="11527" width="6.28515625" style="334" customWidth="1"/>
    <col min="11528" max="11528" width="4.28515625" style="334" customWidth="1"/>
    <col min="11529" max="11529" width="6.42578125" style="334" customWidth="1"/>
    <col min="11530" max="11530" width="3.28515625" style="334" customWidth="1"/>
    <col min="11531" max="11531" width="6" style="334" customWidth="1"/>
    <col min="11532" max="11532" width="5.7109375" style="334" bestFit="1" customWidth="1"/>
    <col min="11533" max="11533" width="7" style="334" customWidth="1"/>
    <col min="11534" max="11534" width="5.42578125" style="334" customWidth="1"/>
    <col min="11535" max="11535" width="5" style="334" customWidth="1"/>
    <col min="11536" max="11536" width="6" style="334" bestFit="1" customWidth="1"/>
    <col min="11537" max="11537" width="6.140625" style="334" customWidth="1"/>
    <col min="11538" max="11538" width="16.5703125" style="334" customWidth="1"/>
    <col min="11539" max="11779" width="11.42578125" style="334"/>
    <col min="11780" max="11780" width="3.85546875" style="334" customWidth="1"/>
    <col min="11781" max="11781" width="49.7109375" style="334" customWidth="1"/>
    <col min="11782" max="11782" width="29.42578125" style="334" customWidth="1"/>
    <col min="11783" max="11783" width="6.28515625" style="334" customWidth="1"/>
    <col min="11784" max="11784" width="4.28515625" style="334" customWidth="1"/>
    <col min="11785" max="11785" width="6.42578125" style="334" customWidth="1"/>
    <col min="11786" max="11786" width="3.28515625" style="334" customWidth="1"/>
    <col min="11787" max="11787" width="6" style="334" customWidth="1"/>
    <col min="11788" max="11788" width="5.7109375" style="334" bestFit="1" customWidth="1"/>
    <col min="11789" max="11789" width="7" style="334" customWidth="1"/>
    <col min="11790" max="11790" width="5.42578125" style="334" customWidth="1"/>
    <col min="11791" max="11791" width="5" style="334" customWidth="1"/>
    <col min="11792" max="11792" width="6" style="334" bestFit="1" customWidth="1"/>
    <col min="11793" max="11793" width="6.140625" style="334" customWidth="1"/>
    <col min="11794" max="11794" width="16.5703125" style="334" customWidth="1"/>
    <col min="11795" max="12035" width="11.42578125" style="334"/>
    <col min="12036" max="12036" width="3.85546875" style="334" customWidth="1"/>
    <col min="12037" max="12037" width="49.7109375" style="334" customWidth="1"/>
    <col min="12038" max="12038" width="29.42578125" style="334" customWidth="1"/>
    <col min="12039" max="12039" width="6.28515625" style="334" customWidth="1"/>
    <col min="12040" max="12040" width="4.28515625" style="334" customWidth="1"/>
    <col min="12041" max="12041" width="6.42578125" style="334" customWidth="1"/>
    <col min="12042" max="12042" width="3.28515625" style="334" customWidth="1"/>
    <col min="12043" max="12043" width="6" style="334" customWidth="1"/>
    <col min="12044" max="12044" width="5.7109375" style="334" bestFit="1" customWidth="1"/>
    <col min="12045" max="12045" width="7" style="334" customWidth="1"/>
    <col min="12046" max="12046" width="5.42578125" style="334" customWidth="1"/>
    <col min="12047" max="12047" width="5" style="334" customWidth="1"/>
    <col min="12048" max="12048" width="6" style="334" bestFit="1" customWidth="1"/>
    <col min="12049" max="12049" width="6.140625" style="334" customWidth="1"/>
    <col min="12050" max="12050" width="16.5703125" style="334" customWidth="1"/>
    <col min="12051" max="12291" width="11.42578125" style="334"/>
    <col min="12292" max="12292" width="3.85546875" style="334" customWidth="1"/>
    <col min="12293" max="12293" width="49.7109375" style="334" customWidth="1"/>
    <col min="12294" max="12294" width="29.42578125" style="334" customWidth="1"/>
    <col min="12295" max="12295" width="6.28515625" style="334" customWidth="1"/>
    <col min="12296" max="12296" width="4.28515625" style="334" customWidth="1"/>
    <col min="12297" max="12297" width="6.42578125" style="334" customWidth="1"/>
    <col min="12298" max="12298" width="3.28515625" style="334" customWidth="1"/>
    <col min="12299" max="12299" width="6" style="334" customWidth="1"/>
    <col min="12300" max="12300" width="5.7109375" style="334" bestFit="1" customWidth="1"/>
    <col min="12301" max="12301" width="7" style="334" customWidth="1"/>
    <col min="12302" max="12302" width="5.42578125" style="334" customWidth="1"/>
    <col min="12303" max="12303" width="5" style="334" customWidth="1"/>
    <col min="12304" max="12304" width="6" style="334" bestFit="1" customWidth="1"/>
    <col min="12305" max="12305" width="6.140625" style="334" customWidth="1"/>
    <col min="12306" max="12306" width="16.5703125" style="334" customWidth="1"/>
    <col min="12307" max="12547" width="11.42578125" style="334"/>
    <col min="12548" max="12548" width="3.85546875" style="334" customWidth="1"/>
    <col min="12549" max="12549" width="49.7109375" style="334" customWidth="1"/>
    <col min="12550" max="12550" width="29.42578125" style="334" customWidth="1"/>
    <col min="12551" max="12551" width="6.28515625" style="334" customWidth="1"/>
    <col min="12552" max="12552" width="4.28515625" style="334" customWidth="1"/>
    <col min="12553" max="12553" width="6.42578125" style="334" customWidth="1"/>
    <col min="12554" max="12554" width="3.28515625" style="334" customWidth="1"/>
    <col min="12555" max="12555" width="6" style="334" customWidth="1"/>
    <col min="12556" max="12556" width="5.7109375" style="334" bestFit="1" customWidth="1"/>
    <col min="12557" max="12557" width="7" style="334" customWidth="1"/>
    <col min="12558" max="12558" width="5.42578125" style="334" customWidth="1"/>
    <col min="12559" max="12559" width="5" style="334" customWidth="1"/>
    <col min="12560" max="12560" width="6" style="334" bestFit="1" customWidth="1"/>
    <col min="12561" max="12561" width="6.140625" style="334" customWidth="1"/>
    <col min="12562" max="12562" width="16.5703125" style="334" customWidth="1"/>
    <col min="12563" max="12803" width="11.42578125" style="334"/>
    <col min="12804" max="12804" width="3.85546875" style="334" customWidth="1"/>
    <col min="12805" max="12805" width="49.7109375" style="334" customWidth="1"/>
    <col min="12806" max="12806" width="29.42578125" style="334" customWidth="1"/>
    <col min="12807" max="12807" width="6.28515625" style="334" customWidth="1"/>
    <col min="12808" max="12808" width="4.28515625" style="334" customWidth="1"/>
    <col min="12809" max="12809" width="6.42578125" style="334" customWidth="1"/>
    <col min="12810" max="12810" width="3.28515625" style="334" customWidth="1"/>
    <col min="12811" max="12811" width="6" style="334" customWidth="1"/>
    <col min="12812" max="12812" width="5.7109375" style="334" bestFit="1" customWidth="1"/>
    <col min="12813" max="12813" width="7" style="334" customWidth="1"/>
    <col min="12814" max="12814" width="5.42578125" style="334" customWidth="1"/>
    <col min="12815" max="12815" width="5" style="334" customWidth="1"/>
    <col min="12816" max="12816" width="6" style="334" bestFit="1" customWidth="1"/>
    <col min="12817" max="12817" width="6.140625" style="334" customWidth="1"/>
    <col min="12818" max="12818" width="16.5703125" style="334" customWidth="1"/>
    <col min="12819" max="13059" width="11.42578125" style="334"/>
    <col min="13060" max="13060" width="3.85546875" style="334" customWidth="1"/>
    <col min="13061" max="13061" width="49.7109375" style="334" customWidth="1"/>
    <col min="13062" max="13062" width="29.42578125" style="334" customWidth="1"/>
    <col min="13063" max="13063" width="6.28515625" style="334" customWidth="1"/>
    <col min="13064" max="13064" width="4.28515625" style="334" customWidth="1"/>
    <col min="13065" max="13065" width="6.42578125" style="334" customWidth="1"/>
    <col min="13066" max="13066" width="3.28515625" style="334" customWidth="1"/>
    <col min="13067" max="13067" width="6" style="334" customWidth="1"/>
    <col min="13068" max="13068" width="5.7109375" style="334" bestFit="1" customWidth="1"/>
    <col min="13069" max="13069" width="7" style="334" customWidth="1"/>
    <col min="13070" max="13070" width="5.42578125" style="334" customWidth="1"/>
    <col min="13071" max="13071" width="5" style="334" customWidth="1"/>
    <col min="13072" max="13072" width="6" style="334" bestFit="1" customWidth="1"/>
    <col min="13073" max="13073" width="6.140625" style="334" customWidth="1"/>
    <col min="13074" max="13074" width="16.5703125" style="334" customWidth="1"/>
    <col min="13075" max="13315" width="11.42578125" style="334"/>
    <col min="13316" max="13316" width="3.85546875" style="334" customWidth="1"/>
    <col min="13317" max="13317" width="49.7109375" style="334" customWidth="1"/>
    <col min="13318" max="13318" width="29.42578125" style="334" customWidth="1"/>
    <col min="13319" max="13319" width="6.28515625" style="334" customWidth="1"/>
    <col min="13320" max="13320" width="4.28515625" style="334" customWidth="1"/>
    <col min="13321" max="13321" width="6.42578125" style="334" customWidth="1"/>
    <col min="13322" max="13322" width="3.28515625" style="334" customWidth="1"/>
    <col min="13323" max="13323" width="6" style="334" customWidth="1"/>
    <col min="13324" max="13324" width="5.7109375" style="334" bestFit="1" customWidth="1"/>
    <col min="13325" max="13325" width="7" style="334" customWidth="1"/>
    <col min="13326" max="13326" width="5.42578125" style="334" customWidth="1"/>
    <col min="13327" max="13327" width="5" style="334" customWidth="1"/>
    <col min="13328" max="13328" width="6" style="334" bestFit="1" customWidth="1"/>
    <col min="13329" max="13329" width="6.140625" style="334" customWidth="1"/>
    <col min="13330" max="13330" width="16.5703125" style="334" customWidth="1"/>
    <col min="13331" max="13571" width="11.42578125" style="334"/>
    <col min="13572" max="13572" width="3.85546875" style="334" customWidth="1"/>
    <col min="13573" max="13573" width="49.7109375" style="334" customWidth="1"/>
    <col min="13574" max="13574" width="29.42578125" style="334" customWidth="1"/>
    <col min="13575" max="13575" width="6.28515625" style="334" customWidth="1"/>
    <col min="13576" max="13576" width="4.28515625" style="334" customWidth="1"/>
    <col min="13577" max="13577" width="6.42578125" style="334" customWidth="1"/>
    <col min="13578" max="13578" width="3.28515625" style="334" customWidth="1"/>
    <col min="13579" max="13579" width="6" style="334" customWidth="1"/>
    <col min="13580" max="13580" width="5.7109375" style="334" bestFit="1" customWidth="1"/>
    <col min="13581" max="13581" width="7" style="334" customWidth="1"/>
    <col min="13582" max="13582" width="5.42578125" style="334" customWidth="1"/>
    <col min="13583" max="13583" width="5" style="334" customWidth="1"/>
    <col min="13584" max="13584" width="6" style="334" bestFit="1" customWidth="1"/>
    <col min="13585" max="13585" width="6.140625" style="334" customWidth="1"/>
    <col min="13586" max="13586" width="16.5703125" style="334" customWidth="1"/>
    <col min="13587" max="13827" width="11.42578125" style="334"/>
    <col min="13828" max="13828" width="3.85546875" style="334" customWidth="1"/>
    <col min="13829" max="13829" width="49.7109375" style="334" customWidth="1"/>
    <col min="13830" max="13830" width="29.42578125" style="334" customWidth="1"/>
    <col min="13831" max="13831" width="6.28515625" style="334" customWidth="1"/>
    <col min="13832" max="13832" width="4.28515625" style="334" customWidth="1"/>
    <col min="13833" max="13833" width="6.42578125" style="334" customWidth="1"/>
    <col min="13834" max="13834" width="3.28515625" style="334" customWidth="1"/>
    <col min="13835" max="13835" width="6" style="334" customWidth="1"/>
    <col min="13836" max="13836" width="5.7109375" style="334" bestFit="1" customWidth="1"/>
    <col min="13837" max="13837" width="7" style="334" customWidth="1"/>
    <col min="13838" max="13838" width="5.42578125" style="334" customWidth="1"/>
    <col min="13839" max="13839" width="5" style="334" customWidth="1"/>
    <col min="13840" max="13840" width="6" style="334" bestFit="1" customWidth="1"/>
    <col min="13841" max="13841" width="6.140625" style="334" customWidth="1"/>
    <col min="13842" max="13842" width="16.5703125" style="334" customWidth="1"/>
    <col min="13843" max="14083" width="11.42578125" style="334"/>
    <col min="14084" max="14084" width="3.85546875" style="334" customWidth="1"/>
    <col min="14085" max="14085" width="49.7109375" style="334" customWidth="1"/>
    <col min="14086" max="14086" width="29.42578125" style="334" customWidth="1"/>
    <col min="14087" max="14087" width="6.28515625" style="334" customWidth="1"/>
    <col min="14088" max="14088" width="4.28515625" style="334" customWidth="1"/>
    <col min="14089" max="14089" width="6.42578125" style="334" customWidth="1"/>
    <col min="14090" max="14090" width="3.28515625" style="334" customWidth="1"/>
    <col min="14091" max="14091" width="6" style="334" customWidth="1"/>
    <col min="14092" max="14092" width="5.7109375" style="334" bestFit="1" customWidth="1"/>
    <col min="14093" max="14093" width="7" style="334" customWidth="1"/>
    <col min="14094" max="14094" width="5.42578125" style="334" customWidth="1"/>
    <col min="14095" max="14095" width="5" style="334" customWidth="1"/>
    <col min="14096" max="14096" width="6" style="334" bestFit="1" customWidth="1"/>
    <col min="14097" max="14097" width="6.140625" style="334" customWidth="1"/>
    <col min="14098" max="14098" width="16.5703125" style="334" customWidth="1"/>
    <col min="14099" max="14339" width="11.42578125" style="334"/>
    <col min="14340" max="14340" width="3.85546875" style="334" customWidth="1"/>
    <col min="14341" max="14341" width="49.7109375" style="334" customWidth="1"/>
    <col min="14342" max="14342" width="29.42578125" style="334" customWidth="1"/>
    <col min="14343" max="14343" width="6.28515625" style="334" customWidth="1"/>
    <col min="14344" max="14344" width="4.28515625" style="334" customWidth="1"/>
    <col min="14345" max="14345" width="6.42578125" style="334" customWidth="1"/>
    <col min="14346" max="14346" width="3.28515625" style="334" customWidth="1"/>
    <col min="14347" max="14347" width="6" style="334" customWidth="1"/>
    <col min="14348" max="14348" width="5.7109375" style="334" bestFit="1" customWidth="1"/>
    <col min="14349" max="14349" width="7" style="334" customWidth="1"/>
    <col min="14350" max="14350" width="5.42578125" style="334" customWidth="1"/>
    <col min="14351" max="14351" width="5" style="334" customWidth="1"/>
    <col min="14352" max="14352" width="6" style="334" bestFit="1" customWidth="1"/>
    <col min="14353" max="14353" width="6.140625" style="334" customWidth="1"/>
    <col min="14354" max="14354" width="16.5703125" style="334" customWidth="1"/>
    <col min="14355" max="14595" width="11.42578125" style="334"/>
    <col min="14596" max="14596" width="3.85546875" style="334" customWidth="1"/>
    <col min="14597" max="14597" width="49.7109375" style="334" customWidth="1"/>
    <col min="14598" max="14598" width="29.42578125" style="334" customWidth="1"/>
    <col min="14599" max="14599" width="6.28515625" style="334" customWidth="1"/>
    <col min="14600" max="14600" width="4.28515625" style="334" customWidth="1"/>
    <col min="14601" max="14601" width="6.42578125" style="334" customWidth="1"/>
    <col min="14602" max="14602" width="3.28515625" style="334" customWidth="1"/>
    <col min="14603" max="14603" width="6" style="334" customWidth="1"/>
    <col min="14604" max="14604" width="5.7109375" style="334" bestFit="1" customWidth="1"/>
    <col min="14605" max="14605" width="7" style="334" customWidth="1"/>
    <col min="14606" max="14606" width="5.42578125" style="334" customWidth="1"/>
    <col min="14607" max="14607" width="5" style="334" customWidth="1"/>
    <col min="14608" max="14608" width="6" style="334" bestFit="1" customWidth="1"/>
    <col min="14609" max="14609" width="6.140625" style="334" customWidth="1"/>
    <col min="14610" max="14610" width="16.5703125" style="334" customWidth="1"/>
    <col min="14611" max="14851" width="11.42578125" style="334"/>
    <col min="14852" max="14852" width="3.85546875" style="334" customWidth="1"/>
    <col min="14853" max="14853" width="49.7109375" style="334" customWidth="1"/>
    <col min="14854" max="14854" width="29.42578125" style="334" customWidth="1"/>
    <col min="14855" max="14855" width="6.28515625" style="334" customWidth="1"/>
    <col min="14856" max="14856" width="4.28515625" style="334" customWidth="1"/>
    <col min="14857" max="14857" width="6.42578125" style="334" customWidth="1"/>
    <col min="14858" max="14858" width="3.28515625" style="334" customWidth="1"/>
    <col min="14859" max="14859" width="6" style="334" customWidth="1"/>
    <col min="14860" max="14860" width="5.7109375" style="334" bestFit="1" customWidth="1"/>
    <col min="14861" max="14861" width="7" style="334" customWidth="1"/>
    <col min="14862" max="14862" width="5.42578125" style="334" customWidth="1"/>
    <col min="14863" max="14863" width="5" style="334" customWidth="1"/>
    <col min="14864" max="14864" width="6" style="334" bestFit="1" customWidth="1"/>
    <col min="14865" max="14865" width="6.140625" style="334" customWidth="1"/>
    <col min="14866" max="14866" width="16.5703125" style="334" customWidth="1"/>
    <col min="14867" max="15107" width="11.42578125" style="334"/>
    <col min="15108" max="15108" width="3.85546875" style="334" customWidth="1"/>
    <col min="15109" max="15109" width="49.7109375" style="334" customWidth="1"/>
    <col min="15110" max="15110" width="29.42578125" style="334" customWidth="1"/>
    <col min="15111" max="15111" width="6.28515625" style="334" customWidth="1"/>
    <col min="15112" max="15112" width="4.28515625" style="334" customWidth="1"/>
    <col min="15113" max="15113" width="6.42578125" style="334" customWidth="1"/>
    <col min="15114" max="15114" width="3.28515625" style="334" customWidth="1"/>
    <col min="15115" max="15115" width="6" style="334" customWidth="1"/>
    <col min="15116" max="15116" width="5.7109375" style="334" bestFit="1" customWidth="1"/>
    <col min="15117" max="15117" width="7" style="334" customWidth="1"/>
    <col min="15118" max="15118" width="5.42578125" style="334" customWidth="1"/>
    <col min="15119" max="15119" width="5" style="334" customWidth="1"/>
    <col min="15120" max="15120" width="6" style="334" bestFit="1" customWidth="1"/>
    <col min="15121" max="15121" width="6.140625" style="334" customWidth="1"/>
    <col min="15122" max="15122" width="16.5703125" style="334" customWidth="1"/>
    <col min="15123" max="15363" width="11.42578125" style="334"/>
    <col min="15364" max="15364" width="3.85546875" style="334" customWidth="1"/>
    <col min="15365" max="15365" width="49.7109375" style="334" customWidth="1"/>
    <col min="15366" max="15366" width="29.42578125" style="334" customWidth="1"/>
    <col min="15367" max="15367" width="6.28515625" style="334" customWidth="1"/>
    <col min="15368" max="15368" width="4.28515625" style="334" customWidth="1"/>
    <col min="15369" max="15369" width="6.42578125" style="334" customWidth="1"/>
    <col min="15370" max="15370" width="3.28515625" style="334" customWidth="1"/>
    <col min="15371" max="15371" width="6" style="334" customWidth="1"/>
    <col min="15372" max="15372" width="5.7109375" style="334" bestFit="1" customWidth="1"/>
    <col min="15373" max="15373" width="7" style="334" customWidth="1"/>
    <col min="15374" max="15374" width="5.42578125" style="334" customWidth="1"/>
    <col min="15375" max="15375" width="5" style="334" customWidth="1"/>
    <col min="15376" max="15376" width="6" style="334" bestFit="1" customWidth="1"/>
    <col min="15377" max="15377" width="6.140625" style="334" customWidth="1"/>
    <col min="15378" max="15378" width="16.5703125" style="334" customWidth="1"/>
    <col min="15379" max="15619" width="11.42578125" style="334"/>
    <col min="15620" max="15620" width="3.85546875" style="334" customWidth="1"/>
    <col min="15621" max="15621" width="49.7109375" style="334" customWidth="1"/>
    <col min="15622" max="15622" width="29.42578125" style="334" customWidth="1"/>
    <col min="15623" max="15623" width="6.28515625" style="334" customWidth="1"/>
    <col min="15624" max="15624" width="4.28515625" style="334" customWidth="1"/>
    <col min="15625" max="15625" width="6.42578125" style="334" customWidth="1"/>
    <col min="15626" max="15626" width="3.28515625" style="334" customWidth="1"/>
    <col min="15627" max="15627" width="6" style="334" customWidth="1"/>
    <col min="15628" max="15628" width="5.7109375" style="334" bestFit="1" customWidth="1"/>
    <col min="15629" max="15629" width="7" style="334" customWidth="1"/>
    <col min="15630" max="15630" width="5.42578125" style="334" customWidth="1"/>
    <col min="15631" max="15631" width="5" style="334" customWidth="1"/>
    <col min="15632" max="15632" width="6" style="334" bestFit="1" customWidth="1"/>
    <col min="15633" max="15633" width="6.140625" style="334" customWidth="1"/>
    <col min="15634" max="15634" width="16.5703125" style="334" customWidth="1"/>
    <col min="15635" max="15875" width="11.42578125" style="334"/>
    <col min="15876" max="15876" width="3.85546875" style="334" customWidth="1"/>
    <col min="15877" max="15877" width="49.7109375" style="334" customWidth="1"/>
    <col min="15878" max="15878" width="29.42578125" style="334" customWidth="1"/>
    <col min="15879" max="15879" width="6.28515625" style="334" customWidth="1"/>
    <col min="15880" max="15880" width="4.28515625" style="334" customWidth="1"/>
    <col min="15881" max="15881" width="6.42578125" style="334" customWidth="1"/>
    <col min="15882" max="15882" width="3.28515625" style="334" customWidth="1"/>
    <col min="15883" max="15883" width="6" style="334" customWidth="1"/>
    <col min="15884" max="15884" width="5.7109375" style="334" bestFit="1" customWidth="1"/>
    <col min="15885" max="15885" width="7" style="334" customWidth="1"/>
    <col min="15886" max="15886" width="5.42578125" style="334" customWidth="1"/>
    <col min="15887" max="15887" width="5" style="334" customWidth="1"/>
    <col min="15888" max="15888" width="6" style="334" bestFit="1" customWidth="1"/>
    <col min="15889" max="15889" width="6.140625" style="334" customWidth="1"/>
    <col min="15890" max="15890" width="16.5703125" style="334" customWidth="1"/>
    <col min="15891" max="16131" width="11.42578125" style="334"/>
    <col min="16132" max="16132" width="3.85546875" style="334" customWidth="1"/>
    <col min="16133" max="16133" width="49.7109375" style="334" customWidth="1"/>
    <col min="16134" max="16134" width="29.42578125" style="334" customWidth="1"/>
    <col min="16135" max="16135" width="6.28515625" style="334" customWidth="1"/>
    <col min="16136" max="16136" width="4.28515625" style="334" customWidth="1"/>
    <col min="16137" max="16137" width="6.42578125" style="334" customWidth="1"/>
    <col min="16138" max="16138" width="3.28515625" style="334" customWidth="1"/>
    <col min="16139" max="16139" width="6" style="334" customWidth="1"/>
    <col min="16140" max="16140" width="5.7109375" style="334" bestFit="1" customWidth="1"/>
    <col min="16141" max="16141" width="7" style="334" customWidth="1"/>
    <col min="16142" max="16142" width="5.42578125" style="334" customWidth="1"/>
    <col min="16143" max="16143" width="5" style="334" customWidth="1"/>
    <col min="16144" max="16144" width="6" style="334" bestFit="1" customWidth="1"/>
    <col min="16145" max="16145" width="6.140625" style="334" customWidth="1"/>
    <col min="16146" max="16146" width="16.5703125" style="334" customWidth="1"/>
    <col min="16147" max="16384" width="11.42578125" style="334"/>
  </cols>
  <sheetData>
    <row r="1" spans="1:21" ht="18" customHeight="1" thickBot="1" x14ac:dyDescent="0.3">
      <c r="B1" s="924" t="str">
        <f>'Recap Sheet'!A2</f>
        <v>School Food Authority:</v>
      </c>
      <c r="E1" s="2384" t="str">
        <f>'Recap Sheet'!A3</f>
        <v>Offeror Name:</v>
      </c>
      <c r="F1" s="2384"/>
      <c r="G1" s="2384"/>
      <c r="H1" s="2384"/>
      <c r="I1" s="2384"/>
      <c r="J1" s="2384"/>
      <c r="K1" s="2384"/>
      <c r="L1" s="2384"/>
      <c r="M1" s="2384"/>
      <c r="N1" s="2149"/>
      <c r="O1" s="2392" t="s">
        <v>400</v>
      </c>
      <c r="P1" s="2392"/>
      <c r="Q1" s="2392"/>
      <c r="R1" s="2392"/>
      <c r="S1" s="2392"/>
      <c r="T1" s="2392"/>
      <c r="U1" s="21"/>
    </row>
    <row r="2" spans="1:21" s="8" customFormat="1" ht="18.75" customHeight="1" thickBot="1" x14ac:dyDescent="0.3">
      <c r="A2" s="975"/>
      <c r="B2" s="925" t="str">
        <f>'Recap Sheet'!B2</f>
        <v>WILLIAMSBURG COUNTY SCHOOLS</v>
      </c>
      <c r="C2" s="987" t="s">
        <v>27</v>
      </c>
      <c r="D2" s="1013"/>
      <c r="E2" s="2385">
        <f>'Recap Sheet'!B3</f>
        <v>0</v>
      </c>
      <c r="F2" s="2386"/>
      <c r="G2" s="2386"/>
      <c r="H2" s="2386"/>
      <c r="I2" s="2386"/>
      <c r="J2" s="2386"/>
      <c r="K2" s="2386"/>
      <c r="L2" s="2386"/>
      <c r="M2" s="2387"/>
      <c r="N2" s="2148"/>
      <c r="O2" s="953"/>
      <c r="P2" s="1094"/>
      <c r="Q2" s="948"/>
      <c r="R2" s="948"/>
      <c r="S2" s="948"/>
      <c r="T2" s="949"/>
      <c r="U2" s="335"/>
    </row>
    <row r="3" spans="1:21" s="8" customFormat="1" ht="15" customHeight="1" x14ac:dyDescent="0.25">
      <c r="A3" s="974" t="s">
        <v>28</v>
      </c>
      <c r="B3" s="918" t="s">
        <v>29</v>
      </c>
      <c r="C3" s="988" t="s">
        <v>30</v>
      </c>
      <c r="D3" s="1045"/>
      <c r="E3" s="920"/>
      <c r="F3" s="2388" t="s">
        <v>3</v>
      </c>
      <c r="G3" s="2388"/>
      <c r="H3" s="2388"/>
      <c r="I3" s="2388"/>
      <c r="J3" s="2388"/>
      <c r="K3" s="928">
        <f>'Recap Sheet'!B4</f>
        <v>0</v>
      </c>
      <c r="L3" s="917"/>
      <c r="M3" s="939"/>
      <c r="N3" s="2082" t="s">
        <v>2211</v>
      </c>
      <c r="O3" s="393" t="s">
        <v>400</v>
      </c>
      <c r="P3" s="1095" t="s">
        <v>401</v>
      </c>
      <c r="Q3" s="393"/>
      <c r="R3" s="393" t="s">
        <v>402</v>
      </c>
      <c r="S3" s="2037" t="s">
        <v>2911</v>
      </c>
      <c r="T3" s="393" t="s">
        <v>2906</v>
      </c>
      <c r="U3" s="335"/>
    </row>
    <row r="4" spans="1:21" ht="15" customHeight="1" x14ac:dyDescent="0.25">
      <c r="A4" s="569" t="s">
        <v>31</v>
      </c>
      <c r="B4" s="34"/>
      <c r="C4" s="135"/>
      <c r="D4" s="1015" t="s">
        <v>32</v>
      </c>
      <c r="E4" s="1059" t="s">
        <v>33</v>
      </c>
      <c r="F4" s="1069" t="s">
        <v>34</v>
      </c>
      <c r="G4" s="393" t="s">
        <v>35</v>
      </c>
      <c r="H4" s="393" t="s">
        <v>36</v>
      </c>
      <c r="I4" s="393" t="s">
        <v>37</v>
      </c>
      <c r="J4" s="393" t="s">
        <v>38</v>
      </c>
      <c r="K4" s="393" t="s">
        <v>39</v>
      </c>
      <c r="L4" s="861" t="s">
        <v>40</v>
      </c>
      <c r="M4" s="859" t="s">
        <v>41</v>
      </c>
      <c r="N4" s="2083" t="s">
        <v>2930</v>
      </c>
      <c r="O4" s="393" t="s">
        <v>403</v>
      </c>
      <c r="P4" s="1095" t="s">
        <v>404</v>
      </c>
      <c r="Q4" s="393" t="s">
        <v>400</v>
      </c>
      <c r="R4" s="393" t="s">
        <v>2216</v>
      </c>
      <c r="S4" s="393" t="s">
        <v>2217</v>
      </c>
      <c r="T4" s="393" t="s">
        <v>2907</v>
      </c>
      <c r="U4" s="335"/>
    </row>
    <row r="5" spans="1:21" ht="15" customHeight="1" thickBot="1" x14ac:dyDescent="0.3">
      <c r="A5" s="506"/>
      <c r="B5" s="670"/>
      <c r="C5" s="128"/>
      <c r="D5" s="1016" t="s">
        <v>42</v>
      </c>
      <c r="E5" s="1060" t="s">
        <v>43</v>
      </c>
      <c r="F5" s="1070" t="s">
        <v>44</v>
      </c>
      <c r="G5" s="672" t="s">
        <v>45</v>
      </c>
      <c r="H5" s="672" t="s">
        <v>46</v>
      </c>
      <c r="I5" s="672" t="s">
        <v>38</v>
      </c>
      <c r="J5" s="672" t="s">
        <v>47</v>
      </c>
      <c r="K5" s="672" t="s">
        <v>48</v>
      </c>
      <c r="L5" s="672" t="s">
        <v>47</v>
      </c>
      <c r="M5" s="940" t="s">
        <v>38</v>
      </c>
      <c r="N5" s="1402" t="s">
        <v>2213</v>
      </c>
      <c r="O5" s="672" t="s">
        <v>406</v>
      </c>
      <c r="P5" s="1070" t="s">
        <v>407</v>
      </c>
      <c r="Q5" s="672" t="s">
        <v>408</v>
      </c>
      <c r="R5" s="672" t="s">
        <v>47</v>
      </c>
      <c r="S5" s="1402" t="s">
        <v>49</v>
      </c>
      <c r="T5" s="1401" t="s">
        <v>2926</v>
      </c>
      <c r="U5" s="335"/>
    </row>
    <row r="6" spans="1:21" s="173" customFormat="1" ht="15" customHeight="1" thickBot="1" x14ac:dyDescent="0.3">
      <c r="A6" s="14"/>
      <c r="B6" s="557" t="s">
        <v>3434</v>
      </c>
      <c r="C6" s="17"/>
      <c r="D6" s="17"/>
      <c r="E6" s="17"/>
      <c r="F6" s="1071"/>
      <c r="G6" s="842"/>
      <c r="H6" s="406"/>
      <c r="I6" s="15"/>
      <c r="J6" s="525"/>
      <c r="K6" s="406"/>
      <c r="L6" s="406"/>
      <c r="M6" s="931"/>
      <c r="N6" s="1614"/>
      <c r="O6" s="1472" t="s">
        <v>3615</v>
      </c>
      <c r="P6" s="17"/>
      <c r="Q6" s="406"/>
      <c r="R6" s="406"/>
      <c r="S6" s="406"/>
      <c r="T6" s="977"/>
    </row>
    <row r="7" spans="1:21" s="173" customFormat="1" ht="15" customHeight="1" thickBot="1" x14ac:dyDescent="0.3">
      <c r="A7" s="955"/>
      <c r="B7" s="956"/>
      <c r="C7" s="1083"/>
      <c r="D7" s="1083"/>
      <c r="E7" s="1083"/>
      <c r="F7" s="1084"/>
      <c r="G7" s="958"/>
      <c r="H7" s="957"/>
      <c r="I7" s="956"/>
      <c r="J7" s="959"/>
      <c r="K7" s="957"/>
      <c r="L7" s="957"/>
      <c r="M7" s="960"/>
      <c r="N7" s="2055"/>
      <c r="O7" s="957"/>
      <c r="P7" s="957"/>
      <c r="Q7" s="957"/>
      <c r="R7" s="957"/>
      <c r="S7" s="957"/>
      <c r="T7" s="957"/>
    </row>
    <row r="8" spans="1:21" ht="15" customHeight="1" thickBot="1" x14ac:dyDescent="0.3">
      <c r="A8" s="571">
        <v>1</v>
      </c>
      <c r="B8" s="1868" t="s">
        <v>3435</v>
      </c>
      <c r="C8" s="1858" t="s">
        <v>3438</v>
      </c>
      <c r="D8" s="1885"/>
      <c r="E8" s="1835" t="s">
        <v>3439</v>
      </c>
      <c r="F8" s="1979">
        <v>48</v>
      </c>
      <c r="G8" s="843">
        <v>0</v>
      </c>
      <c r="H8" s="1837">
        <f>ROUND($G$8*$F$8/F8,2)</f>
        <v>0</v>
      </c>
      <c r="I8" s="1894" t="s">
        <v>50</v>
      </c>
      <c r="J8" s="1838">
        <v>33.119999999999997</v>
      </c>
      <c r="K8" s="1906">
        <f>IF(OR(ISBLANK(J8),G8=0,ISBLANK(G8)),,ROUND(J8+$K$3,2))</f>
        <v>0</v>
      </c>
      <c r="L8" s="1957">
        <f>ROUND(H8*K8,2)</f>
        <v>0</v>
      </c>
      <c r="M8" s="1834">
        <f>ROUND(K8/F8,2)</f>
        <v>0</v>
      </c>
      <c r="N8" s="1839">
        <v>25.85</v>
      </c>
      <c r="O8" s="1832">
        <v>1.6291</v>
      </c>
      <c r="P8" s="1885">
        <v>4.46</v>
      </c>
      <c r="Q8" s="1326">
        <f>ROUND(O8*P8,2)</f>
        <v>7.27</v>
      </c>
      <c r="R8" s="1326">
        <f t="shared" ref="R8" si="0">K8-Q8</f>
        <v>-7.27</v>
      </c>
      <c r="S8" s="262">
        <f t="shared" ref="S8" si="1">R8/F8</f>
        <v>-0.15145833333333333</v>
      </c>
      <c r="T8" s="262">
        <f t="shared" ref="T8" si="2">N8/F8</f>
        <v>0.5385416666666667</v>
      </c>
    </row>
    <row r="9" spans="1:21" ht="15" customHeight="1" x14ac:dyDescent="0.25">
      <c r="A9" s="569"/>
      <c r="B9" s="34" t="s">
        <v>3436</v>
      </c>
      <c r="C9" s="1443" t="s">
        <v>157</v>
      </c>
      <c r="D9" s="1833"/>
      <c r="E9" s="1443" t="s">
        <v>157</v>
      </c>
      <c r="F9" s="1440"/>
      <c r="G9" s="1453"/>
      <c r="H9" s="1454"/>
      <c r="I9" s="1441"/>
      <c r="J9" s="978"/>
      <c r="K9" s="1444"/>
      <c r="L9" s="1455"/>
      <c r="M9" s="1456"/>
      <c r="N9" s="1332"/>
      <c r="O9" s="1328"/>
      <c r="P9" s="1833"/>
      <c r="Q9" s="1464"/>
      <c r="R9" s="1464"/>
      <c r="S9" s="1456"/>
      <c r="T9" s="1456"/>
    </row>
    <row r="10" spans="1:21" ht="15" customHeight="1" x14ac:dyDescent="0.25">
      <c r="A10" s="569"/>
      <c r="B10" s="34" t="s">
        <v>3437</v>
      </c>
      <c r="C10" s="1443" t="s">
        <v>157</v>
      </c>
      <c r="D10" s="1833"/>
      <c r="E10" s="1443" t="s">
        <v>157</v>
      </c>
      <c r="F10" s="1440"/>
      <c r="G10" s="1453"/>
      <c r="H10" s="1457"/>
      <c r="I10" s="2095"/>
      <c r="J10" s="978"/>
      <c r="K10" s="1444"/>
      <c r="L10" s="1455"/>
      <c r="M10" s="1456"/>
      <c r="N10" s="1332"/>
      <c r="O10" s="1328"/>
      <c r="P10" s="1833"/>
      <c r="Q10" s="1464"/>
      <c r="R10" s="1464"/>
      <c r="S10" s="1456"/>
      <c r="T10" s="1456"/>
    </row>
    <row r="11" spans="1:21" ht="15" customHeight="1" thickBot="1" x14ac:dyDescent="0.3">
      <c r="A11" s="570"/>
      <c r="B11" s="2063" t="s">
        <v>321</v>
      </c>
      <c r="C11" s="124"/>
      <c r="D11" s="1035"/>
      <c r="E11" s="279"/>
      <c r="F11" s="1085"/>
      <c r="G11" s="811"/>
      <c r="H11" s="718"/>
      <c r="I11" s="130"/>
      <c r="J11" s="44"/>
      <c r="K11" s="241"/>
      <c r="L11" s="719"/>
      <c r="M11" s="932"/>
      <c r="N11" s="932"/>
      <c r="O11" s="1329"/>
      <c r="P11" s="1035"/>
      <c r="Q11" s="951"/>
      <c r="R11" s="951"/>
      <c r="S11" s="438"/>
      <c r="T11" s="13"/>
    </row>
    <row r="12" spans="1:21" ht="15" customHeight="1" thickBot="1" x14ac:dyDescent="0.3">
      <c r="A12" s="571">
        <v>2</v>
      </c>
      <c r="B12" s="1980" t="s">
        <v>3444</v>
      </c>
      <c r="C12" s="992" t="s">
        <v>3442</v>
      </c>
      <c r="D12" s="1885"/>
      <c r="E12" s="186" t="s">
        <v>3443</v>
      </c>
      <c r="F12" s="1077">
        <v>60</v>
      </c>
      <c r="G12" s="844">
        <v>0</v>
      </c>
      <c r="H12" s="1837">
        <f>ROUND($G$12*$F$12/F12,2)</f>
        <v>0</v>
      </c>
      <c r="I12" s="1967" t="s">
        <v>50</v>
      </c>
      <c r="J12" s="1838">
        <v>41.7</v>
      </c>
      <c r="K12" s="1906">
        <f>IF(OR(ISBLANK(J12),G12=0,ISBLANK(G12)),,ROUND(J12+$K$3,2))</f>
        <v>0</v>
      </c>
      <c r="L12" s="1957">
        <f t="shared" ref="L12" si="3">ROUND(H12*K12,2)</f>
        <v>0</v>
      </c>
      <c r="M12" s="1834">
        <f t="shared" ref="M12" si="4">ROUND(K12/F12,2)</f>
        <v>0</v>
      </c>
      <c r="N12" s="1839">
        <v>31.81</v>
      </c>
      <c r="O12" s="1981">
        <v>1.6291</v>
      </c>
      <c r="P12" s="1885">
        <v>6.07</v>
      </c>
      <c r="Q12" s="1326">
        <f t="shared" ref="Q12" si="5">ROUND(O12*P12,2)</f>
        <v>9.89</v>
      </c>
      <c r="R12" s="1326">
        <f>K12-Q12</f>
        <v>-9.89</v>
      </c>
      <c r="S12" s="262">
        <f>R12/F12</f>
        <v>-0.16483333333333333</v>
      </c>
      <c r="T12" s="262">
        <f>N12/F12</f>
        <v>0.53016666666666667</v>
      </c>
    </row>
    <row r="13" spans="1:21" ht="15" customHeight="1" x14ac:dyDescent="0.25">
      <c r="A13" s="569"/>
      <c r="B13" s="34" t="s">
        <v>3440</v>
      </c>
      <c r="C13" s="123"/>
      <c r="D13" s="1833"/>
      <c r="E13" s="135"/>
      <c r="F13" s="1073"/>
      <c r="G13" s="845"/>
      <c r="H13" s="1837"/>
      <c r="I13" s="88"/>
      <c r="J13" s="1845"/>
      <c r="K13" s="1906"/>
      <c r="L13" s="1957"/>
      <c r="M13" s="1834"/>
      <c r="N13" s="1839"/>
      <c r="O13" s="1328"/>
      <c r="P13" s="1833"/>
      <c r="Q13" s="2059"/>
      <c r="R13" s="2059"/>
      <c r="S13" s="262"/>
      <c r="T13" s="1834"/>
    </row>
    <row r="14" spans="1:21" ht="15" customHeight="1" x14ac:dyDescent="0.25">
      <c r="A14" s="569"/>
      <c r="B14" s="34" t="s">
        <v>3441</v>
      </c>
      <c r="C14" s="863"/>
      <c r="D14" s="1884"/>
      <c r="E14" s="228"/>
      <c r="F14" s="1109"/>
      <c r="G14" s="845"/>
      <c r="H14" s="140"/>
      <c r="I14" s="88"/>
      <c r="J14" s="1012"/>
      <c r="K14" s="207"/>
      <c r="L14" s="1313"/>
      <c r="M14" s="1314"/>
      <c r="N14" s="262"/>
      <c r="O14" s="2060"/>
      <c r="P14" s="1452"/>
      <c r="Q14" s="1326"/>
      <c r="R14" s="1326"/>
      <c r="S14" s="1982"/>
      <c r="T14" s="1314"/>
    </row>
    <row r="15" spans="1:21" ht="15" customHeight="1" thickBot="1" x14ac:dyDescent="0.3">
      <c r="A15" s="570"/>
      <c r="B15" s="2063" t="s">
        <v>321</v>
      </c>
      <c r="C15" s="124"/>
      <c r="D15" s="1086"/>
      <c r="E15" s="128"/>
      <c r="F15" s="1074"/>
      <c r="G15" s="810"/>
      <c r="H15" s="108"/>
      <c r="I15" s="13"/>
      <c r="J15" s="213"/>
      <c r="K15" s="13"/>
      <c r="L15" s="214"/>
      <c r="M15" s="13"/>
      <c r="N15" s="13"/>
      <c r="O15" s="2061"/>
      <c r="P15" s="1086"/>
      <c r="Q15" s="2062"/>
      <c r="R15" s="952"/>
      <c r="S15" s="438"/>
      <c r="T15" s="13"/>
    </row>
    <row r="16" spans="1:21" ht="15" customHeight="1" thickBot="1" x14ac:dyDescent="0.3">
      <c r="A16" s="571">
        <v>3</v>
      </c>
      <c r="B16" s="1980" t="s">
        <v>3445</v>
      </c>
      <c r="C16" s="123" t="s">
        <v>3450</v>
      </c>
      <c r="D16" s="1885"/>
      <c r="E16" s="135" t="s">
        <v>3451</v>
      </c>
      <c r="F16" s="1073">
        <v>83</v>
      </c>
      <c r="G16" s="844">
        <v>0</v>
      </c>
      <c r="H16" s="1837">
        <f>ROUND(G16*F16/F16,2)</f>
        <v>0</v>
      </c>
      <c r="I16" s="1894" t="s">
        <v>50</v>
      </c>
      <c r="J16" s="82">
        <v>40.1</v>
      </c>
      <c r="K16" s="1906">
        <f>IF(OR(ISBLANK(J16),G16=0,ISBLANK(G16)),,ROUND(J16+$K$3,2))</f>
        <v>0</v>
      </c>
      <c r="L16" s="1957">
        <f>ROUND(H16*K16,2)</f>
        <v>0</v>
      </c>
      <c r="M16" s="1834">
        <f>ROUND(K16/F16,2)</f>
        <v>0</v>
      </c>
      <c r="N16" s="1839">
        <v>23.08</v>
      </c>
      <c r="O16" s="2202">
        <v>1.6291</v>
      </c>
      <c r="P16" s="1885">
        <v>10.45</v>
      </c>
      <c r="Q16" s="1326">
        <f>ROUND(O16*P16,2)</f>
        <v>17.02</v>
      </c>
      <c r="R16" s="1326">
        <f>K16-Q16</f>
        <v>-17.02</v>
      </c>
      <c r="S16" s="262">
        <f>R16/F16</f>
        <v>-0.20506024096385542</v>
      </c>
      <c r="T16" s="262">
        <f>N16/F16</f>
        <v>0.27807228915662646</v>
      </c>
    </row>
    <row r="17" spans="1:20" ht="15" customHeight="1" x14ac:dyDescent="0.25">
      <c r="A17" s="569"/>
      <c r="B17" s="166" t="s">
        <v>3446</v>
      </c>
      <c r="C17" s="123" t="s">
        <v>157</v>
      </c>
      <c r="D17" s="1833"/>
      <c r="E17" s="1443" t="s">
        <v>157</v>
      </c>
      <c r="F17" s="1440" t="s">
        <v>157</v>
      </c>
      <c r="G17" s="1453"/>
      <c r="H17" s="2101" t="s">
        <v>157</v>
      </c>
      <c r="I17" s="2095" t="s">
        <v>238</v>
      </c>
      <c r="J17" s="978" t="s">
        <v>157</v>
      </c>
      <c r="K17" s="2003" t="s">
        <v>157</v>
      </c>
      <c r="L17" s="2004" t="s">
        <v>157</v>
      </c>
      <c r="M17" s="1932" t="s">
        <v>157</v>
      </c>
      <c r="N17" s="2052"/>
      <c r="O17" s="1996" t="s">
        <v>157</v>
      </c>
      <c r="P17" s="1833" t="s">
        <v>157</v>
      </c>
      <c r="Q17" s="1464" t="s">
        <v>157</v>
      </c>
      <c r="R17" s="1464" t="s">
        <v>157</v>
      </c>
      <c r="S17" s="262" t="s">
        <v>157</v>
      </c>
      <c r="T17" s="262" t="s">
        <v>157</v>
      </c>
    </row>
    <row r="18" spans="1:20" ht="15" customHeight="1" x14ac:dyDescent="0.25">
      <c r="A18" s="569"/>
      <c r="B18" s="226" t="s">
        <v>3447</v>
      </c>
      <c r="C18" s="863" t="s">
        <v>157</v>
      </c>
      <c r="D18" s="1833"/>
      <c r="E18" s="1443" t="s">
        <v>157</v>
      </c>
      <c r="F18" s="1440" t="s">
        <v>157</v>
      </c>
      <c r="G18" s="1453"/>
      <c r="H18" s="2101" t="s">
        <v>157</v>
      </c>
      <c r="I18" s="2095" t="s">
        <v>157</v>
      </c>
      <c r="J18" s="978" t="s">
        <v>157</v>
      </c>
      <c r="K18" s="2003" t="s">
        <v>157</v>
      </c>
      <c r="L18" s="2004" t="s">
        <v>238</v>
      </c>
      <c r="M18" s="1932" t="s">
        <v>157</v>
      </c>
      <c r="N18" s="2052"/>
      <c r="O18" s="1832" t="s">
        <v>157</v>
      </c>
      <c r="P18" s="1833" t="s">
        <v>157</v>
      </c>
      <c r="Q18" s="1464" t="s">
        <v>157</v>
      </c>
      <c r="R18" s="1464" t="s">
        <v>157</v>
      </c>
      <c r="S18" s="262" t="s">
        <v>157</v>
      </c>
      <c r="T18" s="262" t="s">
        <v>157</v>
      </c>
    </row>
    <row r="19" spans="1:20" ht="15" customHeight="1" x14ac:dyDescent="0.25">
      <c r="A19" s="569"/>
      <c r="B19" s="226" t="s">
        <v>3448</v>
      </c>
      <c r="C19" s="863"/>
      <c r="D19" s="1452"/>
      <c r="E19" s="1590"/>
      <c r="F19" s="1597"/>
      <c r="G19" s="1453"/>
      <c r="H19" s="1550"/>
      <c r="I19" s="1460"/>
      <c r="J19" s="1362"/>
      <c r="K19" s="1461"/>
      <c r="L19" s="1462"/>
      <c r="M19" s="1463"/>
      <c r="N19" s="1566"/>
      <c r="O19" s="1832"/>
      <c r="P19" s="1452"/>
      <c r="Q19" s="1464"/>
      <c r="R19" s="1464"/>
      <c r="S19" s="1982"/>
      <c r="T19" s="262"/>
    </row>
    <row r="20" spans="1:20" ht="15" customHeight="1" thickBot="1" x14ac:dyDescent="0.3">
      <c r="A20" s="570"/>
      <c r="B20" s="1451" t="s">
        <v>3449</v>
      </c>
      <c r="C20" s="124"/>
      <c r="D20" s="1086"/>
      <c r="E20" s="124"/>
      <c r="F20" s="1078"/>
      <c r="G20" s="811"/>
      <c r="H20" s="117"/>
      <c r="I20" s="43"/>
      <c r="J20" s="44"/>
      <c r="K20" s="241"/>
      <c r="L20" s="719"/>
      <c r="M20" s="932"/>
      <c r="N20" s="932"/>
      <c r="O20" s="1332"/>
      <c r="P20" s="1086"/>
      <c r="Q20" s="938"/>
      <c r="R20" s="938"/>
      <c r="S20" s="438"/>
      <c r="T20" s="48"/>
    </row>
    <row r="21" spans="1:20" ht="15" customHeight="1" thickBot="1" x14ac:dyDescent="0.3">
      <c r="A21" s="571">
        <v>4</v>
      </c>
      <c r="B21" s="1980" t="s">
        <v>2229</v>
      </c>
      <c r="C21" s="1858" t="s">
        <v>3457</v>
      </c>
      <c r="D21" s="1885"/>
      <c r="E21" s="1835" t="s">
        <v>2230</v>
      </c>
      <c r="F21" s="1979">
        <v>90</v>
      </c>
      <c r="G21" s="844">
        <v>0</v>
      </c>
      <c r="H21" s="1837">
        <f>ROUND(G21*F21/F21,2)</f>
        <v>0</v>
      </c>
      <c r="I21" s="1894" t="s">
        <v>50</v>
      </c>
      <c r="J21" s="1838">
        <v>38.51</v>
      </c>
      <c r="K21" s="1906">
        <f>IF(OR(ISBLANK(J21),G21=0,ISBLANK(G21)),,ROUND(J21+$K$3,2))</f>
        <v>0</v>
      </c>
      <c r="L21" s="187">
        <f>ROUND(H21*K21,2)</f>
        <v>0</v>
      </c>
      <c r="M21" s="1834">
        <f>ROUND(K21/F21,2)</f>
        <v>0</v>
      </c>
      <c r="N21" s="1839">
        <v>29.2</v>
      </c>
      <c r="O21" s="1981">
        <v>1.6551</v>
      </c>
      <c r="P21" s="1885">
        <v>5.625</v>
      </c>
      <c r="Q21" s="1326">
        <f>ROUND(O21*P21,2)</f>
        <v>9.31</v>
      </c>
      <c r="R21" s="1326">
        <f>K21-Q21</f>
        <v>-9.31</v>
      </c>
      <c r="S21" s="262">
        <f>R21/F21</f>
        <v>-0.10344444444444445</v>
      </c>
      <c r="T21" s="262">
        <f>N21/F21</f>
        <v>0.32444444444444442</v>
      </c>
    </row>
    <row r="22" spans="1:20" ht="15" customHeight="1" x14ac:dyDescent="0.25">
      <c r="A22" s="569"/>
      <c r="B22" s="166" t="s">
        <v>3454</v>
      </c>
      <c r="C22" s="1858" t="s">
        <v>157</v>
      </c>
      <c r="D22" s="1833"/>
      <c r="E22" s="2072"/>
      <c r="F22" s="2203"/>
      <c r="G22" s="1453"/>
      <c r="H22" s="2101"/>
      <c r="I22" s="2095"/>
      <c r="J22" s="1845"/>
      <c r="K22" s="2003"/>
      <c r="L22" s="2204"/>
      <c r="M22" s="1932"/>
      <c r="N22" s="2052"/>
      <c r="O22" s="1981"/>
      <c r="P22" s="1833"/>
      <c r="Q22" s="1464"/>
      <c r="R22" s="1464"/>
      <c r="S22" s="1456"/>
      <c r="T22" s="1456"/>
    </row>
    <row r="23" spans="1:20" ht="15" customHeight="1" x14ac:dyDescent="0.25">
      <c r="A23" s="569"/>
      <c r="B23" s="226" t="s">
        <v>3455</v>
      </c>
      <c r="C23" s="992"/>
      <c r="D23" s="965"/>
      <c r="E23" s="1443"/>
      <c r="F23" s="1440"/>
      <c r="G23" s="1453"/>
      <c r="H23" s="2072"/>
      <c r="I23" s="2095"/>
      <c r="J23" s="1845"/>
      <c r="K23" s="2003"/>
      <c r="L23" s="1455"/>
      <c r="M23" s="1932"/>
      <c r="N23" s="2052"/>
      <c r="O23" s="1832"/>
      <c r="P23" s="1833"/>
      <c r="Q23" s="2051"/>
      <c r="R23" s="2051"/>
      <c r="S23" s="1456"/>
      <c r="T23" s="1932"/>
    </row>
    <row r="24" spans="1:20" ht="15" customHeight="1" x14ac:dyDescent="0.25">
      <c r="A24" s="569"/>
      <c r="B24" s="226" t="s">
        <v>157</v>
      </c>
      <c r="C24" s="228"/>
      <c r="D24" s="1673"/>
      <c r="E24" s="1535"/>
      <c r="F24" s="1536"/>
      <c r="G24" s="1453"/>
      <c r="H24" s="1550"/>
      <c r="I24" s="1460"/>
      <c r="J24" s="1012"/>
      <c r="K24" s="1461"/>
      <c r="L24" s="1462"/>
      <c r="M24" s="1463"/>
      <c r="N24" s="1566"/>
      <c r="O24" s="2052"/>
      <c r="P24" s="1673"/>
      <c r="Q24" s="1566"/>
      <c r="R24" s="1566"/>
      <c r="S24" s="1463"/>
      <c r="T24" s="1441"/>
    </row>
    <row r="25" spans="1:20" ht="15" customHeight="1" thickBot="1" x14ac:dyDescent="0.3">
      <c r="A25" s="570"/>
      <c r="B25" s="1451" t="s">
        <v>3456</v>
      </c>
      <c r="C25" s="124"/>
      <c r="D25" s="1086"/>
      <c r="E25" s="124"/>
      <c r="F25" s="1078"/>
      <c r="G25" s="811"/>
      <c r="H25" s="117"/>
      <c r="I25" s="43"/>
      <c r="J25" s="44"/>
      <c r="K25" s="241"/>
      <c r="L25" s="719"/>
      <c r="M25" s="932"/>
      <c r="N25" s="932"/>
      <c r="O25" s="1332"/>
      <c r="P25" s="1086"/>
      <c r="Q25" s="938"/>
      <c r="R25" s="938"/>
      <c r="S25" s="438"/>
      <c r="T25" s="48"/>
    </row>
    <row r="26" spans="1:20" ht="15" customHeight="1" thickBot="1" x14ac:dyDescent="0.3">
      <c r="A26" s="571">
        <v>5</v>
      </c>
      <c r="B26" s="1980" t="s">
        <v>3452</v>
      </c>
      <c r="C26" s="1858" t="s">
        <v>3458</v>
      </c>
      <c r="D26" s="1885"/>
      <c r="E26" s="1835" t="s">
        <v>2231</v>
      </c>
      <c r="F26" s="1979">
        <v>83</v>
      </c>
      <c r="G26" s="844">
        <v>0</v>
      </c>
      <c r="H26" s="1837">
        <f>ROUND(G26*F26/F26,2)</f>
        <v>0</v>
      </c>
      <c r="I26" s="1894" t="s">
        <v>50</v>
      </c>
      <c r="J26" s="1838">
        <v>40.1</v>
      </c>
      <c r="K26" s="1906">
        <f>IF(OR(ISBLANK(J26),G26=0,ISBLANK(G26)),,ROUND(J26+$K$3,2))</f>
        <v>0</v>
      </c>
      <c r="L26" s="1957">
        <f>ROUND(H26*K26,2)</f>
        <v>0</v>
      </c>
      <c r="M26" s="1834">
        <f>ROUND(K26/F26,2)</f>
        <v>0</v>
      </c>
      <c r="N26" s="1839">
        <v>23.08</v>
      </c>
      <c r="O26" s="1981">
        <v>1.6291</v>
      </c>
      <c r="P26" s="1885">
        <v>10.45</v>
      </c>
      <c r="Q26" s="1326">
        <f>ROUND(O26*P26,2)</f>
        <v>17.02</v>
      </c>
      <c r="R26" s="1326">
        <f>K26-Q26</f>
        <v>-17.02</v>
      </c>
      <c r="S26" s="262">
        <f>R26/F26</f>
        <v>-0.20506024096385542</v>
      </c>
      <c r="T26" s="262">
        <f>N26/F26</f>
        <v>0.27807228915662646</v>
      </c>
    </row>
    <row r="27" spans="1:20" ht="15" customHeight="1" x14ac:dyDescent="0.25">
      <c r="A27" s="569"/>
      <c r="B27" s="166" t="s">
        <v>3446</v>
      </c>
      <c r="C27" s="135"/>
      <c r="D27" s="1984"/>
      <c r="E27" s="1858"/>
      <c r="F27" s="1985"/>
      <c r="G27" s="811"/>
      <c r="H27" s="1986"/>
      <c r="I27" s="1987"/>
      <c r="J27" s="1860"/>
      <c r="K27" s="1861"/>
      <c r="L27" s="1988"/>
      <c r="M27" s="1989"/>
      <c r="N27" s="2057"/>
      <c r="O27" s="1332"/>
      <c r="P27" s="1984"/>
      <c r="Q27" s="937"/>
      <c r="R27" s="937"/>
      <c r="S27" s="262"/>
      <c r="T27" s="34"/>
    </row>
    <row r="28" spans="1:20" ht="15" customHeight="1" x14ac:dyDescent="0.25">
      <c r="A28" s="569"/>
      <c r="B28" s="226" t="s">
        <v>3453</v>
      </c>
      <c r="C28" s="228"/>
      <c r="D28" s="1252"/>
      <c r="E28" s="992"/>
      <c r="F28" s="1098"/>
      <c r="G28" s="811"/>
      <c r="H28" s="181"/>
      <c r="I28" s="53"/>
      <c r="J28" s="36"/>
      <c r="K28" s="710"/>
      <c r="L28" s="829"/>
      <c r="M28" s="1983"/>
      <c r="N28" s="2056"/>
      <c r="O28" s="1332"/>
      <c r="P28" s="1252"/>
      <c r="Q28" s="1661"/>
      <c r="R28" s="1661"/>
      <c r="S28" s="1982"/>
      <c r="T28" s="88"/>
    </row>
    <row r="29" spans="1:20" ht="15" customHeight="1" x14ac:dyDescent="0.25">
      <c r="A29" s="569"/>
      <c r="B29" s="34" t="s">
        <v>3448</v>
      </c>
      <c r="C29" s="228"/>
      <c r="D29" s="1252"/>
      <c r="E29" s="992"/>
      <c r="F29" s="1098"/>
      <c r="G29" s="811"/>
      <c r="H29" s="181"/>
      <c r="I29" s="53"/>
      <c r="J29" s="36"/>
      <c r="K29" s="710"/>
      <c r="L29" s="829"/>
      <c r="M29" s="1983"/>
      <c r="N29" s="2056"/>
      <c r="O29" s="1332"/>
      <c r="P29" s="1252"/>
      <c r="Q29" s="1661"/>
      <c r="R29" s="1661"/>
      <c r="S29" s="1982"/>
      <c r="T29" s="88"/>
    </row>
    <row r="30" spans="1:20" ht="15" customHeight="1" thickBot="1" x14ac:dyDescent="0.3">
      <c r="A30" s="570"/>
      <c r="B30" s="1451" t="s">
        <v>3449</v>
      </c>
      <c r="C30" s="124"/>
      <c r="D30" s="1086"/>
      <c r="E30" s="128"/>
      <c r="F30" s="1074"/>
      <c r="G30" s="810"/>
      <c r="H30" s="74"/>
      <c r="I30" s="13"/>
      <c r="J30" s="44"/>
      <c r="K30" s="127"/>
      <c r="L30" s="163"/>
      <c r="M30" s="438"/>
      <c r="N30" s="1619"/>
      <c r="O30" s="1332"/>
      <c r="P30" s="1086"/>
      <c r="Q30" s="938"/>
      <c r="R30" s="938"/>
      <c r="S30" s="438"/>
      <c r="T30" s="48"/>
    </row>
    <row r="31" spans="1:20" ht="15" customHeight="1" thickBot="1" x14ac:dyDescent="0.3">
      <c r="A31" s="571">
        <v>6</v>
      </c>
      <c r="B31" s="1980" t="s">
        <v>2588</v>
      </c>
      <c r="C31" s="993" t="s">
        <v>2593</v>
      </c>
      <c r="D31" s="1885"/>
      <c r="E31" s="999" t="s">
        <v>3462</v>
      </c>
      <c r="F31" s="1081">
        <v>60</v>
      </c>
      <c r="G31" s="844">
        <v>0</v>
      </c>
      <c r="H31" s="329">
        <f>ROUND(G31*F31/F31,2)</f>
        <v>0</v>
      </c>
      <c r="I31" s="156" t="s">
        <v>50</v>
      </c>
      <c r="J31" s="147">
        <v>30.8</v>
      </c>
      <c r="K31" s="261">
        <f>IF(OR(ISBLANK(J31),G31=0,ISBLANK(G31)),,ROUND(J31+$K$3,2))</f>
        <v>0</v>
      </c>
      <c r="L31" s="512">
        <f>ROUND(H31*K31,2)</f>
        <v>0</v>
      </c>
      <c r="M31" s="1990">
        <f>ROUND(K31/F31,2)</f>
        <v>0</v>
      </c>
      <c r="N31" s="2205">
        <v>21.45</v>
      </c>
      <c r="O31" s="1998">
        <v>0.10489999999999999</v>
      </c>
      <c r="P31" s="1999">
        <v>18.75</v>
      </c>
      <c r="Q31" s="1475">
        <f>ROUND(O31*P31,2)</f>
        <v>1.97</v>
      </c>
      <c r="R31" s="1475">
        <f>K31-Q31</f>
        <v>-1.97</v>
      </c>
      <c r="S31" s="1570">
        <f>R31/F31</f>
        <v>-3.2833333333333332E-2</v>
      </c>
      <c r="T31" s="1570">
        <f>N31/F31</f>
        <v>0.35749999999999998</v>
      </c>
    </row>
    <row r="32" spans="1:20" ht="15" customHeight="1" x14ac:dyDescent="0.25">
      <c r="A32" s="569"/>
      <c r="B32" s="1991" t="s">
        <v>3459</v>
      </c>
      <c r="C32" s="123"/>
      <c r="D32" s="1087"/>
      <c r="E32" s="123"/>
      <c r="F32" s="1088"/>
      <c r="G32" s="848"/>
      <c r="H32" s="123"/>
      <c r="I32" s="30"/>
      <c r="J32" s="121"/>
      <c r="K32" s="37"/>
      <c r="L32" s="257"/>
      <c r="M32" s="1989"/>
      <c r="N32" s="2057"/>
      <c r="O32" s="1332"/>
      <c r="P32" s="1087"/>
      <c r="Q32" s="937"/>
      <c r="R32" s="937"/>
      <c r="S32" s="262"/>
      <c r="T32" s="34"/>
    </row>
    <row r="33" spans="1:20" ht="15" customHeight="1" x14ac:dyDescent="0.25">
      <c r="A33" s="569"/>
      <c r="B33" s="63" t="s">
        <v>3460</v>
      </c>
      <c r="C33" s="123"/>
      <c r="D33" s="1087"/>
      <c r="E33" s="135"/>
      <c r="F33" s="1073"/>
      <c r="G33" s="849"/>
      <c r="H33" s="87"/>
      <c r="I33" s="34"/>
      <c r="J33" s="76"/>
      <c r="K33" s="134"/>
      <c r="L33" s="164"/>
      <c r="M33" s="262"/>
      <c r="N33" s="1616"/>
      <c r="O33" s="1332"/>
      <c r="P33" s="1087"/>
      <c r="Q33" s="937"/>
      <c r="R33" s="937"/>
      <c r="S33" s="262"/>
      <c r="T33" s="34"/>
    </row>
    <row r="34" spans="1:20" ht="15" customHeight="1" thickBot="1" x14ac:dyDescent="0.3">
      <c r="A34" s="570"/>
      <c r="B34" s="1451" t="s">
        <v>3461</v>
      </c>
      <c r="C34" s="124"/>
      <c r="D34" s="1086"/>
      <c r="E34" s="128"/>
      <c r="F34" s="1074"/>
      <c r="G34" s="850"/>
      <c r="H34" s="74"/>
      <c r="I34" s="48"/>
      <c r="J34" s="111"/>
      <c r="K34" s="127"/>
      <c r="L34" s="163"/>
      <c r="M34" s="438"/>
      <c r="N34" s="1620"/>
      <c r="O34" s="1333"/>
      <c r="P34" s="1086"/>
      <c r="Q34" s="938"/>
      <c r="R34" s="938"/>
      <c r="S34" s="438"/>
      <c r="T34" s="48"/>
    </row>
    <row r="35" spans="1:20" ht="15" customHeight="1" thickBot="1" x14ac:dyDescent="0.3">
      <c r="A35" s="571">
        <v>7</v>
      </c>
      <c r="B35" s="1980" t="s">
        <v>3463</v>
      </c>
      <c r="C35" s="993" t="s">
        <v>3466</v>
      </c>
      <c r="D35" s="1885"/>
      <c r="E35" s="999" t="s">
        <v>3467</v>
      </c>
      <c r="F35" s="1081">
        <v>112</v>
      </c>
      <c r="G35" s="844">
        <v>0</v>
      </c>
      <c r="H35" s="329">
        <f>ROUND(G35*F35/F35,2)</f>
        <v>0</v>
      </c>
      <c r="I35" s="156" t="s">
        <v>50</v>
      </c>
      <c r="J35" s="147">
        <v>34.39</v>
      </c>
      <c r="K35" s="261">
        <f>IF(OR(ISBLANK(J35),G35=0,ISBLANK(G35)),,ROUND(J35+$K$3,2))</f>
        <v>0</v>
      </c>
      <c r="L35" s="512">
        <f>ROUND(H35*K35,2)</f>
        <v>0</v>
      </c>
      <c r="M35" s="1990">
        <f>ROUND(K35/F35,2)</f>
        <v>0</v>
      </c>
      <c r="N35" s="2205">
        <v>21.45</v>
      </c>
      <c r="O35" s="1998">
        <v>0.10489999999999999</v>
      </c>
      <c r="P35" s="1999">
        <v>18.75</v>
      </c>
      <c r="Q35" s="1475">
        <f>ROUND(O35*P35,2)</f>
        <v>1.97</v>
      </c>
      <c r="R35" s="1475">
        <f>K35-Q35</f>
        <v>-1.97</v>
      </c>
      <c r="S35" s="1570">
        <f>R35/F35</f>
        <v>-1.7589285714285714E-2</v>
      </c>
      <c r="T35" s="1570">
        <f>N35/F35</f>
        <v>0.19151785714285713</v>
      </c>
    </row>
    <row r="36" spans="1:20" ht="15" customHeight="1" x14ac:dyDescent="0.25">
      <c r="A36" s="569"/>
      <c r="B36" s="1991" t="s">
        <v>3464</v>
      </c>
      <c r="C36" s="123"/>
      <c r="D36" s="1087"/>
      <c r="E36" s="123"/>
      <c r="F36" s="1088"/>
      <c r="G36" s="848"/>
      <c r="H36" s="123"/>
      <c r="I36" s="30"/>
      <c r="J36" s="121"/>
      <c r="K36" s="37"/>
      <c r="L36" s="257"/>
      <c r="M36" s="1989"/>
      <c r="N36" s="2057"/>
      <c r="O36" s="1332"/>
      <c r="P36" s="1087"/>
      <c r="Q36" s="937"/>
      <c r="R36" s="937"/>
      <c r="S36" s="262"/>
      <c r="T36" s="34"/>
    </row>
    <row r="37" spans="1:20" ht="15" customHeight="1" x14ac:dyDescent="0.25">
      <c r="A37" s="569"/>
      <c r="B37" s="63" t="s">
        <v>3465</v>
      </c>
      <c r="C37" s="123"/>
      <c r="D37" s="1087"/>
      <c r="E37" s="135"/>
      <c r="F37" s="1073"/>
      <c r="G37" s="849"/>
      <c r="H37" s="87"/>
      <c r="I37" s="34"/>
      <c r="J37" s="76"/>
      <c r="K37" s="134"/>
      <c r="L37" s="164"/>
      <c r="M37" s="262"/>
      <c r="N37" s="1616"/>
      <c r="O37" s="1332"/>
      <c r="P37" s="1087"/>
      <c r="Q37" s="937"/>
      <c r="R37" s="937"/>
      <c r="S37" s="262"/>
      <c r="T37" s="34"/>
    </row>
    <row r="38" spans="1:20" ht="15" customHeight="1" thickBot="1" x14ac:dyDescent="0.3">
      <c r="A38" s="570"/>
      <c r="B38" s="1451" t="s">
        <v>2047</v>
      </c>
      <c r="C38" s="124"/>
      <c r="D38" s="1086"/>
      <c r="E38" s="128"/>
      <c r="F38" s="1074"/>
      <c r="G38" s="850"/>
      <c r="H38" s="74"/>
      <c r="I38" s="48"/>
      <c r="J38" s="111"/>
      <c r="K38" s="127"/>
      <c r="L38" s="163"/>
      <c r="M38" s="438"/>
      <c r="N38" s="1620"/>
      <c r="O38" s="1333"/>
      <c r="P38" s="1086"/>
      <c r="Q38" s="938"/>
      <c r="R38" s="938"/>
      <c r="S38" s="438"/>
      <c r="T38" s="48"/>
    </row>
    <row r="39" spans="1:20" ht="15" customHeight="1" thickBot="1" x14ac:dyDescent="0.3">
      <c r="A39" s="571">
        <v>8</v>
      </c>
      <c r="B39" s="1980" t="s">
        <v>3468</v>
      </c>
      <c r="C39" s="993" t="s">
        <v>3472</v>
      </c>
      <c r="D39" s="1885"/>
      <c r="E39" s="999" t="s">
        <v>3473</v>
      </c>
      <c r="F39" s="1081">
        <v>110</v>
      </c>
      <c r="G39" s="844">
        <v>0</v>
      </c>
      <c r="H39" s="329">
        <f>ROUND(G39*F39/F39,2)</f>
        <v>0</v>
      </c>
      <c r="I39" s="156" t="s">
        <v>50</v>
      </c>
      <c r="J39" s="147">
        <v>65.959999999999994</v>
      </c>
      <c r="K39" s="261">
        <f>IF(OR(ISBLANK(J39),G39=0,ISBLANK(G39)),,ROUND(J39+$K$3,2))</f>
        <v>0</v>
      </c>
      <c r="L39" s="512">
        <f>ROUND(H39*K39,2)</f>
        <v>0</v>
      </c>
      <c r="M39" s="1990">
        <f>ROUND(K39/F39,2)</f>
        <v>0</v>
      </c>
      <c r="N39" s="2058">
        <v>47.28</v>
      </c>
      <c r="O39" s="1981">
        <v>1.6551</v>
      </c>
      <c r="P39" s="1885">
        <v>11.28</v>
      </c>
      <c r="Q39" s="1326">
        <f>ROUND(O39*P39,2)</f>
        <v>18.670000000000002</v>
      </c>
      <c r="R39" s="1326">
        <f>K39-Q39</f>
        <v>-18.670000000000002</v>
      </c>
      <c r="S39" s="262">
        <f>R39/F39</f>
        <v>-0.16972727272727275</v>
      </c>
      <c r="T39" s="262">
        <f>N39/F39</f>
        <v>0.42981818181818182</v>
      </c>
    </row>
    <row r="40" spans="1:20" ht="15" customHeight="1" x14ac:dyDescent="0.25">
      <c r="A40" s="569"/>
      <c r="B40" s="1991" t="s">
        <v>3469</v>
      </c>
      <c r="C40" s="123"/>
      <c r="D40" s="1087"/>
      <c r="E40" s="123"/>
      <c r="F40" s="1088"/>
      <c r="G40" s="848"/>
      <c r="H40" s="123"/>
      <c r="I40" s="30"/>
      <c r="J40" s="121"/>
      <c r="K40" s="37"/>
      <c r="L40" s="257"/>
      <c r="M40" s="1989"/>
      <c r="N40" s="2057"/>
      <c r="O40" s="1332"/>
      <c r="P40" s="1087"/>
      <c r="Q40" s="937"/>
      <c r="R40" s="937"/>
      <c r="S40" s="262"/>
      <c r="T40" s="34"/>
    </row>
    <row r="41" spans="1:20" ht="15" customHeight="1" x14ac:dyDescent="0.25">
      <c r="A41" s="569"/>
      <c r="B41" s="63" t="s">
        <v>3470</v>
      </c>
      <c r="C41" s="123"/>
      <c r="D41" s="1087"/>
      <c r="E41" s="135"/>
      <c r="F41" s="1073"/>
      <c r="G41" s="849"/>
      <c r="H41" s="87"/>
      <c r="I41" s="34"/>
      <c r="J41" s="76"/>
      <c r="K41" s="134"/>
      <c r="L41" s="164"/>
      <c r="M41" s="262"/>
      <c r="N41" s="1616"/>
      <c r="O41" s="1332"/>
      <c r="P41" s="1087"/>
      <c r="Q41" s="937"/>
      <c r="R41" s="937"/>
      <c r="S41" s="262"/>
      <c r="T41" s="34"/>
    </row>
    <row r="42" spans="1:20" ht="15" customHeight="1" thickBot="1" x14ac:dyDescent="0.3">
      <c r="A42" s="570"/>
      <c r="B42" s="1451" t="s">
        <v>3471</v>
      </c>
      <c r="C42" s="124"/>
      <c r="D42" s="1086"/>
      <c r="E42" s="128"/>
      <c r="F42" s="1992"/>
      <c r="G42" s="850"/>
      <c r="H42" s="74"/>
      <c r="I42" s="48"/>
      <c r="J42" s="111"/>
      <c r="K42" s="127"/>
      <c r="L42" s="163"/>
      <c r="M42" s="438"/>
      <c r="N42" s="1620"/>
      <c r="O42" s="1333"/>
      <c r="P42" s="1086"/>
      <c r="Q42" s="938"/>
      <c r="R42" s="938"/>
      <c r="S42" s="438"/>
      <c r="T42" s="48"/>
    </row>
    <row r="43" spans="1:20" ht="15" customHeight="1" thickBot="1" x14ac:dyDescent="0.3">
      <c r="A43" s="571">
        <v>9</v>
      </c>
      <c r="B43" s="1980" t="s">
        <v>3474</v>
      </c>
      <c r="C43" s="993" t="s">
        <v>3478</v>
      </c>
      <c r="D43" s="1885"/>
      <c r="E43" s="1825" t="s">
        <v>2379</v>
      </c>
      <c r="F43" s="1993">
        <v>80</v>
      </c>
      <c r="G43" s="844">
        <v>0</v>
      </c>
      <c r="H43" s="453">
        <f>ROUND(G43*F43/F43,2)</f>
        <v>0</v>
      </c>
      <c r="I43" s="1967" t="s">
        <v>50</v>
      </c>
      <c r="J43" s="1829">
        <v>54.59</v>
      </c>
      <c r="K43" s="1994">
        <f>IF(OR(ISBLANK(J43),G43=0,ISBLANK(G43)),,ROUND(J43+$K$3,2))</f>
        <v>0</v>
      </c>
      <c r="L43" s="512">
        <f>ROUND(H43*K43,2)</f>
        <v>0</v>
      </c>
      <c r="M43" s="1990">
        <f>ROUND(K43/F43,2)</f>
        <v>0</v>
      </c>
      <c r="N43" s="2058">
        <v>44.25</v>
      </c>
      <c r="O43" s="1981">
        <v>1.6551</v>
      </c>
      <c r="P43" s="1995">
        <v>6.25</v>
      </c>
      <c r="Q43" s="1722">
        <f>ROUND(O43*P43,2)</f>
        <v>10.34</v>
      </c>
      <c r="R43" s="1326">
        <f>K43-Q43</f>
        <v>-10.34</v>
      </c>
      <c r="S43" s="262">
        <f>R43/F43</f>
        <v>-0.12925</v>
      </c>
      <c r="T43" s="262">
        <f>N43/F43</f>
        <v>0.55312499999999998</v>
      </c>
    </row>
    <row r="44" spans="1:20" ht="15" customHeight="1" x14ac:dyDescent="0.25">
      <c r="A44" s="569"/>
      <c r="B44" s="1991" t="s">
        <v>3475</v>
      </c>
      <c r="C44" s="123"/>
      <c r="D44" s="1833"/>
      <c r="E44" s="1443"/>
      <c r="F44" s="1440"/>
      <c r="G44" s="2206"/>
      <c r="H44" s="2072"/>
      <c r="I44" s="2095"/>
      <c r="J44" s="1845"/>
      <c r="K44" s="2003"/>
      <c r="L44" s="2004"/>
      <c r="M44" s="1932"/>
      <c r="N44" s="1932"/>
      <c r="O44" s="1996"/>
      <c r="P44" s="1833"/>
      <c r="Q44" s="1717"/>
      <c r="R44" s="1464"/>
      <c r="S44" s="262"/>
      <c r="T44" s="262" t="s">
        <v>157</v>
      </c>
    </row>
    <row r="45" spans="1:20" ht="15" customHeight="1" x14ac:dyDescent="0.25">
      <c r="A45" s="569"/>
      <c r="B45" s="63" t="s">
        <v>3476</v>
      </c>
      <c r="C45" s="123"/>
      <c r="D45" s="1833"/>
      <c r="E45" s="1535"/>
      <c r="F45" s="1536"/>
      <c r="G45" s="2207"/>
      <c r="H45" s="2101"/>
      <c r="I45" s="1441"/>
      <c r="J45" s="978"/>
      <c r="K45" s="1461"/>
      <c r="L45" s="2004"/>
      <c r="M45" s="1932"/>
      <c r="N45" s="2052"/>
      <c r="O45" s="1832"/>
      <c r="P45" s="1833"/>
      <c r="Q45" s="1464"/>
      <c r="R45" s="1464"/>
      <c r="S45" s="262"/>
      <c r="T45" s="262" t="s">
        <v>157</v>
      </c>
    </row>
    <row r="46" spans="1:20" ht="15" customHeight="1" thickBot="1" x14ac:dyDescent="0.3">
      <c r="A46" s="570"/>
      <c r="B46" s="1451" t="s">
        <v>3477</v>
      </c>
      <c r="C46" s="124"/>
      <c r="D46" s="1086"/>
      <c r="E46" s="128"/>
      <c r="F46" s="1074"/>
      <c r="G46" s="850"/>
      <c r="H46" s="74"/>
      <c r="I46" s="48"/>
      <c r="J46" s="111"/>
      <c r="K46" s="127"/>
      <c r="L46" s="163"/>
      <c r="M46" s="438"/>
      <c r="N46" s="1620"/>
      <c r="O46" s="1333"/>
      <c r="P46" s="1086"/>
      <c r="Q46" s="938"/>
      <c r="R46" s="938"/>
      <c r="S46" s="438"/>
      <c r="T46" s="48"/>
    </row>
    <row r="47" spans="1:20" ht="15" customHeight="1" thickBot="1" x14ac:dyDescent="0.3">
      <c r="A47" s="571">
        <v>10</v>
      </c>
      <c r="B47" s="1980" t="s">
        <v>3479</v>
      </c>
      <c r="C47" s="993" t="s">
        <v>3483</v>
      </c>
      <c r="D47" s="1885"/>
      <c r="E47" s="999" t="s">
        <v>3484</v>
      </c>
      <c r="F47" s="1081">
        <v>221</v>
      </c>
      <c r="G47" s="844">
        <v>0</v>
      </c>
      <c r="H47" s="329">
        <f>ROUND(G47*F47/F47,2)</f>
        <v>0</v>
      </c>
      <c r="I47" s="156" t="s">
        <v>50</v>
      </c>
      <c r="J47" s="147">
        <v>66.81</v>
      </c>
      <c r="K47" s="261">
        <f>IF(OR(ISBLANK(J47),G47=0,ISBLANK(G47)),,ROUND(J47+$K$3,2))</f>
        <v>0</v>
      </c>
      <c r="L47" s="512">
        <f>ROUND(H47*K47,2)</f>
        <v>0</v>
      </c>
      <c r="M47" s="1990">
        <f>ROUND(K47/F47,2)</f>
        <v>0</v>
      </c>
      <c r="N47" s="2058">
        <v>58.17</v>
      </c>
      <c r="O47" s="1981">
        <v>1.6551</v>
      </c>
      <c r="P47" s="1885">
        <v>5.22</v>
      </c>
      <c r="Q47" s="1326">
        <f>ROUND(O47*P47,2)</f>
        <v>8.64</v>
      </c>
      <c r="R47" s="1326">
        <f>K47-Q47</f>
        <v>-8.64</v>
      </c>
      <c r="S47" s="262">
        <f>R47/F47</f>
        <v>-3.9095022624434393E-2</v>
      </c>
      <c r="T47" s="262">
        <f>N47/F47</f>
        <v>0.2632126696832579</v>
      </c>
    </row>
    <row r="48" spans="1:20" ht="15" customHeight="1" x14ac:dyDescent="0.25">
      <c r="A48" s="569"/>
      <c r="B48" s="1991" t="s">
        <v>3480</v>
      </c>
      <c r="C48" s="123"/>
      <c r="D48" s="1087"/>
      <c r="E48" s="123"/>
      <c r="F48" s="1088"/>
      <c r="G48" s="848"/>
      <c r="H48" s="123"/>
      <c r="I48" s="30"/>
      <c r="J48" s="121"/>
      <c r="K48" s="37"/>
      <c r="L48" s="257"/>
      <c r="M48" s="1989"/>
      <c r="N48" s="2057"/>
      <c r="O48" s="1332"/>
      <c r="P48" s="1087"/>
      <c r="Q48" s="937"/>
      <c r="R48" s="937"/>
      <c r="S48" s="262"/>
      <c r="T48" s="34"/>
    </row>
    <row r="49" spans="1:20" ht="15" customHeight="1" x14ac:dyDescent="0.25">
      <c r="A49" s="569"/>
      <c r="B49" s="63" t="s">
        <v>3481</v>
      </c>
      <c r="C49" s="123"/>
      <c r="D49" s="1087"/>
      <c r="E49" s="135"/>
      <c r="F49" s="1073"/>
      <c r="G49" s="849"/>
      <c r="H49" s="87"/>
      <c r="I49" s="34"/>
      <c r="J49" s="76"/>
      <c r="K49" s="134"/>
      <c r="L49" s="164"/>
      <c r="M49" s="262"/>
      <c r="N49" s="1616"/>
      <c r="O49" s="1332"/>
      <c r="P49" s="1087"/>
      <c r="Q49" s="937"/>
      <c r="R49" s="937"/>
      <c r="S49" s="262"/>
      <c r="T49" s="34"/>
    </row>
    <row r="50" spans="1:20" ht="15" customHeight="1" thickBot="1" x14ac:dyDescent="0.3">
      <c r="A50" s="570"/>
      <c r="B50" s="1451" t="s">
        <v>3482</v>
      </c>
      <c r="C50" s="124"/>
      <c r="D50" s="1086"/>
      <c r="E50" s="128"/>
      <c r="F50" s="1074"/>
      <c r="G50" s="850"/>
      <c r="H50" s="74"/>
      <c r="I50" s="48"/>
      <c r="J50" s="111"/>
      <c r="K50" s="127"/>
      <c r="L50" s="163"/>
      <c r="M50" s="438"/>
      <c r="N50" s="1620"/>
      <c r="O50" s="1333"/>
      <c r="P50" s="1086"/>
      <c r="Q50" s="938"/>
      <c r="R50" s="938"/>
      <c r="S50" s="438"/>
      <c r="T50" s="48"/>
    </row>
    <row r="51" spans="1:20" ht="15" customHeight="1" thickBot="1" x14ac:dyDescent="0.3">
      <c r="A51" s="571">
        <v>11</v>
      </c>
      <c r="B51" s="2264" t="s">
        <v>3485</v>
      </c>
      <c r="C51" s="993" t="s">
        <v>3488</v>
      </c>
      <c r="D51" s="1885"/>
      <c r="E51" s="1825" t="s">
        <v>3489</v>
      </c>
      <c r="F51" s="1993">
        <v>100</v>
      </c>
      <c r="G51" s="844">
        <v>0</v>
      </c>
      <c r="H51" s="453">
        <f>ROUND(G51*F51/F51,2)</f>
        <v>0</v>
      </c>
      <c r="I51" s="1967" t="s">
        <v>50</v>
      </c>
      <c r="J51" s="1829">
        <v>0</v>
      </c>
      <c r="K51" s="1994">
        <f>IF(OR(ISBLANK(J51),G51=0,ISBLANK(G51)),,ROUND(J51+$K$3,2))</f>
        <v>0</v>
      </c>
      <c r="L51" s="512">
        <f>ROUND(H51*K51,2)</f>
        <v>0</v>
      </c>
      <c r="M51" s="1990">
        <f>ROUND(K51/F51,2)</f>
        <v>0</v>
      </c>
      <c r="N51" s="2058"/>
      <c r="O51" s="1981">
        <v>1.6551</v>
      </c>
      <c r="P51" s="1995">
        <v>2.5</v>
      </c>
      <c r="Q51" s="1722">
        <f>ROUND(O51*P51,2)</f>
        <v>4.1399999999999997</v>
      </c>
      <c r="R51" s="1326">
        <f>K51-Q51</f>
        <v>-4.1399999999999997</v>
      </c>
      <c r="S51" s="262">
        <f>R51/F51</f>
        <v>-4.1399999999999999E-2</v>
      </c>
      <c r="T51" s="262">
        <f>N51/F51</f>
        <v>0</v>
      </c>
    </row>
    <row r="52" spans="1:20" ht="15" customHeight="1" x14ac:dyDescent="0.25">
      <c r="A52" s="569"/>
      <c r="B52" s="1991" t="s">
        <v>3486</v>
      </c>
      <c r="C52" s="123" t="s">
        <v>157</v>
      </c>
      <c r="D52" s="1833"/>
      <c r="E52" s="1535" t="s">
        <v>238</v>
      </c>
      <c r="F52" s="1536" t="s">
        <v>157</v>
      </c>
      <c r="G52" s="2206"/>
      <c r="H52" s="2072" t="s">
        <v>157</v>
      </c>
      <c r="I52" s="1460" t="s">
        <v>157</v>
      </c>
      <c r="J52" s="1012" t="s">
        <v>157</v>
      </c>
      <c r="K52" s="1461" t="s">
        <v>157</v>
      </c>
      <c r="L52" s="2004" t="s">
        <v>157</v>
      </c>
      <c r="M52" s="1932" t="s">
        <v>157</v>
      </c>
      <c r="N52" s="2052" t="s">
        <v>157</v>
      </c>
      <c r="O52" s="1832" t="s">
        <v>157</v>
      </c>
      <c r="P52" s="1833" t="s">
        <v>157</v>
      </c>
      <c r="Q52" s="1717" t="s">
        <v>157</v>
      </c>
      <c r="R52" s="1464" t="s">
        <v>157</v>
      </c>
      <c r="S52" s="262" t="s">
        <v>157</v>
      </c>
      <c r="T52" s="262" t="s">
        <v>157</v>
      </c>
    </row>
    <row r="53" spans="1:20" ht="15" customHeight="1" x14ac:dyDescent="0.25">
      <c r="A53" s="569"/>
      <c r="B53" s="63" t="s">
        <v>3487</v>
      </c>
      <c r="C53" s="123"/>
      <c r="D53" s="1087"/>
      <c r="E53" s="135"/>
      <c r="F53" s="1073"/>
      <c r="G53" s="849"/>
      <c r="H53" s="87"/>
      <c r="I53" s="34"/>
      <c r="J53" s="76"/>
      <c r="K53" s="134"/>
      <c r="L53" s="164"/>
      <c r="M53" s="262"/>
      <c r="N53" s="1616"/>
      <c r="O53" s="1332"/>
      <c r="P53" s="1087"/>
      <c r="Q53" s="937"/>
      <c r="R53" s="937"/>
      <c r="S53" s="262"/>
      <c r="T53" s="34"/>
    </row>
    <row r="54" spans="1:20" ht="15" customHeight="1" thickBot="1" x14ac:dyDescent="0.3">
      <c r="A54" s="570"/>
      <c r="B54" s="1451" t="s">
        <v>3403</v>
      </c>
      <c r="C54" s="124"/>
      <c r="D54" s="1086"/>
      <c r="E54" s="128"/>
      <c r="F54" s="1074"/>
      <c r="G54" s="850"/>
      <c r="H54" s="74"/>
      <c r="I54" s="48"/>
      <c r="J54" s="111"/>
      <c r="K54" s="127"/>
      <c r="L54" s="163"/>
      <c r="M54" s="438"/>
      <c r="N54" s="1620"/>
      <c r="O54" s="1333"/>
      <c r="P54" s="1086"/>
      <c r="Q54" s="938"/>
      <c r="R54" s="938"/>
      <c r="S54" s="438"/>
      <c r="T54" s="48"/>
    </row>
    <row r="55" spans="1:20" ht="15" customHeight="1" thickBot="1" x14ac:dyDescent="0.3">
      <c r="A55" s="571">
        <v>12</v>
      </c>
      <c r="B55" s="1980" t="s">
        <v>3490</v>
      </c>
      <c r="C55" s="993" t="s">
        <v>3494</v>
      </c>
      <c r="D55" s="1885"/>
      <c r="E55" s="999" t="s">
        <v>3495</v>
      </c>
      <c r="F55" s="1081">
        <v>24</v>
      </c>
      <c r="G55" s="844">
        <v>0</v>
      </c>
      <c r="H55" s="329">
        <f>ROUND(G55*F55/F55,2)</f>
        <v>0</v>
      </c>
      <c r="I55" s="156" t="s">
        <v>50</v>
      </c>
      <c r="J55" s="147">
        <v>12.5</v>
      </c>
      <c r="K55" s="261">
        <f>IF(OR(ISBLANK(J55),G55=0,ISBLANK(G55)),,ROUND(J55+$K$3,2))</f>
        <v>0</v>
      </c>
      <c r="L55" s="512">
        <f>ROUND(H55*K55,2)</f>
        <v>0</v>
      </c>
      <c r="M55" s="1990">
        <f>ROUND(K55/F55,2)</f>
        <v>0</v>
      </c>
      <c r="N55" s="2205">
        <v>19.399999999999999</v>
      </c>
      <c r="O55" s="1998">
        <v>0.10489999999999999</v>
      </c>
      <c r="P55" s="1999">
        <v>43.64</v>
      </c>
      <c r="Q55" s="1475">
        <f>ROUND(O55*P55,2)</f>
        <v>4.58</v>
      </c>
      <c r="R55" s="1475">
        <f>K55-Q55</f>
        <v>-4.58</v>
      </c>
      <c r="S55" s="1570">
        <f>R55/F55</f>
        <v>-0.19083333333333333</v>
      </c>
      <c r="T55" s="1570">
        <f>N55/F55</f>
        <v>0.80833333333333324</v>
      </c>
    </row>
    <row r="56" spans="1:20" ht="15" customHeight="1" x14ac:dyDescent="0.25">
      <c r="A56" s="569"/>
      <c r="B56" s="1991" t="s">
        <v>3491</v>
      </c>
      <c r="C56" s="123"/>
      <c r="D56" s="1087"/>
      <c r="E56" s="123"/>
      <c r="F56" s="1088"/>
      <c r="G56" s="848"/>
      <c r="H56" s="123"/>
      <c r="I56" s="30"/>
      <c r="J56" s="121"/>
      <c r="K56" s="37"/>
      <c r="L56" s="257"/>
      <c r="M56" s="1989"/>
      <c r="N56" s="2057"/>
      <c r="O56" s="1332"/>
      <c r="P56" s="1087"/>
      <c r="Q56" s="937"/>
      <c r="R56" s="937"/>
      <c r="S56" s="262"/>
      <c r="T56" s="34"/>
    </row>
    <row r="57" spans="1:20" ht="15" customHeight="1" x14ac:dyDescent="0.25">
      <c r="A57" s="569"/>
      <c r="B57" s="63" t="s">
        <v>3492</v>
      </c>
      <c r="C57" s="123"/>
      <c r="D57" s="1087"/>
      <c r="E57" s="135"/>
      <c r="F57" s="1073"/>
      <c r="G57" s="849"/>
      <c r="H57" s="87"/>
      <c r="I57" s="34"/>
      <c r="J57" s="76"/>
      <c r="K57" s="134"/>
      <c r="L57" s="164"/>
      <c r="M57" s="262"/>
      <c r="N57" s="1616"/>
      <c r="O57" s="1332"/>
      <c r="P57" s="1087"/>
      <c r="Q57" s="937"/>
      <c r="R57" s="937"/>
      <c r="S57" s="262"/>
      <c r="T57" s="34"/>
    </row>
    <row r="58" spans="1:20" ht="15" customHeight="1" thickBot="1" x14ac:dyDescent="0.3">
      <c r="A58" s="570"/>
      <c r="B58" s="1451" t="s">
        <v>3493</v>
      </c>
      <c r="C58" s="124"/>
      <c r="D58" s="1086"/>
      <c r="E58" s="128"/>
      <c r="F58" s="1074"/>
      <c r="G58" s="850"/>
      <c r="H58" s="74"/>
      <c r="I58" s="48"/>
      <c r="J58" s="111"/>
      <c r="K58" s="127"/>
      <c r="L58" s="163"/>
      <c r="M58" s="438"/>
      <c r="N58" s="1620"/>
      <c r="O58" s="1333"/>
      <c r="P58" s="1086"/>
      <c r="Q58" s="938"/>
      <c r="R58" s="938"/>
      <c r="S58" s="438"/>
      <c r="T58" s="48"/>
    </row>
    <row r="59" spans="1:20" ht="15" customHeight="1" thickBot="1" x14ac:dyDescent="0.3">
      <c r="A59" s="571">
        <v>13</v>
      </c>
      <c r="B59" s="2264" t="s">
        <v>3496</v>
      </c>
      <c r="C59" s="993" t="s">
        <v>3500</v>
      </c>
      <c r="D59" s="1885"/>
      <c r="E59" s="999" t="s">
        <v>3502</v>
      </c>
      <c r="F59" s="1081">
        <v>108</v>
      </c>
      <c r="G59" s="844">
        <v>0</v>
      </c>
      <c r="H59" s="329">
        <f>ROUND(G59*F59/F59,2)</f>
        <v>0</v>
      </c>
      <c r="I59" s="156" t="s">
        <v>50</v>
      </c>
      <c r="J59" s="147">
        <v>43.29</v>
      </c>
      <c r="K59" s="261">
        <f>IF(OR(ISBLANK(J59),G59=0,ISBLANK(G59)),,ROUND(J59+$K$3,2))</f>
        <v>0</v>
      </c>
      <c r="L59" s="512">
        <f>ROUND(H59*K59,2)</f>
        <v>0</v>
      </c>
      <c r="M59" s="1990">
        <f>ROUND(K59/F59,2)</f>
        <v>0</v>
      </c>
      <c r="N59" s="2205">
        <v>19.399999999999999</v>
      </c>
      <c r="O59" s="1998">
        <v>0.10489999999999999</v>
      </c>
      <c r="P59" s="1999">
        <v>43.64</v>
      </c>
      <c r="Q59" s="1475">
        <f t="shared" ref="Q59:Q60" si="6">ROUND(O59*P59,2)</f>
        <v>4.58</v>
      </c>
      <c r="R59" s="1475">
        <f t="shared" ref="R59:R60" si="7">K59-Q59</f>
        <v>-4.58</v>
      </c>
      <c r="S59" s="1570">
        <f t="shared" ref="S59:S60" si="8">R59/F59</f>
        <v>-4.2407407407407408E-2</v>
      </c>
      <c r="T59" s="1570">
        <f t="shared" ref="T59:T60" si="9">N59/F59</f>
        <v>0.17962962962962961</v>
      </c>
    </row>
    <row r="60" spans="1:20" ht="15" customHeight="1" x14ac:dyDescent="0.25">
      <c r="A60" s="569"/>
      <c r="B60" s="1991" t="s">
        <v>3497</v>
      </c>
      <c r="C60" s="123" t="s">
        <v>3501</v>
      </c>
      <c r="D60" s="1885"/>
      <c r="E60" s="999" t="s">
        <v>3503</v>
      </c>
      <c r="F60" s="1081">
        <v>50</v>
      </c>
      <c r="G60" s="848"/>
      <c r="H60" s="329">
        <v>500</v>
      </c>
      <c r="I60" s="156" t="s">
        <v>50</v>
      </c>
      <c r="J60" s="147">
        <v>0</v>
      </c>
      <c r="K60" s="261">
        <f>IF(OR(ISBLANK(J60),G60=0,ISBLANK(G60)),,ROUND(J60+$K$3,2))</f>
        <v>0</v>
      </c>
      <c r="L60" s="512">
        <f>ROUND(H60*K60,2)</f>
        <v>0</v>
      </c>
      <c r="M60" s="1990">
        <f>ROUND(K60/F60,2)</f>
        <v>0</v>
      </c>
      <c r="N60" s="2205">
        <v>19.399999999999999</v>
      </c>
      <c r="O60" s="1998">
        <v>0.10489999999999999</v>
      </c>
      <c r="P60" s="1999">
        <v>43.64</v>
      </c>
      <c r="Q60" s="1475">
        <f t="shared" si="6"/>
        <v>4.58</v>
      </c>
      <c r="R60" s="1475">
        <f t="shared" si="7"/>
        <v>-4.58</v>
      </c>
      <c r="S60" s="1570">
        <f t="shared" si="8"/>
        <v>-9.1600000000000001E-2</v>
      </c>
      <c r="T60" s="1570">
        <f t="shared" si="9"/>
        <v>0.38799999999999996</v>
      </c>
    </row>
    <row r="61" spans="1:20" ht="15" customHeight="1" x14ac:dyDescent="0.25">
      <c r="A61" s="569"/>
      <c r="B61" s="63" t="s">
        <v>3498</v>
      </c>
      <c r="C61" s="123"/>
      <c r="D61" s="1087"/>
      <c r="E61" s="135"/>
      <c r="F61" s="1073"/>
      <c r="G61" s="849"/>
      <c r="H61" s="87"/>
      <c r="I61" s="34"/>
      <c r="J61" s="76"/>
      <c r="K61" s="134"/>
      <c r="L61" s="164"/>
      <c r="M61" s="262"/>
      <c r="N61" s="1616"/>
      <c r="O61" s="1332"/>
      <c r="P61" s="1087"/>
      <c r="Q61" s="937"/>
      <c r="R61" s="937"/>
      <c r="S61" s="262"/>
      <c r="T61" s="34"/>
    </row>
    <row r="62" spans="1:20" ht="15" customHeight="1" thickBot="1" x14ac:dyDescent="0.3">
      <c r="A62" s="570"/>
      <c r="B62" s="1451" t="s">
        <v>3499</v>
      </c>
      <c r="C62" s="124"/>
      <c r="D62" s="1086"/>
      <c r="E62" s="128"/>
      <c r="F62" s="1074"/>
      <c r="G62" s="850"/>
      <c r="H62" s="74"/>
      <c r="I62" s="48"/>
      <c r="J62" s="111"/>
      <c r="K62" s="127"/>
      <c r="L62" s="163"/>
      <c r="M62" s="438"/>
      <c r="N62" s="1620"/>
      <c r="O62" s="1333"/>
      <c r="P62" s="1086"/>
      <c r="Q62" s="938"/>
      <c r="R62" s="938"/>
      <c r="S62" s="438"/>
      <c r="T62" s="48"/>
    </row>
    <row r="63" spans="1:20" ht="15" customHeight="1" thickBot="1" x14ac:dyDescent="0.3">
      <c r="A63" s="571">
        <v>14</v>
      </c>
      <c r="B63" s="2264" t="s">
        <v>3669</v>
      </c>
      <c r="C63" s="993" t="s">
        <v>3504</v>
      </c>
      <c r="D63" s="1885"/>
      <c r="E63" s="1825" t="s">
        <v>3505</v>
      </c>
      <c r="F63" s="1993">
        <v>48</v>
      </c>
      <c r="G63" s="844">
        <v>0</v>
      </c>
      <c r="H63" s="453">
        <f>ROUND(G63*F63/F63,2)</f>
        <v>0</v>
      </c>
      <c r="I63" s="1967" t="s">
        <v>50</v>
      </c>
      <c r="J63" s="1829">
        <v>42</v>
      </c>
      <c r="K63" s="1994">
        <f>IF(OR(ISBLANK(J63),G63=0,ISBLANK(G63)),,ROUND(J63+$K$3,2))</f>
        <v>0</v>
      </c>
      <c r="L63" s="512">
        <f>ROUND(H63*K63,2)</f>
        <v>0</v>
      </c>
      <c r="M63" s="1990">
        <f>ROUND(K63/F63,2)</f>
        <v>0</v>
      </c>
      <c r="N63" s="2058">
        <v>40.21</v>
      </c>
      <c r="O63" s="1981">
        <v>1.6551</v>
      </c>
      <c r="P63" s="1995">
        <v>1.08</v>
      </c>
      <c r="Q63" s="1722">
        <f>ROUND(O63*P63,2)</f>
        <v>1.79</v>
      </c>
      <c r="R63" s="1326">
        <f>K63-Q63</f>
        <v>-1.79</v>
      </c>
      <c r="S63" s="262">
        <f>R63/F63</f>
        <v>-3.7291666666666667E-2</v>
      </c>
      <c r="T63" s="262">
        <f>N63/F63</f>
        <v>0.83770833333333339</v>
      </c>
    </row>
    <row r="64" spans="1:20" ht="15" customHeight="1" x14ac:dyDescent="0.25">
      <c r="A64" s="569"/>
      <c r="B64" s="1991" t="s">
        <v>3506</v>
      </c>
      <c r="C64" s="123" t="s">
        <v>157</v>
      </c>
      <c r="D64" s="1833"/>
      <c r="E64" s="1535"/>
      <c r="F64" s="1536"/>
      <c r="G64" s="2206"/>
      <c r="H64" s="2072"/>
      <c r="I64" s="1460"/>
      <c r="J64" s="1012"/>
      <c r="K64" s="1461"/>
      <c r="L64" s="2004"/>
      <c r="M64" s="1932"/>
      <c r="N64" s="2052"/>
      <c r="O64" s="1832"/>
      <c r="P64" s="1833"/>
      <c r="Q64" s="1717"/>
      <c r="R64" s="1464"/>
      <c r="S64" s="1456"/>
      <c r="T64" s="1456"/>
    </row>
    <row r="65" spans="1:20" ht="15" customHeight="1" x14ac:dyDescent="0.25">
      <c r="A65" s="569"/>
      <c r="B65" s="63" t="s">
        <v>3507</v>
      </c>
      <c r="C65" s="123"/>
      <c r="D65" s="1087"/>
      <c r="E65" s="135"/>
      <c r="F65" s="1073"/>
      <c r="G65" s="849"/>
      <c r="H65" s="87"/>
      <c r="I65" s="34"/>
      <c r="J65" s="76"/>
      <c r="K65" s="134"/>
      <c r="L65" s="164"/>
      <c r="M65" s="262"/>
      <c r="N65" s="1616"/>
      <c r="O65" s="1332"/>
      <c r="P65" s="1087"/>
      <c r="Q65" s="937"/>
      <c r="R65" s="2059"/>
      <c r="S65" s="262"/>
      <c r="T65" s="262"/>
    </row>
    <row r="66" spans="1:20" ht="15" customHeight="1" thickBot="1" x14ac:dyDescent="0.3">
      <c r="A66" s="570"/>
      <c r="B66" s="1451" t="s">
        <v>3508</v>
      </c>
      <c r="C66" s="124"/>
      <c r="D66" s="1086"/>
      <c r="E66" s="128"/>
      <c r="F66" s="1074"/>
      <c r="G66" s="850"/>
      <c r="H66" s="74"/>
      <c r="I66" s="48"/>
      <c r="J66" s="111"/>
      <c r="K66" s="127"/>
      <c r="L66" s="163"/>
      <c r="M66" s="438"/>
      <c r="N66" s="1620"/>
      <c r="O66" s="1333"/>
      <c r="P66" s="1086"/>
      <c r="Q66" s="938"/>
      <c r="R66" s="2220"/>
      <c r="S66" s="438"/>
      <c r="T66" s="438"/>
    </row>
    <row r="67" spans="1:20" ht="15" customHeight="1" thickBot="1" x14ac:dyDescent="0.3">
      <c r="A67" s="2208"/>
      <c r="B67" s="2209"/>
      <c r="C67" s="1591"/>
      <c r="D67" s="2218"/>
      <c r="E67" s="1591"/>
      <c r="F67" s="1592"/>
      <c r="G67" s="2211"/>
      <c r="H67" s="1593"/>
      <c r="I67" s="1594"/>
      <c r="J67" s="2212"/>
      <c r="K67" s="2213"/>
      <c r="L67" s="2214"/>
      <c r="M67" s="2215"/>
      <c r="N67" s="2216"/>
      <c r="O67" s="2217" t="s">
        <v>3509</v>
      </c>
      <c r="P67" s="2014"/>
      <c r="Q67" s="2024"/>
      <c r="R67" s="2219"/>
      <c r="S67" s="2025"/>
      <c r="T67" s="2025"/>
    </row>
    <row r="68" spans="1:20" ht="15" customHeight="1" thickBot="1" x14ac:dyDescent="0.3">
      <c r="A68" s="571">
        <v>15</v>
      </c>
      <c r="B68" s="1980" t="s">
        <v>3510</v>
      </c>
      <c r="C68" s="993" t="s">
        <v>2367</v>
      </c>
      <c r="D68" s="1885"/>
      <c r="E68" s="999" t="s">
        <v>869</v>
      </c>
      <c r="F68" s="1081">
        <v>72</v>
      </c>
      <c r="G68" s="844">
        <v>0</v>
      </c>
      <c r="H68" s="329">
        <f>ROUND(G68*F68/F68,2)</f>
        <v>0</v>
      </c>
      <c r="I68" s="156" t="s">
        <v>50</v>
      </c>
      <c r="J68" s="147">
        <v>35.33</v>
      </c>
      <c r="K68" s="261">
        <f>IF(OR(ISBLANK(J68),G68=0,ISBLANK(G68)),,ROUND(J68+$K$3,2))</f>
        <v>0</v>
      </c>
      <c r="L68" s="512">
        <f>ROUND(H68*K68,2)</f>
        <v>0</v>
      </c>
      <c r="M68" s="1990">
        <f>ROUND(K68/F68,2)</f>
        <v>0</v>
      </c>
      <c r="N68" s="2058">
        <v>31.54</v>
      </c>
      <c r="O68" s="1981">
        <v>0.53979999999999995</v>
      </c>
      <c r="P68" s="1885">
        <v>4.4800000000000004</v>
      </c>
      <c r="Q68" s="1675">
        <f>ROUND(O68*P68,2)</f>
        <v>2.42</v>
      </c>
      <c r="R68" s="1675">
        <f t="shared" ref="R68" si="10">K68-Q68</f>
        <v>-2.42</v>
      </c>
      <c r="S68" s="1834">
        <f t="shared" ref="S68" si="11">R68/F68</f>
        <v>-3.3611111111111112E-2</v>
      </c>
      <c r="T68" s="1834">
        <f t="shared" ref="T68" si="12">N68/F68</f>
        <v>0.43805555555555553</v>
      </c>
    </row>
    <row r="69" spans="1:20" ht="15" customHeight="1" x14ac:dyDescent="0.25">
      <c r="A69" s="569"/>
      <c r="B69" s="1991" t="s">
        <v>3511</v>
      </c>
      <c r="C69" s="123"/>
      <c r="D69" s="1087"/>
      <c r="E69" s="123"/>
      <c r="F69" s="1088"/>
      <c r="G69" s="848"/>
      <c r="H69" s="123"/>
      <c r="I69" s="30"/>
      <c r="J69" s="121"/>
      <c r="K69" s="37"/>
      <c r="L69" s="257"/>
      <c r="M69" s="1989"/>
      <c r="N69" s="2057"/>
      <c r="O69" s="1332"/>
      <c r="P69" s="1087"/>
      <c r="Q69" s="937"/>
      <c r="R69" s="2059"/>
      <c r="S69" s="1456"/>
      <c r="T69" s="1456"/>
    </row>
    <row r="70" spans="1:20" ht="15" customHeight="1" x14ac:dyDescent="0.25">
      <c r="A70" s="569"/>
      <c r="B70" s="34" t="s">
        <v>3512</v>
      </c>
      <c r="C70" s="123"/>
      <c r="D70" s="1087"/>
      <c r="E70" s="123"/>
      <c r="F70" s="1088"/>
      <c r="G70" s="848"/>
      <c r="H70" s="122"/>
      <c r="I70" s="30"/>
      <c r="J70" s="121"/>
      <c r="K70" s="37"/>
      <c r="L70" s="175"/>
      <c r="M70" s="1989"/>
      <c r="N70" s="2057"/>
      <c r="O70" s="1332"/>
      <c r="P70" s="1087"/>
      <c r="Q70" s="937"/>
      <c r="R70" s="2059"/>
      <c r="S70" s="1456"/>
      <c r="T70" s="1456"/>
    </row>
    <row r="71" spans="1:20" ht="15" customHeight="1" x14ac:dyDescent="0.25">
      <c r="A71" s="569"/>
      <c r="B71" s="63" t="s">
        <v>365</v>
      </c>
      <c r="C71" s="123"/>
      <c r="D71" s="1087"/>
      <c r="E71" s="135"/>
      <c r="F71" s="1073"/>
      <c r="G71" s="849"/>
      <c r="H71" s="87"/>
      <c r="I71" s="34"/>
      <c r="J71" s="76"/>
      <c r="K71" s="134"/>
      <c r="L71" s="164"/>
      <c r="M71" s="262"/>
      <c r="N71" s="1616"/>
      <c r="O71" s="1332"/>
      <c r="P71" s="1087"/>
      <c r="Q71" s="937"/>
      <c r="R71" s="937"/>
      <c r="S71" s="262"/>
      <c r="T71" s="34"/>
    </row>
    <row r="72" spans="1:20" ht="15" customHeight="1" thickBot="1" x14ac:dyDescent="0.3">
      <c r="A72" s="570"/>
      <c r="B72" s="1451" t="s">
        <v>3513</v>
      </c>
      <c r="C72" s="124"/>
      <c r="D72" s="1086"/>
      <c r="E72" s="128"/>
      <c r="F72" s="1074"/>
      <c r="G72" s="850"/>
      <c r="H72" s="74"/>
      <c r="I72" s="48"/>
      <c r="J72" s="111"/>
      <c r="K72" s="127"/>
      <c r="L72" s="163"/>
      <c r="M72" s="438"/>
      <c r="N72" s="1620"/>
      <c r="O72" s="1333"/>
      <c r="P72" s="1086"/>
      <c r="Q72" s="938"/>
      <c r="R72" s="938"/>
      <c r="S72" s="438"/>
      <c r="T72" s="48"/>
    </row>
    <row r="73" spans="1:20" ht="15" customHeight="1" thickBot="1" x14ac:dyDescent="0.3">
      <c r="A73" s="571">
        <v>16</v>
      </c>
      <c r="B73" s="1980" t="s">
        <v>3510</v>
      </c>
      <c r="C73" s="993" t="s">
        <v>2372</v>
      </c>
      <c r="D73" s="1885"/>
      <c r="E73" s="999" t="s">
        <v>2373</v>
      </c>
      <c r="F73" s="1081">
        <v>72</v>
      </c>
      <c r="G73" s="844">
        <v>0</v>
      </c>
      <c r="H73" s="329">
        <f>ROUND(G73*F73/F73,2)</f>
        <v>0</v>
      </c>
      <c r="I73" s="156" t="s">
        <v>50</v>
      </c>
      <c r="J73" s="147">
        <v>64.099999999999994</v>
      </c>
      <c r="K73" s="261">
        <f>IF(OR(ISBLANK(J73),G73=0,ISBLANK(G73)),,ROUND(J73+$K$3,2))</f>
        <v>0</v>
      </c>
      <c r="L73" s="512">
        <f>ROUND(H73*K73,2)</f>
        <v>0</v>
      </c>
      <c r="M73" s="1990">
        <f>ROUND(K73/F73,2)</f>
        <v>0</v>
      </c>
      <c r="N73" s="2058">
        <v>57.57</v>
      </c>
      <c r="O73" s="1981">
        <v>0.53979999999999995</v>
      </c>
      <c r="P73" s="1885">
        <v>8.94</v>
      </c>
      <c r="Q73" s="1326">
        <f>ROUND(O73*P73,2)</f>
        <v>4.83</v>
      </c>
      <c r="R73" s="1326">
        <f t="shared" ref="R73" si="13">K73-Q73</f>
        <v>-4.83</v>
      </c>
      <c r="S73" s="262">
        <f t="shared" ref="S73" si="14">R73/F73</f>
        <v>-6.7083333333333328E-2</v>
      </c>
      <c r="T73" s="262">
        <f t="shared" ref="T73" si="15">N73/F73</f>
        <v>0.79958333333333331</v>
      </c>
    </row>
    <row r="74" spans="1:20" ht="15" customHeight="1" x14ac:dyDescent="0.25">
      <c r="A74" s="569"/>
      <c r="B74" s="1991" t="s">
        <v>3514</v>
      </c>
      <c r="C74" s="123"/>
      <c r="D74" s="1087"/>
      <c r="E74" s="123"/>
      <c r="F74" s="1088"/>
      <c r="G74" s="848"/>
      <c r="H74" s="123"/>
      <c r="I74" s="30"/>
      <c r="J74" s="121"/>
      <c r="K74" s="37"/>
      <c r="L74" s="257"/>
      <c r="M74" s="1989"/>
      <c r="N74" s="2057"/>
      <c r="O74" s="1332"/>
      <c r="P74" s="1087"/>
      <c r="Q74" s="937"/>
      <c r="R74" s="937"/>
      <c r="S74" s="262"/>
      <c r="T74" s="34"/>
    </row>
    <row r="75" spans="1:20" ht="15" customHeight="1" x14ac:dyDescent="0.25">
      <c r="A75" s="569"/>
      <c r="B75" s="34" t="s">
        <v>3515</v>
      </c>
      <c r="C75" s="123"/>
      <c r="D75" s="1087"/>
      <c r="E75" s="123"/>
      <c r="F75" s="1088"/>
      <c r="G75" s="848"/>
      <c r="H75" s="122"/>
      <c r="I75" s="30"/>
      <c r="J75" s="121"/>
      <c r="K75" s="37"/>
      <c r="L75" s="175"/>
      <c r="M75" s="1989"/>
      <c r="N75" s="2057"/>
      <c r="O75" s="1332"/>
      <c r="P75" s="1087"/>
      <c r="Q75" s="937"/>
      <c r="R75" s="937"/>
      <c r="S75" s="262"/>
      <c r="T75" s="34"/>
    </row>
    <row r="76" spans="1:20" ht="15" customHeight="1" x14ac:dyDescent="0.25">
      <c r="A76" s="569"/>
      <c r="B76" s="63" t="s">
        <v>365</v>
      </c>
      <c r="C76" s="123"/>
      <c r="D76" s="1087"/>
      <c r="E76" s="135"/>
      <c r="F76" s="1073"/>
      <c r="G76" s="849"/>
      <c r="H76" s="87"/>
      <c r="I76" s="34"/>
      <c r="J76" s="76"/>
      <c r="K76" s="134"/>
      <c r="L76" s="164"/>
      <c r="M76" s="262"/>
      <c r="N76" s="1616"/>
      <c r="O76" s="1332"/>
      <c r="P76" s="1087"/>
      <c r="Q76" s="937"/>
      <c r="R76" s="937"/>
      <c r="S76" s="262"/>
      <c r="T76" s="34"/>
    </row>
    <row r="77" spans="1:20" ht="15" customHeight="1" thickBot="1" x14ac:dyDescent="0.3">
      <c r="A77" s="570"/>
      <c r="B77" s="1451" t="s">
        <v>3513</v>
      </c>
      <c r="C77" s="124"/>
      <c r="D77" s="1086"/>
      <c r="E77" s="128"/>
      <c r="F77" s="1074"/>
      <c r="G77" s="850"/>
      <c r="H77" s="74"/>
      <c r="I77" s="48"/>
      <c r="J77" s="111"/>
      <c r="K77" s="127"/>
      <c r="L77" s="163"/>
      <c r="M77" s="438"/>
      <c r="N77" s="1620"/>
      <c r="O77" s="1333"/>
      <c r="P77" s="1086"/>
      <c r="Q77" s="938"/>
      <c r="R77" s="938"/>
      <c r="S77" s="438"/>
      <c r="T77" s="48"/>
    </row>
    <row r="78" spans="1:20" ht="15" customHeight="1" thickBot="1" x14ac:dyDescent="0.3">
      <c r="A78" s="571">
        <v>17</v>
      </c>
      <c r="B78" s="1980" t="s">
        <v>3516</v>
      </c>
      <c r="C78" s="1858" t="s">
        <v>3517</v>
      </c>
      <c r="D78" s="1885"/>
      <c r="E78" s="1835" t="s">
        <v>2368</v>
      </c>
      <c r="F78" s="1979">
        <v>72</v>
      </c>
      <c r="G78" s="844">
        <v>0</v>
      </c>
      <c r="H78" s="1837">
        <f>ROUND(G78*F78/F78,2)</f>
        <v>0</v>
      </c>
      <c r="I78" s="1894" t="s">
        <v>50</v>
      </c>
      <c r="J78" s="1838">
        <v>36.89</v>
      </c>
      <c r="K78" s="1906">
        <f>IF(OR(ISBLANK(J78),G78=0,ISBLANK(G78)),,ROUND(J78+$K$3,2))</f>
        <v>0</v>
      </c>
      <c r="L78" s="1957">
        <f>ROUND(H78*K78,2)</f>
        <v>0</v>
      </c>
      <c r="M78" s="1834">
        <f>ROUND(K78/F78,2)</f>
        <v>0</v>
      </c>
      <c r="N78" s="2058">
        <v>33.1</v>
      </c>
      <c r="O78" s="1981">
        <v>0.53979999999999995</v>
      </c>
      <c r="P78" s="1885">
        <v>4.4800000000000004</v>
      </c>
      <c r="Q78" s="1326">
        <f>ROUND(O78*P78,2)</f>
        <v>2.42</v>
      </c>
      <c r="R78" s="1326">
        <f t="shared" ref="R78" si="16">K78-Q78</f>
        <v>-2.42</v>
      </c>
      <c r="S78" s="262">
        <f t="shared" ref="S78" si="17">R78/F78</f>
        <v>-3.3611111111111112E-2</v>
      </c>
      <c r="T78" s="262">
        <f t="shared" ref="T78" si="18">N78/F78</f>
        <v>0.45972222222222225</v>
      </c>
    </row>
    <row r="79" spans="1:20" ht="15" customHeight="1" x14ac:dyDescent="0.25">
      <c r="A79" s="569"/>
      <c r="B79" s="1991" t="s">
        <v>3523</v>
      </c>
      <c r="C79" s="123"/>
      <c r="D79" s="1087"/>
      <c r="E79" s="135"/>
      <c r="F79" s="1073"/>
      <c r="G79" s="810"/>
      <c r="H79" s="87"/>
      <c r="I79" s="34"/>
      <c r="J79" s="76"/>
      <c r="K79" s="134"/>
      <c r="L79" s="164"/>
      <c r="M79" s="262"/>
      <c r="N79" s="1616"/>
      <c r="O79" s="1332"/>
      <c r="P79" s="1087"/>
      <c r="Q79" s="937"/>
      <c r="R79" s="937"/>
      <c r="S79" s="262"/>
      <c r="T79" s="34"/>
    </row>
    <row r="80" spans="1:20" ht="15" customHeight="1" x14ac:dyDescent="0.25">
      <c r="A80" s="569"/>
      <c r="B80" s="34" t="s">
        <v>3524</v>
      </c>
      <c r="C80" s="863"/>
      <c r="D80" s="1255"/>
      <c r="E80" s="228"/>
      <c r="F80" s="1109"/>
      <c r="G80" s="810"/>
      <c r="H80" s="101"/>
      <c r="I80" s="113"/>
      <c r="J80" s="107"/>
      <c r="K80" s="227"/>
      <c r="L80" s="187"/>
      <c r="M80" s="1982"/>
      <c r="N80" s="1619"/>
      <c r="O80" s="1332"/>
      <c r="P80" s="1255"/>
      <c r="Q80" s="1661"/>
      <c r="R80" s="1661"/>
      <c r="S80" s="1982"/>
      <c r="T80" s="88"/>
    </row>
    <row r="81" spans="1:20" ht="15" customHeight="1" x14ac:dyDescent="0.25">
      <c r="A81" s="569"/>
      <c r="B81" s="63" t="s">
        <v>365</v>
      </c>
      <c r="C81" s="863"/>
      <c r="D81" s="1255"/>
      <c r="E81" s="228"/>
      <c r="F81" s="1109"/>
      <c r="G81" s="810"/>
      <c r="H81" s="101"/>
      <c r="I81" s="113"/>
      <c r="J81" s="107"/>
      <c r="K81" s="227"/>
      <c r="L81" s="187"/>
      <c r="M81" s="1982"/>
      <c r="N81" s="1619"/>
      <c r="O81" s="1332"/>
      <c r="P81" s="1255"/>
      <c r="Q81" s="1661"/>
      <c r="R81" s="1661"/>
      <c r="S81" s="1982"/>
      <c r="T81" s="88"/>
    </row>
    <row r="82" spans="1:20" ht="15" customHeight="1" thickBot="1" x14ac:dyDescent="0.3">
      <c r="A82" s="570"/>
      <c r="B82" s="1451" t="s">
        <v>3513</v>
      </c>
      <c r="C82" s="124"/>
      <c r="D82" s="1086"/>
      <c r="E82" s="128"/>
      <c r="F82" s="1074"/>
      <c r="G82" s="810"/>
      <c r="H82" s="74"/>
      <c r="I82" s="13"/>
      <c r="J82" s="79"/>
      <c r="K82" s="127"/>
      <c r="L82" s="163"/>
      <c r="M82" s="438"/>
      <c r="N82" s="438"/>
      <c r="O82" s="1332"/>
      <c r="P82" s="1086"/>
      <c r="Q82" s="938"/>
      <c r="R82" s="938"/>
      <c r="S82" s="438"/>
      <c r="T82" s="48"/>
    </row>
    <row r="83" spans="1:20" ht="15" customHeight="1" thickBot="1" x14ac:dyDescent="0.3">
      <c r="A83" s="571">
        <v>18</v>
      </c>
      <c r="B83" s="1980" t="s">
        <v>3518</v>
      </c>
      <c r="C83" s="1858" t="s">
        <v>3522</v>
      </c>
      <c r="D83" s="1885"/>
      <c r="E83" s="1835" t="s">
        <v>2647</v>
      </c>
      <c r="F83" s="1979">
        <v>120</v>
      </c>
      <c r="G83" s="844">
        <v>0</v>
      </c>
      <c r="H83" s="1837">
        <f>ROUND(G83*F83/F83,2)</f>
        <v>0</v>
      </c>
      <c r="I83" s="1894" t="s">
        <v>50</v>
      </c>
      <c r="J83" s="1838">
        <v>31.2</v>
      </c>
      <c r="K83" s="1906">
        <f>IF(OR(ISBLANK(J83),G83=0,ISBLANK(G83)),,ROUND(J83+$K$3,2))</f>
        <v>0</v>
      </c>
      <c r="L83" s="1957">
        <f>ROUND(H83*K83,2)</f>
        <v>0</v>
      </c>
      <c r="M83" s="1834">
        <f>ROUND(K83/F83,2)</f>
        <v>0</v>
      </c>
      <c r="N83" s="1839">
        <v>21.6</v>
      </c>
      <c r="O83" s="2202">
        <v>0.53979999999999995</v>
      </c>
      <c r="P83" s="1885">
        <v>7.4</v>
      </c>
      <c r="Q83" s="1326">
        <f>ROUND(O83*P83,2)</f>
        <v>3.99</v>
      </c>
      <c r="R83" s="1326">
        <f t="shared" ref="R83" si="19">K83-Q83</f>
        <v>-3.99</v>
      </c>
      <c r="S83" s="262">
        <f t="shared" ref="S83" si="20">R83/F83</f>
        <v>-3.3250000000000002E-2</v>
      </c>
      <c r="T83" s="262">
        <f t="shared" ref="T83" si="21">N83/F83</f>
        <v>0.18000000000000002</v>
      </c>
    </row>
    <row r="84" spans="1:20" ht="15" customHeight="1" x14ac:dyDescent="0.25">
      <c r="A84" s="569"/>
      <c r="B84" s="1991" t="s">
        <v>3519</v>
      </c>
      <c r="C84" s="1858"/>
      <c r="D84" s="1833"/>
      <c r="E84" s="2072"/>
      <c r="F84" s="2203"/>
      <c r="G84" s="2145"/>
      <c r="H84" s="1443"/>
      <c r="I84" s="2095"/>
      <c r="J84" s="1845"/>
      <c r="K84" s="2003"/>
      <c r="L84" s="2004"/>
      <c r="M84" s="1932"/>
      <c r="N84" s="2052"/>
      <c r="O84" s="1720"/>
      <c r="P84" s="1833"/>
      <c r="Q84" s="1464"/>
      <c r="R84" s="1464"/>
      <c r="S84" s="1456"/>
      <c r="T84" s="1456"/>
    </row>
    <row r="85" spans="1:20" ht="15" customHeight="1" x14ac:dyDescent="0.25">
      <c r="A85" s="569"/>
      <c r="B85" s="34" t="s">
        <v>3520</v>
      </c>
      <c r="C85" s="123" t="s">
        <v>157</v>
      </c>
      <c r="D85" s="1833"/>
      <c r="E85" s="2072"/>
      <c r="F85" s="2203"/>
      <c r="G85" s="1453"/>
      <c r="H85" s="2101"/>
      <c r="I85" s="2095"/>
      <c r="J85" s="1845"/>
      <c r="K85" s="2003"/>
      <c r="L85" s="2004"/>
      <c r="M85" s="1932"/>
      <c r="N85" s="2052"/>
      <c r="O85" s="1832"/>
      <c r="P85" s="1833"/>
      <c r="Q85" s="1464"/>
      <c r="R85" s="1464"/>
      <c r="S85" s="1456"/>
      <c r="T85" s="1456"/>
    </row>
    <row r="86" spans="1:20" ht="15" customHeight="1" x14ac:dyDescent="0.25">
      <c r="A86" s="569"/>
      <c r="B86" s="63" t="s">
        <v>365</v>
      </c>
      <c r="C86" s="863"/>
      <c r="D86" s="1255"/>
      <c r="E86" s="863"/>
      <c r="F86" s="1105"/>
      <c r="G86" s="811"/>
      <c r="H86" s="516"/>
      <c r="I86" s="53"/>
      <c r="J86" s="171"/>
      <c r="K86" s="258"/>
      <c r="L86" s="852"/>
      <c r="M86" s="2001"/>
      <c r="N86" s="1661"/>
      <c r="O86" s="1332"/>
      <c r="P86" s="1255"/>
      <c r="Q86" s="1661"/>
      <c r="R86" s="1661"/>
      <c r="S86" s="1982"/>
      <c r="T86" s="88"/>
    </row>
    <row r="87" spans="1:20" ht="15" customHeight="1" thickBot="1" x14ac:dyDescent="0.3">
      <c r="A87" s="570"/>
      <c r="B87" s="1451" t="s">
        <v>3521</v>
      </c>
      <c r="C87" s="124"/>
      <c r="D87" s="1086"/>
      <c r="E87" s="124"/>
      <c r="F87" s="1078"/>
      <c r="G87" s="821"/>
      <c r="H87" s="117"/>
      <c r="I87" s="130"/>
      <c r="J87" s="44"/>
      <c r="K87" s="241"/>
      <c r="L87" s="719"/>
      <c r="M87" s="932"/>
      <c r="N87" s="938"/>
      <c r="O87" s="1333"/>
      <c r="P87" s="1086"/>
      <c r="Q87" s="938"/>
      <c r="R87" s="938"/>
      <c r="S87" s="438"/>
      <c r="T87" s="48"/>
    </row>
    <row r="88" spans="1:20" ht="15" customHeight="1" thickBot="1" x14ac:dyDescent="0.3">
      <c r="A88" s="2208"/>
      <c r="B88" s="2209"/>
      <c r="C88" s="1591"/>
      <c r="D88" s="2218"/>
      <c r="E88" s="1591"/>
      <c r="F88" s="1592"/>
      <c r="G88" s="2211"/>
      <c r="H88" s="1593"/>
      <c r="I88" s="1594"/>
      <c r="J88" s="2225" t="s">
        <v>3525</v>
      </c>
      <c r="K88" s="2213"/>
      <c r="L88" s="2214"/>
      <c r="M88" s="2215"/>
      <c r="N88" s="2216"/>
      <c r="O88" s="2221"/>
      <c r="P88" s="2210"/>
      <c r="Q88" s="2222"/>
      <c r="R88" s="1655"/>
      <c r="S88" s="2223"/>
      <c r="T88" s="2224"/>
    </row>
    <row r="89" spans="1:20" ht="15" customHeight="1" thickBot="1" x14ac:dyDescent="0.3">
      <c r="A89" s="571">
        <v>19</v>
      </c>
      <c r="B89" s="1980" t="s">
        <v>3510</v>
      </c>
      <c r="C89" s="2031" t="s">
        <v>2374</v>
      </c>
      <c r="D89" s="1995"/>
      <c r="E89" s="1825" t="s">
        <v>2375</v>
      </c>
      <c r="F89" s="1993">
        <v>72</v>
      </c>
      <c r="G89" s="844">
        <v>0</v>
      </c>
      <c r="H89" s="453">
        <f>ROUND(G89*F89/F89,2)</f>
        <v>0</v>
      </c>
      <c r="I89" s="1967" t="s">
        <v>50</v>
      </c>
      <c r="J89" s="1829">
        <v>30.52</v>
      </c>
      <c r="K89" s="1994">
        <f>IF(OR(ISBLANK(J89),G89=0,ISBLANK(G89)),,ROUND(J89+$K$3,2))</f>
        <v>0</v>
      </c>
      <c r="L89" s="512">
        <f>ROUND(H89*K89,2)</f>
        <v>0</v>
      </c>
      <c r="M89" s="1990">
        <f>ROUND(K89/F89,2)</f>
        <v>0</v>
      </c>
      <c r="N89" s="2058">
        <v>25.81</v>
      </c>
      <c r="O89" s="1981">
        <v>0.95240000000000002</v>
      </c>
      <c r="P89" s="1995">
        <v>4.71</v>
      </c>
      <c r="Q89" s="1675">
        <f>ROUND(O89*P89,2)</f>
        <v>4.49</v>
      </c>
      <c r="R89" s="1326">
        <f t="shared" ref="R89" si="22">K89-Q89</f>
        <v>-4.49</v>
      </c>
      <c r="S89" s="262">
        <f t="shared" ref="S89" si="23">R89/F89</f>
        <v>-6.2361111111111117E-2</v>
      </c>
      <c r="T89" s="262">
        <f t="shared" ref="T89" si="24">N89/F89</f>
        <v>0.35847222222222219</v>
      </c>
    </row>
    <row r="90" spans="1:20" ht="15" customHeight="1" x14ac:dyDescent="0.25">
      <c r="A90" s="569"/>
      <c r="B90" s="1991" t="s">
        <v>3511</v>
      </c>
      <c r="C90" s="1535"/>
      <c r="D90" s="1833"/>
      <c r="E90" s="1535"/>
      <c r="F90" s="1536"/>
      <c r="G90" s="2206"/>
      <c r="H90" s="1443"/>
      <c r="I90" s="2095"/>
      <c r="J90" s="1845"/>
      <c r="K90" s="2003"/>
      <c r="L90" s="2004"/>
      <c r="M90" s="1932"/>
      <c r="N90" s="2052"/>
      <c r="O90" s="1832"/>
      <c r="P90" s="1833"/>
      <c r="Q90" s="2051"/>
      <c r="R90" s="2051"/>
      <c r="S90" s="1456"/>
      <c r="T90" s="1456"/>
    </row>
    <row r="91" spans="1:20" ht="15" customHeight="1" x14ac:dyDescent="0.25">
      <c r="A91" s="569"/>
      <c r="B91" s="34" t="s">
        <v>3526</v>
      </c>
      <c r="C91" s="1443"/>
      <c r="D91" s="1833"/>
      <c r="E91" s="1443"/>
      <c r="F91" s="1440"/>
      <c r="G91" s="1458"/>
      <c r="H91" s="2072"/>
      <c r="I91" s="1460"/>
      <c r="J91" s="1012"/>
      <c r="K91" s="1461"/>
      <c r="L91" s="1462"/>
      <c r="M91" s="1463"/>
      <c r="N91" s="1566"/>
      <c r="O91" s="1832"/>
      <c r="P91" s="1833"/>
      <c r="Q91" s="1717"/>
      <c r="R91" s="1717"/>
      <c r="S91" s="1932"/>
      <c r="T91" s="1932"/>
    </row>
    <row r="92" spans="1:20" ht="15" customHeight="1" x14ac:dyDescent="0.25">
      <c r="A92" s="569"/>
      <c r="B92" s="63" t="s">
        <v>365</v>
      </c>
      <c r="C92" s="1443"/>
      <c r="D92" s="1251"/>
      <c r="E92" s="1443"/>
      <c r="F92" s="1440"/>
      <c r="G92" s="1466"/>
      <c r="H92" s="1443"/>
      <c r="I92" s="1441"/>
      <c r="J92" s="978"/>
      <c r="K92" s="1444"/>
      <c r="L92" s="1603"/>
      <c r="M92" s="1456"/>
      <c r="N92" s="1332"/>
      <c r="O92" s="1332"/>
      <c r="P92" s="1251"/>
      <c r="Q92" s="1332"/>
      <c r="R92" s="1332"/>
      <c r="S92" s="1456"/>
      <c r="T92" s="1441"/>
    </row>
    <row r="93" spans="1:20" ht="15" customHeight="1" thickBot="1" x14ac:dyDescent="0.3">
      <c r="A93" s="570"/>
      <c r="B93" s="1451" t="s">
        <v>3527</v>
      </c>
      <c r="C93" s="124"/>
      <c r="D93" s="1086"/>
      <c r="E93" s="128"/>
      <c r="F93" s="1074"/>
      <c r="G93" s="847"/>
      <c r="H93" s="128"/>
      <c r="I93" s="13"/>
      <c r="J93" s="151"/>
      <c r="K93" s="127"/>
      <c r="L93" s="46"/>
      <c r="M93" s="438"/>
      <c r="N93" s="1620"/>
      <c r="O93" s="938"/>
      <c r="P93" s="1086"/>
      <c r="Q93" s="938"/>
      <c r="R93" s="938"/>
      <c r="S93" s="438"/>
      <c r="T93" s="48"/>
    </row>
    <row r="94" spans="1:20" ht="15" customHeight="1" thickBot="1" x14ac:dyDescent="0.3">
      <c r="A94" s="569">
        <v>20</v>
      </c>
      <c r="B94" s="1980" t="s">
        <v>3528</v>
      </c>
      <c r="C94" s="1858" t="s">
        <v>3531</v>
      </c>
      <c r="D94" s="1885"/>
      <c r="E94" s="1835" t="s">
        <v>2375</v>
      </c>
      <c r="F94" s="1979">
        <v>72</v>
      </c>
      <c r="G94" s="844">
        <v>0</v>
      </c>
      <c r="H94" s="1837">
        <f>ROUND(G94*F94/F94,2)</f>
        <v>0</v>
      </c>
      <c r="I94" s="1894" t="s">
        <v>50</v>
      </c>
      <c r="J94" s="1838">
        <v>37</v>
      </c>
      <c r="K94" s="1906">
        <f>IF(OR(ISBLANK(J94),G94=0,ISBLANK(G94)),,ROUND(J94+$K$3,2))</f>
        <v>0</v>
      </c>
      <c r="L94" s="1957">
        <f t="shared" ref="L94" si="25">ROUND(H94*K94,2)</f>
        <v>0</v>
      </c>
      <c r="M94" s="1834">
        <f t="shared" ref="M94" si="26">ROUND(K94/F94,2)</f>
        <v>0</v>
      </c>
      <c r="N94" s="1839">
        <v>32.29</v>
      </c>
      <c r="O94" s="1832">
        <v>0.95240000000000002</v>
      </c>
      <c r="P94" s="1885">
        <v>4.95</v>
      </c>
      <c r="Q94" s="1326">
        <f t="shared" ref="Q94" si="27">ROUND(O94*P94,2)</f>
        <v>4.71</v>
      </c>
      <c r="R94" s="1326">
        <f t="shared" ref="R94" si="28">K94-Q94</f>
        <v>-4.71</v>
      </c>
      <c r="S94" s="262">
        <f t="shared" ref="S94" si="29">R94/F94</f>
        <v>-6.5416666666666665E-2</v>
      </c>
      <c r="T94" s="262">
        <f t="shared" ref="T94" si="30">N94/F94</f>
        <v>0.44847222222222222</v>
      </c>
    </row>
    <row r="95" spans="1:20" ht="15" customHeight="1" x14ac:dyDescent="0.25">
      <c r="A95" s="569"/>
      <c r="B95" s="1991" t="s">
        <v>3529</v>
      </c>
      <c r="C95" s="123" t="s">
        <v>157</v>
      </c>
      <c r="D95" s="1833" t="s">
        <v>157</v>
      </c>
      <c r="E95" s="123" t="s">
        <v>157</v>
      </c>
      <c r="F95" s="1088" t="s">
        <v>157</v>
      </c>
      <c r="G95" s="811"/>
      <c r="H95" s="122" t="s">
        <v>157</v>
      </c>
      <c r="I95" s="1987" t="s">
        <v>157</v>
      </c>
      <c r="J95" s="1845" t="s">
        <v>157</v>
      </c>
      <c r="K95" s="1906" t="s">
        <v>157</v>
      </c>
      <c r="L95" s="1957" t="s">
        <v>157</v>
      </c>
      <c r="M95" s="1834" t="s">
        <v>157</v>
      </c>
      <c r="N95" s="1839"/>
      <c r="O95" s="1328" t="s">
        <v>157</v>
      </c>
      <c r="P95" s="1833" t="s">
        <v>157</v>
      </c>
      <c r="Q95" s="1464" t="s">
        <v>157</v>
      </c>
      <c r="R95" s="1464"/>
      <c r="S95" s="262" t="s">
        <v>157</v>
      </c>
      <c r="T95" s="262" t="s">
        <v>157</v>
      </c>
    </row>
    <row r="96" spans="1:20" ht="15" customHeight="1" x14ac:dyDescent="0.25">
      <c r="A96" s="569"/>
      <c r="B96" s="34" t="s">
        <v>3530</v>
      </c>
      <c r="C96" s="123"/>
      <c r="D96" s="1833"/>
      <c r="E96" s="123"/>
      <c r="F96" s="1088"/>
      <c r="G96" s="811"/>
      <c r="H96" s="122"/>
      <c r="I96" s="1987"/>
      <c r="J96" s="1845"/>
      <c r="K96" s="1906"/>
      <c r="L96" s="1957"/>
      <c r="M96" s="1834"/>
      <c r="N96" s="1478"/>
      <c r="O96" s="2002"/>
      <c r="P96" s="1612"/>
      <c r="Q96" s="1464"/>
      <c r="R96" s="1464"/>
      <c r="S96" s="1982"/>
      <c r="T96" s="1982"/>
    </row>
    <row r="97" spans="1:20" ht="15" customHeight="1" x14ac:dyDescent="0.25">
      <c r="A97" s="569"/>
      <c r="B97" s="63" t="s">
        <v>365</v>
      </c>
      <c r="C97" s="863"/>
      <c r="D97" s="1452"/>
      <c r="E97" s="863"/>
      <c r="F97" s="1105"/>
      <c r="G97" s="811"/>
      <c r="H97" s="516"/>
      <c r="I97" s="53"/>
      <c r="J97" s="1012"/>
      <c r="K97" s="207"/>
      <c r="L97" s="1313"/>
      <c r="M97" s="1314"/>
      <c r="N97" s="1478"/>
      <c r="O97" s="2002"/>
      <c r="P97" s="1612"/>
      <c r="Q97" s="1464"/>
      <c r="R97" s="1464"/>
      <c r="S97" s="1982"/>
      <c r="T97" s="1982"/>
    </row>
    <row r="98" spans="1:20" ht="15" customHeight="1" thickBot="1" x14ac:dyDescent="0.3">
      <c r="A98" s="570"/>
      <c r="B98" s="1451" t="s">
        <v>3527</v>
      </c>
      <c r="C98" s="124"/>
      <c r="D98" s="1086"/>
      <c r="E98" s="124"/>
      <c r="F98" s="1078"/>
      <c r="G98" s="821"/>
      <c r="H98" s="117"/>
      <c r="I98" s="130"/>
      <c r="J98" s="44"/>
      <c r="K98" s="241"/>
      <c r="L98" s="719"/>
      <c r="M98" s="932"/>
      <c r="N98" s="932"/>
      <c r="O98" s="938"/>
      <c r="P98" s="1292"/>
      <c r="Q98" s="938"/>
      <c r="R98" s="938"/>
      <c r="S98" s="932"/>
      <c r="T98" s="13"/>
    </row>
    <row r="99" spans="1:20" ht="15" customHeight="1" thickBot="1" x14ac:dyDescent="0.3">
      <c r="A99" s="569">
        <v>21</v>
      </c>
      <c r="B99" s="1980" t="s">
        <v>3532</v>
      </c>
      <c r="C99" s="1858" t="s">
        <v>2377</v>
      </c>
      <c r="D99" s="1885"/>
      <c r="E99" s="1835" t="s">
        <v>2376</v>
      </c>
      <c r="F99" s="1979">
        <v>36</v>
      </c>
      <c r="G99" s="843">
        <v>0</v>
      </c>
      <c r="H99" s="1837">
        <f>ROUND(G99*F99/F99,2)</f>
        <v>0</v>
      </c>
      <c r="I99" s="1894" t="s">
        <v>50</v>
      </c>
      <c r="J99" s="1838">
        <v>31.12</v>
      </c>
      <c r="K99" s="1906">
        <f>IF(OR(ISBLANK(J99),G99=0,ISBLANK(G99)),,ROUND(J99+$K$3,2))</f>
        <v>0</v>
      </c>
      <c r="L99" s="1957">
        <f t="shared" ref="L99" si="31">ROUND(H99*K99,2)</f>
        <v>0</v>
      </c>
      <c r="M99" s="1834">
        <f t="shared" ref="M99" si="32">ROUND(K99/F99,2)</f>
        <v>0</v>
      </c>
      <c r="N99" s="1839">
        <v>26.41</v>
      </c>
      <c r="O99" s="1832">
        <v>0.95240000000000002</v>
      </c>
      <c r="P99" s="1885">
        <v>4.95</v>
      </c>
      <c r="Q99" s="1326">
        <f t="shared" ref="Q99" si="33">ROUND(O99*P99,2)</f>
        <v>4.71</v>
      </c>
      <c r="R99" s="1326">
        <f t="shared" ref="R99" si="34">K99-Q99</f>
        <v>-4.71</v>
      </c>
      <c r="S99" s="262">
        <f t="shared" ref="S99" si="35">R99/F99</f>
        <v>-0.13083333333333333</v>
      </c>
      <c r="T99" s="262">
        <f t="shared" ref="T99" si="36">N99/F99</f>
        <v>0.7336111111111111</v>
      </c>
    </row>
    <row r="100" spans="1:20" ht="15" customHeight="1" x14ac:dyDescent="0.25">
      <c r="A100" s="569"/>
      <c r="B100" s="1991" t="s">
        <v>3533</v>
      </c>
      <c r="C100" s="123" t="s">
        <v>157</v>
      </c>
      <c r="D100" s="1833"/>
      <c r="E100" s="1443" t="s">
        <v>157</v>
      </c>
      <c r="F100" s="1088" t="s">
        <v>157</v>
      </c>
      <c r="G100" s="811"/>
      <c r="H100" s="122" t="s">
        <v>157</v>
      </c>
      <c r="I100" s="1987" t="s">
        <v>157</v>
      </c>
      <c r="J100" s="1845" t="s">
        <v>157</v>
      </c>
      <c r="K100" s="2003" t="s">
        <v>157</v>
      </c>
      <c r="L100" s="2004" t="s">
        <v>157</v>
      </c>
      <c r="M100" s="1932" t="s">
        <v>157</v>
      </c>
      <c r="N100" s="2052"/>
      <c r="O100" s="1328" t="s">
        <v>157</v>
      </c>
      <c r="P100" s="1833" t="s">
        <v>157</v>
      </c>
      <c r="Q100" s="1464" t="s">
        <v>157</v>
      </c>
      <c r="R100" s="1464"/>
      <c r="S100" s="262" t="s">
        <v>157</v>
      </c>
      <c r="T100" s="262" t="s">
        <v>157</v>
      </c>
    </row>
    <row r="101" spans="1:20" ht="15" customHeight="1" x14ac:dyDescent="0.25">
      <c r="A101" s="569"/>
      <c r="B101" s="34" t="s">
        <v>3534</v>
      </c>
      <c r="C101" s="123"/>
      <c r="D101" s="1833"/>
      <c r="E101" s="1443"/>
      <c r="F101" s="1088"/>
      <c r="G101" s="811"/>
      <c r="H101" s="122"/>
      <c r="I101" s="1987"/>
      <c r="J101" s="1845"/>
      <c r="K101" s="2003"/>
      <c r="L101" s="2004"/>
      <c r="M101" s="1932"/>
      <c r="N101" s="1566"/>
      <c r="O101" s="2002"/>
      <c r="P101" s="1612"/>
      <c r="Q101" s="1464"/>
      <c r="R101" s="1464"/>
      <c r="S101" s="1982"/>
      <c r="T101" s="1982"/>
    </row>
    <row r="102" spans="1:20" ht="15" customHeight="1" x14ac:dyDescent="0.25">
      <c r="A102" s="569"/>
      <c r="B102" s="63" t="s">
        <v>365</v>
      </c>
      <c r="C102" s="123"/>
      <c r="D102" s="1833"/>
      <c r="E102" s="1443"/>
      <c r="F102" s="1088"/>
      <c r="G102" s="811"/>
      <c r="H102" s="122"/>
      <c r="I102" s="1987"/>
      <c r="J102" s="1845"/>
      <c r="K102" s="2003"/>
      <c r="L102" s="2004"/>
      <c r="M102" s="1932"/>
      <c r="N102" s="1566"/>
      <c r="O102" s="2002"/>
      <c r="P102" s="1612"/>
      <c r="Q102" s="1464"/>
      <c r="R102" s="1464"/>
      <c r="S102" s="1982"/>
      <c r="T102" s="1982"/>
    </row>
    <row r="103" spans="1:20" ht="15" customHeight="1" thickBot="1" x14ac:dyDescent="0.3">
      <c r="A103" s="570"/>
      <c r="B103" s="1451" t="s">
        <v>3527</v>
      </c>
      <c r="C103" s="123"/>
      <c r="D103" s="1087"/>
      <c r="E103" s="123"/>
      <c r="F103" s="1088"/>
      <c r="G103" s="811"/>
      <c r="H103" s="122"/>
      <c r="I103" s="1987"/>
      <c r="J103" s="121"/>
      <c r="K103" s="37"/>
      <c r="L103" s="175"/>
      <c r="M103" s="933"/>
      <c r="N103" s="1661"/>
      <c r="O103" s="938"/>
      <c r="P103" s="1292"/>
      <c r="Q103" s="938"/>
      <c r="R103" s="938"/>
      <c r="S103" s="932"/>
      <c r="T103" s="13"/>
    </row>
    <row r="104" spans="1:20" ht="15" customHeight="1" thickBot="1" x14ac:dyDescent="0.3">
      <c r="A104" s="683"/>
      <c r="B104" s="655"/>
      <c r="C104" s="1092"/>
      <c r="D104" s="1002"/>
      <c r="E104" s="1002"/>
      <c r="F104" s="1093"/>
      <c r="G104" s="851"/>
      <c r="H104" s="302"/>
      <c r="I104" s="300"/>
      <c r="J104" s="523"/>
      <c r="K104" s="301"/>
      <c r="L104" s="303"/>
      <c r="M104" s="935"/>
      <c r="N104" s="935"/>
      <c r="O104" s="1290"/>
      <c r="P104" s="1002"/>
      <c r="Q104" s="935"/>
      <c r="R104" s="935"/>
      <c r="S104" s="935"/>
      <c r="T104" s="935"/>
    </row>
    <row r="105" spans="1:20" ht="15" customHeight="1" thickTop="1" thickBot="1" x14ac:dyDescent="0.3">
      <c r="A105" s="684"/>
      <c r="B105" s="685"/>
      <c r="C105" s="70"/>
      <c r="D105" s="513"/>
      <c r="E105" s="513"/>
      <c r="F105" s="1075"/>
      <c r="G105" s="822"/>
      <c r="H105" s="70"/>
      <c r="I105" s="553" t="s">
        <v>66</v>
      </c>
      <c r="J105" s="681"/>
      <c r="K105" s="554"/>
      <c r="L105" s="71">
        <f>SUMIF(L6:L103,"&gt;0")</f>
        <v>0</v>
      </c>
      <c r="M105" s="936"/>
      <c r="N105" s="936"/>
      <c r="O105" s="936"/>
      <c r="P105" s="513"/>
      <c r="Q105" s="936"/>
      <c r="R105" s="936"/>
      <c r="S105" s="936"/>
      <c r="T105" s="936"/>
    </row>
  </sheetData>
  <sheetProtection selectLockedCells="1"/>
  <mergeCells count="4">
    <mergeCell ref="E1:M1"/>
    <mergeCell ref="O1:T1"/>
    <mergeCell ref="E2:M2"/>
    <mergeCell ref="F3:J3"/>
  </mergeCells>
  <conditionalFormatting sqref="G76:G77 G9:G11 O14:O15 O11 Q11:R11 Q14:R15 G22:G25 G13:G15 G17:G20 G27:G30 G32:G34 G36:G38 G40:G42 G44:G46 G48:G50 G52:G54 G56:G58 G60:G62 G64:G67 G69:G72">
    <cfRule type="cellIs" dxfId="107" priority="4" stopIfTrue="1" operator="equal">
      <formula>0</formula>
    </cfRule>
  </conditionalFormatting>
  <conditionalFormatting sqref="G76:G77 G9:G11 O14:O15 O11 Q11:R11 Q14:R15 G22:G25 G13:G15 G17:G20 G27:G30 G32:G34 G36:G38 G40:G42 G44:G46 G48:G50 G52:G54 G56:G58 G60:G62 G64:G67 G69:G72">
    <cfRule type="cellIs" dxfId="106" priority="3" stopIfTrue="1" operator="equal">
      <formula>0</formula>
    </cfRule>
  </conditionalFormatting>
  <conditionalFormatting sqref="G100:G105 G79:G82 G85:G88 G91 G93 G95:G98">
    <cfRule type="cellIs" dxfId="105" priority="2" stopIfTrue="1" operator="equal">
      <formula>0</formula>
    </cfRule>
  </conditionalFormatting>
  <conditionalFormatting sqref="G100:G105 G79:G82 G85:G88 G91 G93 G95:G98">
    <cfRule type="cellIs" dxfId="104" priority="1" stopIfTrue="1" operator="equal">
      <formula>0</formula>
    </cfRule>
  </conditionalFormatting>
  <hyperlinks>
    <hyperlink ref="C2" location="'Recap Sheet'!B1" tooltip="Click here to return to recap sheet" display="Return to Recap Sheet"/>
  </hyperlinks>
  <pageMargins left="0.25" right="0.25" top="0.5" bottom="0.5" header="0.3" footer="0.3"/>
  <pageSetup scale="58" fitToHeight="0" orientation="landscape" r:id="rId1"/>
  <headerFooter>
    <oddHeader>&amp;C&amp;"-,Bold"&amp;7South Carolina School Food Service Purchasing Alliance, Inc.
2018-2019 Bid
Lot A &amp;R&amp;10&amp;A
Page &amp;P of &amp;N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7" tint="0.39997558519241921"/>
    <pageSetUpPr fitToPage="1"/>
  </sheetPr>
  <dimension ref="A1:Q55"/>
  <sheetViews>
    <sheetView view="pageLayout" topLeftCell="A49" zoomScaleNormal="100" workbookViewId="0">
      <selection activeCell="B58" sqref="B58"/>
    </sheetView>
  </sheetViews>
  <sheetFormatPr defaultColWidth="11.42578125" defaultRowHeight="15" customHeight="1" x14ac:dyDescent="0.25"/>
  <cols>
    <col min="1" max="1" width="5.140625" style="307" customWidth="1"/>
    <col min="2" max="2" width="52.140625" style="334" customWidth="1"/>
    <col min="3" max="3" width="28.42578125" style="334" customWidth="1"/>
    <col min="4" max="4" width="7.7109375" style="308" customWidth="1"/>
    <col min="5" max="5" width="6.28515625" style="403" customWidth="1"/>
    <col min="6" max="6" width="5.7109375" style="404" customWidth="1"/>
    <col min="7" max="7" width="6.42578125" style="839" customWidth="1"/>
    <col min="8" max="8" width="6.42578125" style="308" customWidth="1"/>
    <col min="9" max="9" width="3.28515625" style="334" customWidth="1"/>
    <col min="10" max="10" width="6" style="527" customWidth="1"/>
    <col min="11" max="11" width="7.28515625" style="209" customWidth="1"/>
    <col min="12" max="12" width="9.7109375" style="309" customWidth="1"/>
    <col min="13" max="13" width="6.140625" style="310" customWidth="1"/>
    <col min="14" max="14" width="7.7109375" style="10" customWidth="1"/>
    <col min="15" max="15" width="6.7109375" style="334" customWidth="1"/>
    <col min="16" max="17" width="7.28515625" style="334" customWidth="1"/>
    <col min="18" max="18" width="7.7109375" style="334" customWidth="1"/>
    <col min="19" max="19" width="7.42578125" style="334" customWidth="1"/>
    <col min="20" max="255" width="11.42578125" style="334"/>
    <col min="256" max="256" width="3.85546875" style="334" customWidth="1"/>
    <col min="257" max="257" width="49.7109375" style="334" customWidth="1"/>
    <col min="258" max="258" width="29.42578125" style="334" customWidth="1"/>
    <col min="259" max="259" width="6.28515625" style="334" customWidth="1"/>
    <col min="260" max="260" width="4.28515625" style="334" customWidth="1"/>
    <col min="261" max="261" width="6.42578125" style="334" customWidth="1"/>
    <col min="262" max="262" width="3.28515625" style="334" customWidth="1"/>
    <col min="263" max="263" width="6" style="334" customWidth="1"/>
    <col min="264" max="264" width="5.7109375" style="334" bestFit="1" customWidth="1"/>
    <col min="265" max="265" width="7" style="334" customWidth="1"/>
    <col min="266" max="266" width="5.42578125" style="334" customWidth="1"/>
    <col min="267" max="267" width="5" style="334" customWidth="1"/>
    <col min="268" max="268" width="6" style="334" bestFit="1" customWidth="1"/>
    <col min="269" max="269" width="6.140625" style="334" customWidth="1"/>
    <col min="270" max="270" width="16.5703125" style="334" customWidth="1"/>
    <col min="271" max="511" width="11.42578125" style="334"/>
    <col min="512" max="512" width="3.85546875" style="334" customWidth="1"/>
    <col min="513" max="513" width="49.7109375" style="334" customWidth="1"/>
    <col min="514" max="514" width="29.42578125" style="334" customWidth="1"/>
    <col min="515" max="515" width="6.28515625" style="334" customWidth="1"/>
    <col min="516" max="516" width="4.28515625" style="334" customWidth="1"/>
    <col min="517" max="517" width="6.42578125" style="334" customWidth="1"/>
    <col min="518" max="518" width="3.28515625" style="334" customWidth="1"/>
    <col min="519" max="519" width="6" style="334" customWidth="1"/>
    <col min="520" max="520" width="5.7109375" style="334" bestFit="1" customWidth="1"/>
    <col min="521" max="521" width="7" style="334" customWidth="1"/>
    <col min="522" max="522" width="5.42578125" style="334" customWidth="1"/>
    <col min="523" max="523" width="5" style="334" customWidth="1"/>
    <col min="524" max="524" width="6" style="334" bestFit="1" customWidth="1"/>
    <col min="525" max="525" width="6.140625" style="334" customWidth="1"/>
    <col min="526" max="526" width="16.5703125" style="334" customWidth="1"/>
    <col min="527" max="767" width="11.42578125" style="334"/>
    <col min="768" max="768" width="3.85546875" style="334" customWidth="1"/>
    <col min="769" max="769" width="49.7109375" style="334" customWidth="1"/>
    <col min="770" max="770" width="29.42578125" style="334" customWidth="1"/>
    <col min="771" max="771" width="6.28515625" style="334" customWidth="1"/>
    <col min="772" max="772" width="4.28515625" style="334" customWidth="1"/>
    <col min="773" max="773" width="6.42578125" style="334" customWidth="1"/>
    <col min="774" max="774" width="3.28515625" style="334" customWidth="1"/>
    <col min="775" max="775" width="6" style="334" customWidth="1"/>
    <col min="776" max="776" width="5.7109375" style="334" bestFit="1" customWidth="1"/>
    <col min="777" max="777" width="7" style="334" customWidth="1"/>
    <col min="778" max="778" width="5.42578125" style="334" customWidth="1"/>
    <col min="779" max="779" width="5" style="334" customWidth="1"/>
    <col min="780" max="780" width="6" style="334" bestFit="1" customWidth="1"/>
    <col min="781" max="781" width="6.140625" style="334" customWidth="1"/>
    <col min="782" max="782" width="16.5703125" style="334" customWidth="1"/>
    <col min="783" max="1023" width="11.42578125" style="334"/>
    <col min="1024" max="1024" width="3.85546875" style="334" customWidth="1"/>
    <col min="1025" max="1025" width="49.7109375" style="334" customWidth="1"/>
    <col min="1026" max="1026" width="29.42578125" style="334" customWidth="1"/>
    <col min="1027" max="1027" width="6.28515625" style="334" customWidth="1"/>
    <col min="1028" max="1028" width="4.28515625" style="334" customWidth="1"/>
    <col min="1029" max="1029" width="6.42578125" style="334" customWidth="1"/>
    <col min="1030" max="1030" width="3.28515625" style="334" customWidth="1"/>
    <col min="1031" max="1031" width="6" style="334" customWidth="1"/>
    <col min="1032" max="1032" width="5.7109375" style="334" bestFit="1" customWidth="1"/>
    <col min="1033" max="1033" width="7" style="334" customWidth="1"/>
    <col min="1034" max="1034" width="5.42578125" style="334" customWidth="1"/>
    <col min="1035" max="1035" width="5" style="334" customWidth="1"/>
    <col min="1036" max="1036" width="6" style="334" bestFit="1" customWidth="1"/>
    <col min="1037" max="1037" width="6.140625" style="334" customWidth="1"/>
    <col min="1038" max="1038" width="16.5703125" style="334" customWidth="1"/>
    <col min="1039" max="1279" width="11.42578125" style="334"/>
    <col min="1280" max="1280" width="3.85546875" style="334" customWidth="1"/>
    <col min="1281" max="1281" width="49.7109375" style="334" customWidth="1"/>
    <col min="1282" max="1282" width="29.42578125" style="334" customWidth="1"/>
    <col min="1283" max="1283" width="6.28515625" style="334" customWidth="1"/>
    <col min="1284" max="1284" width="4.28515625" style="334" customWidth="1"/>
    <col min="1285" max="1285" width="6.42578125" style="334" customWidth="1"/>
    <col min="1286" max="1286" width="3.28515625" style="334" customWidth="1"/>
    <col min="1287" max="1287" width="6" style="334" customWidth="1"/>
    <col min="1288" max="1288" width="5.7109375" style="334" bestFit="1" customWidth="1"/>
    <col min="1289" max="1289" width="7" style="334" customWidth="1"/>
    <col min="1290" max="1290" width="5.42578125" style="334" customWidth="1"/>
    <col min="1291" max="1291" width="5" style="334" customWidth="1"/>
    <col min="1292" max="1292" width="6" style="334" bestFit="1" customWidth="1"/>
    <col min="1293" max="1293" width="6.140625" style="334" customWidth="1"/>
    <col min="1294" max="1294" width="16.5703125" style="334" customWidth="1"/>
    <col min="1295" max="1535" width="11.42578125" style="334"/>
    <col min="1536" max="1536" width="3.85546875" style="334" customWidth="1"/>
    <col min="1537" max="1537" width="49.7109375" style="334" customWidth="1"/>
    <col min="1538" max="1538" width="29.42578125" style="334" customWidth="1"/>
    <col min="1539" max="1539" width="6.28515625" style="334" customWidth="1"/>
    <col min="1540" max="1540" width="4.28515625" style="334" customWidth="1"/>
    <col min="1541" max="1541" width="6.42578125" style="334" customWidth="1"/>
    <col min="1542" max="1542" width="3.28515625" style="334" customWidth="1"/>
    <col min="1543" max="1543" width="6" style="334" customWidth="1"/>
    <col min="1544" max="1544" width="5.7109375" style="334" bestFit="1" customWidth="1"/>
    <col min="1545" max="1545" width="7" style="334" customWidth="1"/>
    <col min="1546" max="1546" width="5.42578125" style="334" customWidth="1"/>
    <col min="1547" max="1547" width="5" style="334" customWidth="1"/>
    <col min="1548" max="1548" width="6" style="334" bestFit="1" customWidth="1"/>
    <col min="1549" max="1549" width="6.140625" style="334" customWidth="1"/>
    <col min="1550" max="1550" width="16.5703125" style="334" customWidth="1"/>
    <col min="1551" max="1791" width="11.42578125" style="334"/>
    <col min="1792" max="1792" width="3.85546875" style="334" customWidth="1"/>
    <col min="1793" max="1793" width="49.7109375" style="334" customWidth="1"/>
    <col min="1794" max="1794" width="29.42578125" style="334" customWidth="1"/>
    <col min="1795" max="1795" width="6.28515625" style="334" customWidth="1"/>
    <col min="1796" max="1796" width="4.28515625" style="334" customWidth="1"/>
    <col min="1797" max="1797" width="6.42578125" style="334" customWidth="1"/>
    <col min="1798" max="1798" width="3.28515625" style="334" customWidth="1"/>
    <col min="1799" max="1799" width="6" style="334" customWidth="1"/>
    <col min="1800" max="1800" width="5.7109375" style="334" bestFit="1" customWidth="1"/>
    <col min="1801" max="1801" width="7" style="334" customWidth="1"/>
    <col min="1802" max="1802" width="5.42578125" style="334" customWidth="1"/>
    <col min="1803" max="1803" width="5" style="334" customWidth="1"/>
    <col min="1804" max="1804" width="6" style="334" bestFit="1" customWidth="1"/>
    <col min="1805" max="1805" width="6.140625" style="334" customWidth="1"/>
    <col min="1806" max="1806" width="16.5703125" style="334" customWidth="1"/>
    <col min="1807" max="2047" width="11.42578125" style="334"/>
    <col min="2048" max="2048" width="3.85546875" style="334" customWidth="1"/>
    <col min="2049" max="2049" width="49.7109375" style="334" customWidth="1"/>
    <col min="2050" max="2050" width="29.42578125" style="334" customWidth="1"/>
    <col min="2051" max="2051" width="6.28515625" style="334" customWidth="1"/>
    <col min="2052" max="2052" width="4.28515625" style="334" customWidth="1"/>
    <col min="2053" max="2053" width="6.42578125" style="334" customWidth="1"/>
    <col min="2054" max="2054" width="3.28515625" style="334" customWidth="1"/>
    <col min="2055" max="2055" width="6" style="334" customWidth="1"/>
    <col min="2056" max="2056" width="5.7109375" style="334" bestFit="1" customWidth="1"/>
    <col min="2057" max="2057" width="7" style="334" customWidth="1"/>
    <col min="2058" max="2058" width="5.42578125" style="334" customWidth="1"/>
    <col min="2059" max="2059" width="5" style="334" customWidth="1"/>
    <col min="2060" max="2060" width="6" style="334" bestFit="1" customWidth="1"/>
    <col min="2061" max="2061" width="6.140625" style="334" customWidth="1"/>
    <col min="2062" max="2062" width="16.5703125" style="334" customWidth="1"/>
    <col min="2063" max="2303" width="11.42578125" style="334"/>
    <col min="2304" max="2304" width="3.85546875" style="334" customWidth="1"/>
    <col min="2305" max="2305" width="49.7109375" style="334" customWidth="1"/>
    <col min="2306" max="2306" width="29.42578125" style="334" customWidth="1"/>
    <col min="2307" max="2307" width="6.28515625" style="334" customWidth="1"/>
    <col min="2308" max="2308" width="4.28515625" style="334" customWidth="1"/>
    <col min="2309" max="2309" width="6.42578125" style="334" customWidth="1"/>
    <col min="2310" max="2310" width="3.28515625" style="334" customWidth="1"/>
    <col min="2311" max="2311" width="6" style="334" customWidth="1"/>
    <col min="2312" max="2312" width="5.7109375" style="334" bestFit="1" customWidth="1"/>
    <col min="2313" max="2313" width="7" style="334" customWidth="1"/>
    <col min="2314" max="2314" width="5.42578125" style="334" customWidth="1"/>
    <col min="2315" max="2315" width="5" style="334" customWidth="1"/>
    <col min="2316" max="2316" width="6" style="334" bestFit="1" customWidth="1"/>
    <col min="2317" max="2317" width="6.140625" style="334" customWidth="1"/>
    <col min="2318" max="2318" width="16.5703125" style="334" customWidth="1"/>
    <col min="2319" max="2559" width="11.42578125" style="334"/>
    <col min="2560" max="2560" width="3.85546875" style="334" customWidth="1"/>
    <col min="2561" max="2561" width="49.7109375" style="334" customWidth="1"/>
    <col min="2562" max="2562" width="29.42578125" style="334" customWidth="1"/>
    <col min="2563" max="2563" width="6.28515625" style="334" customWidth="1"/>
    <col min="2564" max="2564" width="4.28515625" style="334" customWidth="1"/>
    <col min="2565" max="2565" width="6.42578125" style="334" customWidth="1"/>
    <col min="2566" max="2566" width="3.28515625" style="334" customWidth="1"/>
    <col min="2567" max="2567" width="6" style="334" customWidth="1"/>
    <col min="2568" max="2568" width="5.7109375" style="334" bestFit="1" customWidth="1"/>
    <col min="2569" max="2569" width="7" style="334" customWidth="1"/>
    <col min="2570" max="2570" width="5.42578125" style="334" customWidth="1"/>
    <col min="2571" max="2571" width="5" style="334" customWidth="1"/>
    <col min="2572" max="2572" width="6" style="334" bestFit="1" customWidth="1"/>
    <col min="2573" max="2573" width="6.140625" style="334" customWidth="1"/>
    <col min="2574" max="2574" width="16.5703125" style="334" customWidth="1"/>
    <col min="2575" max="2815" width="11.42578125" style="334"/>
    <col min="2816" max="2816" width="3.85546875" style="334" customWidth="1"/>
    <col min="2817" max="2817" width="49.7109375" style="334" customWidth="1"/>
    <col min="2818" max="2818" width="29.42578125" style="334" customWidth="1"/>
    <col min="2819" max="2819" width="6.28515625" style="334" customWidth="1"/>
    <col min="2820" max="2820" width="4.28515625" style="334" customWidth="1"/>
    <col min="2821" max="2821" width="6.42578125" style="334" customWidth="1"/>
    <col min="2822" max="2822" width="3.28515625" style="334" customWidth="1"/>
    <col min="2823" max="2823" width="6" style="334" customWidth="1"/>
    <col min="2824" max="2824" width="5.7109375" style="334" bestFit="1" customWidth="1"/>
    <col min="2825" max="2825" width="7" style="334" customWidth="1"/>
    <col min="2826" max="2826" width="5.42578125" style="334" customWidth="1"/>
    <col min="2827" max="2827" width="5" style="334" customWidth="1"/>
    <col min="2828" max="2828" width="6" style="334" bestFit="1" customWidth="1"/>
    <col min="2829" max="2829" width="6.140625" style="334" customWidth="1"/>
    <col min="2830" max="2830" width="16.5703125" style="334" customWidth="1"/>
    <col min="2831" max="3071" width="11.42578125" style="334"/>
    <col min="3072" max="3072" width="3.85546875" style="334" customWidth="1"/>
    <col min="3073" max="3073" width="49.7109375" style="334" customWidth="1"/>
    <col min="3074" max="3074" width="29.42578125" style="334" customWidth="1"/>
    <col min="3075" max="3075" width="6.28515625" style="334" customWidth="1"/>
    <col min="3076" max="3076" width="4.28515625" style="334" customWidth="1"/>
    <col min="3077" max="3077" width="6.42578125" style="334" customWidth="1"/>
    <col min="3078" max="3078" width="3.28515625" style="334" customWidth="1"/>
    <col min="3079" max="3079" width="6" style="334" customWidth="1"/>
    <col min="3080" max="3080" width="5.7109375" style="334" bestFit="1" customWidth="1"/>
    <col min="3081" max="3081" width="7" style="334" customWidth="1"/>
    <col min="3082" max="3082" width="5.42578125" style="334" customWidth="1"/>
    <col min="3083" max="3083" width="5" style="334" customWidth="1"/>
    <col min="3084" max="3084" width="6" style="334" bestFit="1" customWidth="1"/>
    <col min="3085" max="3085" width="6.140625" style="334" customWidth="1"/>
    <col min="3086" max="3086" width="16.5703125" style="334" customWidth="1"/>
    <col min="3087" max="3327" width="11.42578125" style="334"/>
    <col min="3328" max="3328" width="3.85546875" style="334" customWidth="1"/>
    <col min="3329" max="3329" width="49.7109375" style="334" customWidth="1"/>
    <col min="3330" max="3330" width="29.42578125" style="334" customWidth="1"/>
    <col min="3331" max="3331" width="6.28515625" style="334" customWidth="1"/>
    <col min="3332" max="3332" width="4.28515625" style="334" customWidth="1"/>
    <col min="3333" max="3333" width="6.42578125" style="334" customWidth="1"/>
    <col min="3334" max="3334" width="3.28515625" style="334" customWidth="1"/>
    <col min="3335" max="3335" width="6" style="334" customWidth="1"/>
    <col min="3336" max="3336" width="5.7109375" style="334" bestFit="1" customWidth="1"/>
    <col min="3337" max="3337" width="7" style="334" customWidth="1"/>
    <col min="3338" max="3338" width="5.42578125" style="334" customWidth="1"/>
    <col min="3339" max="3339" width="5" style="334" customWidth="1"/>
    <col min="3340" max="3340" width="6" style="334" bestFit="1" customWidth="1"/>
    <col min="3341" max="3341" width="6.140625" style="334" customWidth="1"/>
    <col min="3342" max="3342" width="16.5703125" style="334" customWidth="1"/>
    <col min="3343" max="3583" width="11.42578125" style="334"/>
    <col min="3584" max="3584" width="3.85546875" style="334" customWidth="1"/>
    <col min="3585" max="3585" width="49.7109375" style="334" customWidth="1"/>
    <col min="3586" max="3586" width="29.42578125" style="334" customWidth="1"/>
    <col min="3587" max="3587" width="6.28515625" style="334" customWidth="1"/>
    <col min="3588" max="3588" width="4.28515625" style="334" customWidth="1"/>
    <col min="3589" max="3589" width="6.42578125" style="334" customWidth="1"/>
    <col min="3590" max="3590" width="3.28515625" style="334" customWidth="1"/>
    <col min="3591" max="3591" width="6" style="334" customWidth="1"/>
    <col min="3592" max="3592" width="5.7109375" style="334" bestFit="1" customWidth="1"/>
    <col min="3593" max="3593" width="7" style="334" customWidth="1"/>
    <col min="3594" max="3594" width="5.42578125" style="334" customWidth="1"/>
    <col min="3595" max="3595" width="5" style="334" customWidth="1"/>
    <col min="3596" max="3596" width="6" style="334" bestFit="1" customWidth="1"/>
    <col min="3597" max="3597" width="6.140625" style="334" customWidth="1"/>
    <col min="3598" max="3598" width="16.5703125" style="334" customWidth="1"/>
    <col min="3599" max="3839" width="11.42578125" style="334"/>
    <col min="3840" max="3840" width="3.85546875" style="334" customWidth="1"/>
    <col min="3841" max="3841" width="49.7109375" style="334" customWidth="1"/>
    <col min="3842" max="3842" width="29.42578125" style="334" customWidth="1"/>
    <col min="3843" max="3843" width="6.28515625" style="334" customWidth="1"/>
    <col min="3844" max="3844" width="4.28515625" style="334" customWidth="1"/>
    <col min="3845" max="3845" width="6.42578125" style="334" customWidth="1"/>
    <col min="3846" max="3846" width="3.28515625" style="334" customWidth="1"/>
    <col min="3847" max="3847" width="6" style="334" customWidth="1"/>
    <col min="3848" max="3848" width="5.7109375" style="334" bestFit="1" customWidth="1"/>
    <col min="3849" max="3849" width="7" style="334" customWidth="1"/>
    <col min="3850" max="3850" width="5.42578125" style="334" customWidth="1"/>
    <col min="3851" max="3851" width="5" style="334" customWidth="1"/>
    <col min="3852" max="3852" width="6" style="334" bestFit="1" customWidth="1"/>
    <col min="3853" max="3853" width="6.140625" style="334" customWidth="1"/>
    <col min="3854" max="3854" width="16.5703125" style="334" customWidth="1"/>
    <col min="3855" max="4095" width="11.42578125" style="334"/>
    <col min="4096" max="4096" width="3.85546875" style="334" customWidth="1"/>
    <col min="4097" max="4097" width="49.7109375" style="334" customWidth="1"/>
    <col min="4098" max="4098" width="29.42578125" style="334" customWidth="1"/>
    <col min="4099" max="4099" width="6.28515625" style="334" customWidth="1"/>
    <col min="4100" max="4100" width="4.28515625" style="334" customWidth="1"/>
    <col min="4101" max="4101" width="6.42578125" style="334" customWidth="1"/>
    <col min="4102" max="4102" width="3.28515625" style="334" customWidth="1"/>
    <col min="4103" max="4103" width="6" style="334" customWidth="1"/>
    <col min="4104" max="4104" width="5.7109375" style="334" bestFit="1" customWidth="1"/>
    <col min="4105" max="4105" width="7" style="334" customWidth="1"/>
    <col min="4106" max="4106" width="5.42578125" style="334" customWidth="1"/>
    <col min="4107" max="4107" width="5" style="334" customWidth="1"/>
    <col min="4108" max="4108" width="6" style="334" bestFit="1" customWidth="1"/>
    <col min="4109" max="4109" width="6.140625" style="334" customWidth="1"/>
    <col min="4110" max="4110" width="16.5703125" style="334" customWidth="1"/>
    <col min="4111" max="4351" width="11.42578125" style="334"/>
    <col min="4352" max="4352" width="3.85546875" style="334" customWidth="1"/>
    <col min="4353" max="4353" width="49.7109375" style="334" customWidth="1"/>
    <col min="4354" max="4354" width="29.42578125" style="334" customWidth="1"/>
    <col min="4355" max="4355" width="6.28515625" style="334" customWidth="1"/>
    <col min="4356" max="4356" width="4.28515625" style="334" customWidth="1"/>
    <col min="4357" max="4357" width="6.42578125" style="334" customWidth="1"/>
    <col min="4358" max="4358" width="3.28515625" style="334" customWidth="1"/>
    <col min="4359" max="4359" width="6" style="334" customWidth="1"/>
    <col min="4360" max="4360" width="5.7109375" style="334" bestFit="1" customWidth="1"/>
    <col min="4361" max="4361" width="7" style="334" customWidth="1"/>
    <col min="4362" max="4362" width="5.42578125" style="334" customWidth="1"/>
    <col min="4363" max="4363" width="5" style="334" customWidth="1"/>
    <col min="4364" max="4364" width="6" style="334" bestFit="1" customWidth="1"/>
    <col min="4365" max="4365" width="6.140625" style="334" customWidth="1"/>
    <col min="4366" max="4366" width="16.5703125" style="334" customWidth="1"/>
    <col min="4367" max="4607" width="11.42578125" style="334"/>
    <col min="4608" max="4608" width="3.85546875" style="334" customWidth="1"/>
    <col min="4609" max="4609" width="49.7109375" style="334" customWidth="1"/>
    <col min="4610" max="4610" width="29.42578125" style="334" customWidth="1"/>
    <col min="4611" max="4611" width="6.28515625" style="334" customWidth="1"/>
    <col min="4612" max="4612" width="4.28515625" style="334" customWidth="1"/>
    <col min="4613" max="4613" width="6.42578125" style="334" customWidth="1"/>
    <col min="4614" max="4614" width="3.28515625" style="334" customWidth="1"/>
    <col min="4615" max="4615" width="6" style="334" customWidth="1"/>
    <col min="4616" max="4616" width="5.7109375" style="334" bestFit="1" customWidth="1"/>
    <col min="4617" max="4617" width="7" style="334" customWidth="1"/>
    <col min="4618" max="4618" width="5.42578125" style="334" customWidth="1"/>
    <col min="4619" max="4619" width="5" style="334" customWidth="1"/>
    <col min="4620" max="4620" width="6" style="334" bestFit="1" customWidth="1"/>
    <col min="4621" max="4621" width="6.140625" style="334" customWidth="1"/>
    <col min="4622" max="4622" width="16.5703125" style="334" customWidth="1"/>
    <col min="4623" max="4863" width="11.42578125" style="334"/>
    <col min="4864" max="4864" width="3.85546875" style="334" customWidth="1"/>
    <col min="4865" max="4865" width="49.7109375" style="334" customWidth="1"/>
    <col min="4866" max="4866" width="29.42578125" style="334" customWidth="1"/>
    <col min="4867" max="4867" width="6.28515625" style="334" customWidth="1"/>
    <col min="4868" max="4868" width="4.28515625" style="334" customWidth="1"/>
    <col min="4869" max="4869" width="6.42578125" style="334" customWidth="1"/>
    <col min="4870" max="4870" width="3.28515625" style="334" customWidth="1"/>
    <col min="4871" max="4871" width="6" style="334" customWidth="1"/>
    <col min="4872" max="4872" width="5.7109375" style="334" bestFit="1" customWidth="1"/>
    <col min="4873" max="4873" width="7" style="334" customWidth="1"/>
    <col min="4874" max="4874" width="5.42578125" style="334" customWidth="1"/>
    <col min="4875" max="4875" width="5" style="334" customWidth="1"/>
    <col min="4876" max="4876" width="6" style="334" bestFit="1" customWidth="1"/>
    <col min="4877" max="4877" width="6.140625" style="334" customWidth="1"/>
    <col min="4878" max="4878" width="16.5703125" style="334" customWidth="1"/>
    <col min="4879" max="5119" width="11.42578125" style="334"/>
    <col min="5120" max="5120" width="3.85546875" style="334" customWidth="1"/>
    <col min="5121" max="5121" width="49.7109375" style="334" customWidth="1"/>
    <col min="5122" max="5122" width="29.42578125" style="334" customWidth="1"/>
    <col min="5123" max="5123" width="6.28515625" style="334" customWidth="1"/>
    <col min="5124" max="5124" width="4.28515625" style="334" customWidth="1"/>
    <col min="5125" max="5125" width="6.42578125" style="334" customWidth="1"/>
    <col min="5126" max="5126" width="3.28515625" style="334" customWidth="1"/>
    <col min="5127" max="5127" width="6" style="334" customWidth="1"/>
    <col min="5128" max="5128" width="5.7109375" style="334" bestFit="1" customWidth="1"/>
    <col min="5129" max="5129" width="7" style="334" customWidth="1"/>
    <col min="5130" max="5130" width="5.42578125" style="334" customWidth="1"/>
    <col min="5131" max="5131" width="5" style="334" customWidth="1"/>
    <col min="5132" max="5132" width="6" style="334" bestFit="1" customWidth="1"/>
    <col min="5133" max="5133" width="6.140625" style="334" customWidth="1"/>
    <col min="5134" max="5134" width="16.5703125" style="334" customWidth="1"/>
    <col min="5135" max="5375" width="11.42578125" style="334"/>
    <col min="5376" max="5376" width="3.85546875" style="334" customWidth="1"/>
    <col min="5377" max="5377" width="49.7109375" style="334" customWidth="1"/>
    <col min="5378" max="5378" width="29.42578125" style="334" customWidth="1"/>
    <col min="5379" max="5379" width="6.28515625" style="334" customWidth="1"/>
    <col min="5380" max="5380" width="4.28515625" style="334" customWidth="1"/>
    <col min="5381" max="5381" width="6.42578125" style="334" customWidth="1"/>
    <col min="5382" max="5382" width="3.28515625" style="334" customWidth="1"/>
    <col min="5383" max="5383" width="6" style="334" customWidth="1"/>
    <col min="5384" max="5384" width="5.7109375" style="334" bestFit="1" customWidth="1"/>
    <col min="5385" max="5385" width="7" style="334" customWidth="1"/>
    <col min="5386" max="5386" width="5.42578125" style="334" customWidth="1"/>
    <col min="5387" max="5387" width="5" style="334" customWidth="1"/>
    <col min="5388" max="5388" width="6" style="334" bestFit="1" customWidth="1"/>
    <col min="5389" max="5389" width="6.140625" style="334" customWidth="1"/>
    <col min="5390" max="5390" width="16.5703125" style="334" customWidth="1"/>
    <col min="5391" max="5631" width="11.42578125" style="334"/>
    <col min="5632" max="5632" width="3.85546875" style="334" customWidth="1"/>
    <col min="5633" max="5633" width="49.7109375" style="334" customWidth="1"/>
    <col min="5634" max="5634" width="29.42578125" style="334" customWidth="1"/>
    <col min="5635" max="5635" width="6.28515625" style="334" customWidth="1"/>
    <col min="5636" max="5636" width="4.28515625" style="334" customWidth="1"/>
    <col min="5637" max="5637" width="6.42578125" style="334" customWidth="1"/>
    <col min="5638" max="5638" width="3.28515625" style="334" customWidth="1"/>
    <col min="5639" max="5639" width="6" style="334" customWidth="1"/>
    <col min="5640" max="5640" width="5.7109375" style="334" bestFit="1" customWidth="1"/>
    <col min="5641" max="5641" width="7" style="334" customWidth="1"/>
    <col min="5642" max="5642" width="5.42578125" style="334" customWidth="1"/>
    <col min="5643" max="5643" width="5" style="334" customWidth="1"/>
    <col min="5644" max="5644" width="6" style="334" bestFit="1" customWidth="1"/>
    <col min="5645" max="5645" width="6.140625" style="334" customWidth="1"/>
    <col min="5646" max="5646" width="16.5703125" style="334" customWidth="1"/>
    <col min="5647" max="5887" width="11.42578125" style="334"/>
    <col min="5888" max="5888" width="3.85546875" style="334" customWidth="1"/>
    <col min="5889" max="5889" width="49.7109375" style="334" customWidth="1"/>
    <col min="5890" max="5890" width="29.42578125" style="334" customWidth="1"/>
    <col min="5891" max="5891" width="6.28515625" style="334" customWidth="1"/>
    <col min="5892" max="5892" width="4.28515625" style="334" customWidth="1"/>
    <col min="5893" max="5893" width="6.42578125" style="334" customWidth="1"/>
    <col min="5894" max="5894" width="3.28515625" style="334" customWidth="1"/>
    <col min="5895" max="5895" width="6" style="334" customWidth="1"/>
    <col min="5896" max="5896" width="5.7109375" style="334" bestFit="1" customWidth="1"/>
    <col min="5897" max="5897" width="7" style="334" customWidth="1"/>
    <col min="5898" max="5898" width="5.42578125" style="334" customWidth="1"/>
    <col min="5899" max="5899" width="5" style="334" customWidth="1"/>
    <col min="5900" max="5900" width="6" style="334" bestFit="1" customWidth="1"/>
    <col min="5901" max="5901" width="6.140625" style="334" customWidth="1"/>
    <col min="5902" max="5902" width="16.5703125" style="334" customWidth="1"/>
    <col min="5903" max="6143" width="11.42578125" style="334"/>
    <col min="6144" max="6144" width="3.85546875" style="334" customWidth="1"/>
    <col min="6145" max="6145" width="49.7109375" style="334" customWidth="1"/>
    <col min="6146" max="6146" width="29.42578125" style="334" customWidth="1"/>
    <col min="6147" max="6147" width="6.28515625" style="334" customWidth="1"/>
    <col min="6148" max="6148" width="4.28515625" style="334" customWidth="1"/>
    <col min="6149" max="6149" width="6.42578125" style="334" customWidth="1"/>
    <col min="6150" max="6150" width="3.28515625" style="334" customWidth="1"/>
    <col min="6151" max="6151" width="6" style="334" customWidth="1"/>
    <col min="6152" max="6152" width="5.7109375" style="334" bestFit="1" customWidth="1"/>
    <col min="6153" max="6153" width="7" style="334" customWidth="1"/>
    <col min="6154" max="6154" width="5.42578125" style="334" customWidth="1"/>
    <col min="6155" max="6155" width="5" style="334" customWidth="1"/>
    <col min="6156" max="6156" width="6" style="334" bestFit="1" customWidth="1"/>
    <col min="6157" max="6157" width="6.140625" style="334" customWidth="1"/>
    <col min="6158" max="6158" width="16.5703125" style="334" customWidth="1"/>
    <col min="6159" max="6399" width="11.42578125" style="334"/>
    <col min="6400" max="6400" width="3.85546875" style="334" customWidth="1"/>
    <col min="6401" max="6401" width="49.7109375" style="334" customWidth="1"/>
    <col min="6402" max="6402" width="29.42578125" style="334" customWidth="1"/>
    <col min="6403" max="6403" width="6.28515625" style="334" customWidth="1"/>
    <col min="6404" max="6404" width="4.28515625" style="334" customWidth="1"/>
    <col min="6405" max="6405" width="6.42578125" style="334" customWidth="1"/>
    <col min="6406" max="6406" width="3.28515625" style="334" customWidth="1"/>
    <col min="6407" max="6407" width="6" style="334" customWidth="1"/>
    <col min="6408" max="6408" width="5.7109375" style="334" bestFit="1" customWidth="1"/>
    <col min="6409" max="6409" width="7" style="334" customWidth="1"/>
    <col min="6410" max="6410" width="5.42578125" style="334" customWidth="1"/>
    <col min="6411" max="6411" width="5" style="334" customWidth="1"/>
    <col min="6412" max="6412" width="6" style="334" bestFit="1" customWidth="1"/>
    <col min="6413" max="6413" width="6.140625" style="334" customWidth="1"/>
    <col min="6414" max="6414" width="16.5703125" style="334" customWidth="1"/>
    <col min="6415" max="6655" width="11.42578125" style="334"/>
    <col min="6656" max="6656" width="3.85546875" style="334" customWidth="1"/>
    <col min="6657" max="6657" width="49.7109375" style="334" customWidth="1"/>
    <col min="6658" max="6658" width="29.42578125" style="334" customWidth="1"/>
    <col min="6659" max="6659" width="6.28515625" style="334" customWidth="1"/>
    <col min="6660" max="6660" width="4.28515625" style="334" customWidth="1"/>
    <col min="6661" max="6661" width="6.42578125" style="334" customWidth="1"/>
    <col min="6662" max="6662" width="3.28515625" style="334" customWidth="1"/>
    <col min="6663" max="6663" width="6" style="334" customWidth="1"/>
    <col min="6664" max="6664" width="5.7109375" style="334" bestFit="1" customWidth="1"/>
    <col min="6665" max="6665" width="7" style="334" customWidth="1"/>
    <col min="6666" max="6666" width="5.42578125" style="334" customWidth="1"/>
    <col min="6667" max="6667" width="5" style="334" customWidth="1"/>
    <col min="6668" max="6668" width="6" style="334" bestFit="1" customWidth="1"/>
    <col min="6669" max="6669" width="6.140625" style="334" customWidth="1"/>
    <col min="6670" max="6670" width="16.5703125" style="334" customWidth="1"/>
    <col min="6671" max="6911" width="11.42578125" style="334"/>
    <col min="6912" max="6912" width="3.85546875" style="334" customWidth="1"/>
    <col min="6913" max="6913" width="49.7109375" style="334" customWidth="1"/>
    <col min="6914" max="6914" width="29.42578125" style="334" customWidth="1"/>
    <col min="6915" max="6915" width="6.28515625" style="334" customWidth="1"/>
    <col min="6916" max="6916" width="4.28515625" style="334" customWidth="1"/>
    <col min="6917" max="6917" width="6.42578125" style="334" customWidth="1"/>
    <col min="6918" max="6918" width="3.28515625" style="334" customWidth="1"/>
    <col min="6919" max="6919" width="6" style="334" customWidth="1"/>
    <col min="6920" max="6920" width="5.7109375" style="334" bestFit="1" customWidth="1"/>
    <col min="6921" max="6921" width="7" style="334" customWidth="1"/>
    <col min="6922" max="6922" width="5.42578125" style="334" customWidth="1"/>
    <col min="6923" max="6923" width="5" style="334" customWidth="1"/>
    <col min="6924" max="6924" width="6" style="334" bestFit="1" customWidth="1"/>
    <col min="6925" max="6925" width="6.140625" style="334" customWidth="1"/>
    <col min="6926" max="6926" width="16.5703125" style="334" customWidth="1"/>
    <col min="6927" max="7167" width="11.42578125" style="334"/>
    <col min="7168" max="7168" width="3.85546875" style="334" customWidth="1"/>
    <col min="7169" max="7169" width="49.7109375" style="334" customWidth="1"/>
    <col min="7170" max="7170" width="29.42578125" style="334" customWidth="1"/>
    <col min="7171" max="7171" width="6.28515625" style="334" customWidth="1"/>
    <col min="7172" max="7172" width="4.28515625" style="334" customWidth="1"/>
    <col min="7173" max="7173" width="6.42578125" style="334" customWidth="1"/>
    <col min="7174" max="7174" width="3.28515625" style="334" customWidth="1"/>
    <col min="7175" max="7175" width="6" style="334" customWidth="1"/>
    <col min="7176" max="7176" width="5.7109375" style="334" bestFit="1" customWidth="1"/>
    <col min="7177" max="7177" width="7" style="334" customWidth="1"/>
    <col min="7178" max="7178" width="5.42578125" style="334" customWidth="1"/>
    <col min="7179" max="7179" width="5" style="334" customWidth="1"/>
    <col min="7180" max="7180" width="6" style="334" bestFit="1" customWidth="1"/>
    <col min="7181" max="7181" width="6.140625" style="334" customWidth="1"/>
    <col min="7182" max="7182" width="16.5703125" style="334" customWidth="1"/>
    <col min="7183" max="7423" width="11.42578125" style="334"/>
    <col min="7424" max="7424" width="3.85546875" style="334" customWidth="1"/>
    <col min="7425" max="7425" width="49.7109375" style="334" customWidth="1"/>
    <col min="7426" max="7426" width="29.42578125" style="334" customWidth="1"/>
    <col min="7427" max="7427" width="6.28515625" style="334" customWidth="1"/>
    <col min="7428" max="7428" width="4.28515625" style="334" customWidth="1"/>
    <col min="7429" max="7429" width="6.42578125" style="334" customWidth="1"/>
    <col min="7430" max="7430" width="3.28515625" style="334" customWidth="1"/>
    <col min="7431" max="7431" width="6" style="334" customWidth="1"/>
    <col min="7432" max="7432" width="5.7109375" style="334" bestFit="1" customWidth="1"/>
    <col min="7433" max="7433" width="7" style="334" customWidth="1"/>
    <col min="7434" max="7434" width="5.42578125" style="334" customWidth="1"/>
    <col min="7435" max="7435" width="5" style="334" customWidth="1"/>
    <col min="7436" max="7436" width="6" style="334" bestFit="1" customWidth="1"/>
    <col min="7437" max="7437" width="6.140625" style="334" customWidth="1"/>
    <col min="7438" max="7438" width="16.5703125" style="334" customWidth="1"/>
    <col min="7439" max="7679" width="11.42578125" style="334"/>
    <col min="7680" max="7680" width="3.85546875" style="334" customWidth="1"/>
    <col min="7681" max="7681" width="49.7109375" style="334" customWidth="1"/>
    <col min="7682" max="7682" width="29.42578125" style="334" customWidth="1"/>
    <col min="7683" max="7683" width="6.28515625" style="334" customWidth="1"/>
    <col min="7684" max="7684" width="4.28515625" style="334" customWidth="1"/>
    <col min="7685" max="7685" width="6.42578125" style="334" customWidth="1"/>
    <col min="7686" max="7686" width="3.28515625" style="334" customWidth="1"/>
    <col min="7687" max="7687" width="6" style="334" customWidth="1"/>
    <col min="7688" max="7688" width="5.7109375" style="334" bestFit="1" customWidth="1"/>
    <col min="7689" max="7689" width="7" style="334" customWidth="1"/>
    <col min="7690" max="7690" width="5.42578125" style="334" customWidth="1"/>
    <col min="7691" max="7691" width="5" style="334" customWidth="1"/>
    <col min="7692" max="7692" width="6" style="334" bestFit="1" customWidth="1"/>
    <col min="7693" max="7693" width="6.140625" style="334" customWidth="1"/>
    <col min="7694" max="7694" width="16.5703125" style="334" customWidth="1"/>
    <col min="7695" max="7935" width="11.42578125" style="334"/>
    <col min="7936" max="7936" width="3.85546875" style="334" customWidth="1"/>
    <col min="7937" max="7937" width="49.7109375" style="334" customWidth="1"/>
    <col min="7938" max="7938" width="29.42578125" style="334" customWidth="1"/>
    <col min="7939" max="7939" width="6.28515625" style="334" customWidth="1"/>
    <col min="7940" max="7940" width="4.28515625" style="334" customWidth="1"/>
    <col min="7941" max="7941" width="6.42578125" style="334" customWidth="1"/>
    <col min="7942" max="7942" width="3.28515625" style="334" customWidth="1"/>
    <col min="7943" max="7943" width="6" style="334" customWidth="1"/>
    <col min="7944" max="7944" width="5.7109375" style="334" bestFit="1" customWidth="1"/>
    <col min="7945" max="7945" width="7" style="334" customWidth="1"/>
    <col min="7946" max="7946" width="5.42578125" style="334" customWidth="1"/>
    <col min="7947" max="7947" width="5" style="334" customWidth="1"/>
    <col min="7948" max="7948" width="6" style="334" bestFit="1" customWidth="1"/>
    <col min="7949" max="7949" width="6.140625" style="334" customWidth="1"/>
    <col min="7950" max="7950" width="16.5703125" style="334" customWidth="1"/>
    <col min="7951" max="8191" width="11.42578125" style="334"/>
    <col min="8192" max="8192" width="3.85546875" style="334" customWidth="1"/>
    <col min="8193" max="8193" width="49.7109375" style="334" customWidth="1"/>
    <col min="8194" max="8194" width="29.42578125" style="334" customWidth="1"/>
    <col min="8195" max="8195" width="6.28515625" style="334" customWidth="1"/>
    <col min="8196" max="8196" width="4.28515625" style="334" customWidth="1"/>
    <col min="8197" max="8197" width="6.42578125" style="334" customWidth="1"/>
    <col min="8198" max="8198" width="3.28515625" style="334" customWidth="1"/>
    <col min="8199" max="8199" width="6" style="334" customWidth="1"/>
    <col min="8200" max="8200" width="5.7109375" style="334" bestFit="1" customWidth="1"/>
    <col min="8201" max="8201" width="7" style="334" customWidth="1"/>
    <col min="8202" max="8202" width="5.42578125" style="334" customWidth="1"/>
    <col min="8203" max="8203" width="5" style="334" customWidth="1"/>
    <col min="8204" max="8204" width="6" style="334" bestFit="1" customWidth="1"/>
    <col min="8205" max="8205" width="6.140625" style="334" customWidth="1"/>
    <col min="8206" max="8206" width="16.5703125" style="334" customWidth="1"/>
    <col min="8207" max="8447" width="11.42578125" style="334"/>
    <col min="8448" max="8448" width="3.85546875" style="334" customWidth="1"/>
    <col min="8449" max="8449" width="49.7109375" style="334" customWidth="1"/>
    <col min="8450" max="8450" width="29.42578125" style="334" customWidth="1"/>
    <col min="8451" max="8451" width="6.28515625" style="334" customWidth="1"/>
    <col min="8452" max="8452" width="4.28515625" style="334" customWidth="1"/>
    <col min="8453" max="8453" width="6.42578125" style="334" customWidth="1"/>
    <col min="8454" max="8454" width="3.28515625" style="334" customWidth="1"/>
    <col min="8455" max="8455" width="6" style="334" customWidth="1"/>
    <col min="8456" max="8456" width="5.7109375" style="334" bestFit="1" customWidth="1"/>
    <col min="8457" max="8457" width="7" style="334" customWidth="1"/>
    <col min="8458" max="8458" width="5.42578125" style="334" customWidth="1"/>
    <col min="8459" max="8459" width="5" style="334" customWidth="1"/>
    <col min="8460" max="8460" width="6" style="334" bestFit="1" customWidth="1"/>
    <col min="8461" max="8461" width="6.140625" style="334" customWidth="1"/>
    <col min="8462" max="8462" width="16.5703125" style="334" customWidth="1"/>
    <col min="8463" max="8703" width="11.42578125" style="334"/>
    <col min="8704" max="8704" width="3.85546875" style="334" customWidth="1"/>
    <col min="8705" max="8705" width="49.7109375" style="334" customWidth="1"/>
    <col min="8706" max="8706" width="29.42578125" style="334" customWidth="1"/>
    <col min="8707" max="8707" width="6.28515625" style="334" customWidth="1"/>
    <col min="8708" max="8708" width="4.28515625" style="334" customWidth="1"/>
    <col min="8709" max="8709" width="6.42578125" style="334" customWidth="1"/>
    <col min="8710" max="8710" width="3.28515625" style="334" customWidth="1"/>
    <col min="8711" max="8711" width="6" style="334" customWidth="1"/>
    <col min="8712" max="8712" width="5.7109375" style="334" bestFit="1" customWidth="1"/>
    <col min="8713" max="8713" width="7" style="334" customWidth="1"/>
    <col min="8714" max="8714" width="5.42578125" style="334" customWidth="1"/>
    <col min="8715" max="8715" width="5" style="334" customWidth="1"/>
    <col min="8716" max="8716" width="6" style="334" bestFit="1" customWidth="1"/>
    <col min="8717" max="8717" width="6.140625" style="334" customWidth="1"/>
    <col min="8718" max="8718" width="16.5703125" style="334" customWidth="1"/>
    <col min="8719" max="8959" width="11.42578125" style="334"/>
    <col min="8960" max="8960" width="3.85546875" style="334" customWidth="1"/>
    <col min="8961" max="8961" width="49.7109375" style="334" customWidth="1"/>
    <col min="8962" max="8962" width="29.42578125" style="334" customWidth="1"/>
    <col min="8963" max="8963" width="6.28515625" style="334" customWidth="1"/>
    <col min="8964" max="8964" width="4.28515625" style="334" customWidth="1"/>
    <col min="8965" max="8965" width="6.42578125" style="334" customWidth="1"/>
    <col min="8966" max="8966" width="3.28515625" style="334" customWidth="1"/>
    <col min="8967" max="8967" width="6" style="334" customWidth="1"/>
    <col min="8968" max="8968" width="5.7109375" style="334" bestFit="1" customWidth="1"/>
    <col min="8969" max="8969" width="7" style="334" customWidth="1"/>
    <col min="8970" max="8970" width="5.42578125" style="334" customWidth="1"/>
    <col min="8971" max="8971" width="5" style="334" customWidth="1"/>
    <col min="8972" max="8972" width="6" style="334" bestFit="1" customWidth="1"/>
    <col min="8973" max="8973" width="6.140625" style="334" customWidth="1"/>
    <col min="8974" max="8974" width="16.5703125" style="334" customWidth="1"/>
    <col min="8975" max="9215" width="11.42578125" style="334"/>
    <col min="9216" max="9216" width="3.85546875" style="334" customWidth="1"/>
    <col min="9217" max="9217" width="49.7109375" style="334" customWidth="1"/>
    <col min="9218" max="9218" width="29.42578125" style="334" customWidth="1"/>
    <col min="9219" max="9219" width="6.28515625" style="334" customWidth="1"/>
    <col min="9220" max="9220" width="4.28515625" style="334" customWidth="1"/>
    <col min="9221" max="9221" width="6.42578125" style="334" customWidth="1"/>
    <col min="9222" max="9222" width="3.28515625" style="334" customWidth="1"/>
    <col min="9223" max="9223" width="6" style="334" customWidth="1"/>
    <col min="9224" max="9224" width="5.7109375" style="334" bestFit="1" customWidth="1"/>
    <col min="9225" max="9225" width="7" style="334" customWidth="1"/>
    <col min="9226" max="9226" width="5.42578125" style="334" customWidth="1"/>
    <col min="9227" max="9227" width="5" style="334" customWidth="1"/>
    <col min="9228" max="9228" width="6" style="334" bestFit="1" customWidth="1"/>
    <col min="9229" max="9229" width="6.140625" style="334" customWidth="1"/>
    <col min="9230" max="9230" width="16.5703125" style="334" customWidth="1"/>
    <col min="9231" max="9471" width="11.42578125" style="334"/>
    <col min="9472" max="9472" width="3.85546875" style="334" customWidth="1"/>
    <col min="9473" max="9473" width="49.7109375" style="334" customWidth="1"/>
    <col min="9474" max="9474" width="29.42578125" style="334" customWidth="1"/>
    <col min="9475" max="9475" width="6.28515625" style="334" customWidth="1"/>
    <col min="9476" max="9476" width="4.28515625" style="334" customWidth="1"/>
    <col min="9477" max="9477" width="6.42578125" style="334" customWidth="1"/>
    <col min="9478" max="9478" width="3.28515625" style="334" customWidth="1"/>
    <col min="9479" max="9479" width="6" style="334" customWidth="1"/>
    <col min="9480" max="9480" width="5.7109375" style="334" bestFit="1" customWidth="1"/>
    <col min="9481" max="9481" width="7" style="334" customWidth="1"/>
    <col min="9482" max="9482" width="5.42578125" style="334" customWidth="1"/>
    <col min="9483" max="9483" width="5" style="334" customWidth="1"/>
    <col min="9484" max="9484" width="6" style="334" bestFit="1" customWidth="1"/>
    <col min="9485" max="9485" width="6.140625" style="334" customWidth="1"/>
    <col min="9486" max="9486" width="16.5703125" style="334" customWidth="1"/>
    <col min="9487" max="9727" width="11.42578125" style="334"/>
    <col min="9728" max="9728" width="3.85546875" style="334" customWidth="1"/>
    <col min="9729" max="9729" width="49.7109375" style="334" customWidth="1"/>
    <col min="9730" max="9730" width="29.42578125" style="334" customWidth="1"/>
    <col min="9731" max="9731" width="6.28515625" style="334" customWidth="1"/>
    <col min="9732" max="9732" width="4.28515625" style="334" customWidth="1"/>
    <col min="9733" max="9733" width="6.42578125" style="334" customWidth="1"/>
    <col min="9734" max="9734" width="3.28515625" style="334" customWidth="1"/>
    <col min="9735" max="9735" width="6" style="334" customWidth="1"/>
    <col min="9736" max="9736" width="5.7109375" style="334" bestFit="1" customWidth="1"/>
    <col min="9737" max="9737" width="7" style="334" customWidth="1"/>
    <col min="9738" max="9738" width="5.42578125" style="334" customWidth="1"/>
    <col min="9739" max="9739" width="5" style="334" customWidth="1"/>
    <col min="9740" max="9740" width="6" style="334" bestFit="1" customWidth="1"/>
    <col min="9741" max="9741" width="6.140625" style="334" customWidth="1"/>
    <col min="9742" max="9742" width="16.5703125" style="334" customWidth="1"/>
    <col min="9743" max="9983" width="11.42578125" style="334"/>
    <col min="9984" max="9984" width="3.85546875" style="334" customWidth="1"/>
    <col min="9985" max="9985" width="49.7109375" style="334" customWidth="1"/>
    <col min="9986" max="9986" width="29.42578125" style="334" customWidth="1"/>
    <col min="9987" max="9987" width="6.28515625" style="334" customWidth="1"/>
    <col min="9988" max="9988" width="4.28515625" style="334" customWidth="1"/>
    <col min="9989" max="9989" width="6.42578125" style="334" customWidth="1"/>
    <col min="9990" max="9990" width="3.28515625" style="334" customWidth="1"/>
    <col min="9991" max="9991" width="6" style="334" customWidth="1"/>
    <col min="9992" max="9992" width="5.7109375" style="334" bestFit="1" customWidth="1"/>
    <col min="9993" max="9993" width="7" style="334" customWidth="1"/>
    <col min="9994" max="9994" width="5.42578125" style="334" customWidth="1"/>
    <col min="9995" max="9995" width="5" style="334" customWidth="1"/>
    <col min="9996" max="9996" width="6" style="334" bestFit="1" customWidth="1"/>
    <col min="9997" max="9997" width="6.140625" style="334" customWidth="1"/>
    <col min="9998" max="9998" width="16.5703125" style="334" customWidth="1"/>
    <col min="9999" max="10239" width="11.42578125" style="334"/>
    <col min="10240" max="10240" width="3.85546875" style="334" customWidth="1"/>
    <col min="10241" max="10241" width="49.7109375" style="334" customWidth="1"/>
    <col min="10242" max="10242" width="29.42578125" style="334" customWidth="1"/>
    <col min="10243" max="10243" width="6.28515625" style="334" customWidth="1"/>
    <col min="10244" max="10244" width="4.28515625" style="334" customWidth="1"/>
    <col min="10245" max="10245" width="6.42578125" style="334" customWidth="1"/>
    <col min="10246" max="10246" width="3.28515625" style="334" customWidth="1"/>
    <col min="10247" max="10247" width="6" style="334" customWidth="1"/>
    <col min="10248" max="10248" width="5.7109375" style="334" bestFit="1" customWidth="1"/>
    <col min="10249" max="10249" width="7" style="334" customWidth="1"/>
    <col min="10250" max="10250" width="5.42578125" style="334" customWidth="1"/>
    <col min="10251" max="10251" width="5" style="334" customWidth="1"/>
    <col min="10252" max="10252" width="6" style="334" bestFit="1" customWidth="1"/>
    <col min="10253" max="10253" width="6.140625" style="334" customWidth="1"/>
    <col min="10254" max="10254" width="16.5703125" style="334" customWidth="1"/>
    <col min="10255" max="10495" width="11.42578125" style="334"/>
    <col min="10496" max="10496" width="3.85546875" style="334" customWidth="1"/>
    <col min="10497" max="10497" width="49.7109375" style="334" customWidth="1"/>
    <col min="10498" max="10498" width="29.42578125" style="334" customWidth="1"/>
    <col min="10499" max="10499" width="6.28515625" style="334" customWidth="1"/>
    <col min="10500" max="10500" width="4.28515625" style="334" customWidth="1"/>
    <col min="10501" max="10501" width="6.42578125" style="334" customWidth="1"/>
    <col min="10502" max="10502" width="3.28515625" style="334" customWidth="1"/>
    <col min="10503" max="10503" width="6" style="334" customWidth="1"/>
    <col min="10504" max="10504" width="5.7109375" style="334" bestFit="1" customWidth="1"/>
    <col min="10505" max="10505" width="7" style="334" customWidth="1"/>
    <col min="10506" max="10506" width="5.42578125" style="334" customWidth="1"/>
    <col min="10507" max="10507" width="5" style="334" customWidth="1"/>
    <col min="10508" max="10508" width="6" style="334" bestFit="1" customWidth="1"/>
    <col min="10509" max="10509" width="6.140625" style="334" customWidth="1"/>
    <col min="10510" max="10510" width="16.5703125" style="334" customWidth="1"/>
    <col min="10511" max="10751" width="11.42578125" style="334"/>
    <col min="10752" max="10752" width="3.85546875" style="334" customWidth="1"/>
    <col min="10753" max="10753" width="49.7109375" style="334" customWidth="1"/>
    <col min="10754" max="10754" width="29.42578125" style="334" customWidth="1"/>
    <col min="10755" max="10755" width="6.28515625" style="334" customWidth="1"/>
    <col min="10756" max="10756" width="4.28515625" style="334" customWidth="1"/>
    <col min="10757" max="10757" width="6.42578125" style="334" customWidth="1"/>
    <col min="10758" max="10758" width="3.28515625" style="334" customWidth="1"/>
    <col min="10759" max="10759" width="6" style="334" customWidth="1"/>
    <col min="10760" max="10760" width="5.7109375" style="334" bestFit="1" customWidth="1"/>
    <col min="10761" max="10761" width="7" style="334" customWidth="1"/>
    <col min="10762" max="10762" width="5.42578125" style="334" customWidth="1"/>
    <col min="10763" max="10763" width="5" style="334" customWidth="1"/>
    <col min="10764" max="10764" width="6" style="334" bestFit="1" customWidth="1"/>
    <col min="10765" max="10765" width="6.140625" style="334" customWidth="1"/>
    <col min="10766" max="10766" width="16.5703125" style="334" customWidth="1"/>
    <col min="10767" max="11007" width="11.42578125" style="334"/>
    <col min="11008" max="11008" width="3.85546875" style="334" customWidth="1"/>
    <col min="11009" max="11009" width="49.7109375" style="334" customWidth="1"/>
    <col min="11010" max="11010" width="29.42578125" style="334" customWidth="1"/>
    <col min="11011" max="11011" width="6.28515625" style="334" customWidth="1"/>
    <col min="11012" max="11012" width="4.28515625" style="334" customWidth="1"/>
    <col min="11013" max="11013" width="6.42578125" style="334" customWidth="1"/>
    <col min="11014" max="11014" width="3.28515625" style="334" customWidth="1"/>
    <col min="11015" max="11015" width="6" style="334" customWidth="1"/>
    <col min="11016" max="11016" width="5.7109375" style="334" bestFit="1" customWidth="1"/>
    <col min="11017" max="11017" width="7" style="334" customWidth="1"/>
    <col min="11018" max="11018" width="5.42578125" style="334" customWidth="1"/>
    <col min="11019" max="11019" width="5" style="334" customWidth="1"/>
    <col min="11020" max="11020" width="6" style="334" bestFit="1" customWidth="1"/>
    <col min="11021" max="11021" width="6.140625" style="334" customWidth="1"/>
    <col min="11022" max="11022" width="16.5703125" style="334" customWidth="1"/>
    <col min="11023" max="11263" width="11.42578125" style="334"/>
    <col min="11264" max="11264" width="3.85546875" style="334" customWidth="1"/>
    <col min="11265" max="11265" width="49.7109375" style="334" customWidth="1"/>
    <col min="11266" max="11266" width="29.42578125" style="334" customWidth="1"/>
    <col min="11267" max="11267" width="6.28515625" style="334" customWidth="1"/>
    <col min="11268" max="11268" width="4.28515625" style="334" customWidth="1"/>
    <col min="11269" max="11269" width="6.42578125" style="334" customWidth="1"/>
    <col min="11270" max="11270" width="3.28515625" style="334" customWidth="1"/>
    <col min="11271" max="11271" width="6" style="334" customWidth="1"/>
    <col min="11272" max="11272" width="5.7109375" style="334" bestFit="1" customWidth="1"/>
    <col min="11273" max="11273" width="7" style="334" customWidth="1"/>
    <col min="11274" max="11274" width="5.42578125" style="334" customWidth="1"/>
    <col min="11275" max="11275" width="5" style="334" customWidth="1"/>
    <col min="11276" max="11276" width="6" style="334" bestFit="1" customWidth="1"/>
    <col min="11277" max="11277" width="6.140625" style="334" customWidth="1"/>
    <col min="11278" max="11278" width="16.5703125" style="334" customWidth="1"/>
    <col min="11279" max="11519" width="11.42578125" style="334"/>
    <col min="11520" max="11520" width="3.85546875" style="334" customWidth="1"/>
    <col min="11521" max="11521" width="49.7109375" style="334" customWidth="1"/>
    <col min="11522" max="11522" width="29.42578125" style="334" customWidth="1"/>
    <col min="11523" max="11523" width="6.28515625" style="334" customWidth="1"/>
    <col min="11524" max="11524" width="4.28515625" style="334" customWidth="1"/>
    <col min="11525" max="11525" width="6.42578125" style="334" customWidth="1"/>
    <col min="11526" max="11526" width="3.28515625" style="334" customWidth="1"/>
    <col min="11527" max="11527" width="6" style="334" customWidth="1"/>
    <col min="11528" max="11528" width="5.7109375" style="334" bestFit="1" customWidth="1"/>
    <col min="11529" max="11529" width="7" style="334" customWidth="1"/>
    <col min="11530" max="11530" width="5.42578125" style="334" customWidth="1"/>
    <col min="11531" max="11531" width="5" style="334" customWidth="1"/>
    <col min="11532" max="11532" width="6" style="334" bestFit="1" customWidth="1"/>
    <col min="11533" max="11533" width="6.140625" style="334" customWidth="1"/>
    <col min="11534" max="11534" width="16.5703125" style="334" customWidth="1"/>
    <col min="11535" max="11775" width="11.42578125" style="334"/>
    <col min="11776" max="11776" width="3.85546875" style="334" customWidth="1"/>
    <col min="11777" max="11777" width="49.7109375" style="334" customWidth="1"/>
    <col min="11778" max="11778" width="29.42578125" style="334" customWidth="1"/>
    <col min="11779" max="11779" width="6.28515625" style="334" customWidth="1"/>
    <col min="11780" max="11780" width="4.28515625" style="334" customWidth="1"/>
    <col min="11781" max="11781" width="6.42578125" style="334" customWidth="1"/>
    <col min="11782" max="11782" width="3.28515625" style="334" customWidth="1"/>
    <col min="11783" max="11783" width="6" style="334" customWidth="1"/>
    <col min="11784" max="11784" width="5.7109375" style="334" bestFit="1" customWidth="1"/>
    <col min="11785" max="11785" width="7" style="334" customWidth="1"/>
    <col min="11786" max="11786" width="5.42578125" style="334" customWidth="1"/>
    <col min="11787" max="11787" width="5" style="334" customWidth="1"/>
    <col min="11788" max="11788" width="6" style="334" bestFit="1" customWidth="1"/>
    <col min="11789" max="11789" width="6.140625" style="334" customWidth="1"/>
    <col min="11790" max="11790" width="16.5703125" style="334" customWidth="1"/>
    <col min="11791" max="12031" width="11.42578125" style="334"/>
    <col min="12032" max="12032" width="3.85546875" style="334" customWidth="1"/>
    <col min="12033" max="12033" width="49.7109375" style="334" customWidth="1"/>
    <col min="12034" max="12034" width="29.42578125" style="334" customWidth="1"/>
    <col min="12035" max="12035" width="6.28515625" style="334" customWidth="1"/>
    <col min="12036" max="12036" width="4.28515625" style="334" customWidth="1"/>
    <col min="12037" max="12037" width="6.42578125" style="334" customWidth="1"/>
    <col min="12038" max="12038" width="3.28515625" style="334" customWidth="1"/>
    <col min="12039" max="12039" width="6" style="334" customWidth="1"/>
    <col min="12040" max="12040" width="5.7109375" style="334" bestFit="1" customWidth="1"/>
    <col min="12041" max="12041" width="7" style="334" customWidth="1"/>
    <col min="12042" max="12042" width="5.42578125" style="334" customWidth="1"/>
    <col min="12043" max="12043" width="5" style="334" customWidth="1"/>
    <col min="12044" max="12044" width="6" style="334" bestFit="1" customWidth="1"/>
    <col min="12045" max="12045" width="6.140625" style="334" customWidth="1"/>
    <col min="12046" max="12046" width="16.5703125" style="334" customWidth="1"/>
    <col min="12047" max="12287" width="11.42578125" style="334"/>
    <col min="12288" max="12288" width="3.85546875" style="334" customWidth="1"/>
    <col min="12289" max="12289" width="49.7109375" style="334" customWidth="1"/>
    <col min="12290" max="12290" width="29.42578125" style="334" customWidth="1"/>
    <col min="12291" max="12291" width="6.28515625" style="334" customWidth="1"/>
    <col min="12292" max="12292" width="4.28515625" style="334" customWidth="1"/>
    <col min="12293" max="12293" width="6.42578125" style="334" customWidth="1"/>
    <col min="12294" max="12294" width="3.28515625" style="334" customWidth="1"/>
    <col min="12295" max="12295" width="6" style="334" customWidth="1"/>
    <col min="12296" max="12296" width="5.7109375" style="334" bestFit="1" customWidth="1"/>
    <col min="12297" max="12297" width="7" style="334" customWidth="1"/>
    <col min="12298" max="12298" width="5.42578125" style="334" customWidth="1"/>
    <col min="12299" max="12299" width="5" style="334" customWidth="1"/>
    <col min="12300" max="12300" width="6" style="334" bestFit="1" customWidth="1"/>
    <col min="12301" max="12301" width="6.140625" style="334" customWidth="1"/>
    <col min="12302" max="12302" width="16.5703125" style="334" customWidth="1"/>
    <col min="12303" max="12543" width="11.42578125" style="334"/>
    <col min="12544" max="12544" width="3.85546875" style="334" customWidth="1"/>
    <col min="12545" max="12545" width="49.7109375" style="334" customWidth="1"/>
    <col min="12546" max="12546" width="29.42578125" style="334" customWidth="1"/>
    <col min="12547" max="12547" width="6.28515625" style="334" customWidth="1"/>
    <col min="12548" max="12548" width="4.28515625" style="334" customWidth="1"/>
    <col min="12549" max="12549" width="6.42578125" style="334" customWidth="1"/>
    <col min="12550" max="12550" width="3.28515625" style="334" customWidth="1"/>
    <col min="12551" max="12551" width="6" style="334" customWidth="1"/>
    <col min="12552" max="12552" width="5.7109375" style="334" bestFit="1" customWidth="1"/>
    <col min="12553" max="12553" width="7" style="334" customWidth="1"/>
    <col min="12554" max="12554" width="5.42578125" style="334" customWidth="1"/>
    <col min="12555" max="12555" width="5" style="334" customWidth="1"/>
    <col min="12556" max="12556" width="6" style="334" bestFit="1" customWidth="1"/>
    <col min="12557" max="12557" width="6.140625" style="334" customWidth="1"/>
    <col min="12558" max="12558" width="16.5703125" style="334" customWidth="1"/>
    <col min="12559" max="12799" width="11.42578125" style="334"/>
    <col min="12800" max="12800" width="3.85546875" style="334" customWidth="1"/>
    <col min="12801" max="12801" width="49.7109375" style="334" customWidth="1"/>
    <col min="12802" max="12802" width="29.42578125" style="334" customWidth="1"/>
    <col min="12803" max="12803" width="6.28515625" style="334" customWidth="1"/>
    <col min="12804" max="12804" width="4.28515625" style="334" customWidth="1"/>
    <col min="12805" max="12805" width="6.42578125" style="334" customWidth="1"/>
    <col min="12806" max="12806" width="3.28515625" style="334" customWidth="1"/>
    <col min="12807" max="12807" width="6" style="334" customWidth="1"/>
    <col min="12808" max="12808" width="5.7109375" style="334" bestFit="1" customWidth="1"/>
    <col min="12809" max="12809" width="7" style="334" customWidth="1"/>
    <col min="12810" max="12810" width="5.42578125" style="334" customWidth="1"/>
    <col min="12811" max="12811" width="5" style="334" customWidth="1"/>
    <col min="12812" max="12812" width="6" style="334" bestFit="1" customWidth="1"/>
    <col min="12813" max="12813" width="6.140625" style="334" customWidth="1"/>
    <col min="12814" max="12814" width="16.5703125" style="334" customWidth="1"/>
    <col min="12815" max="13055" width="11.42578125" style="334"/>
    <col min="13056" max="13056" width="3.85546875" style="334" customWidth="1"/>
    <col min="13057" max="13057" width="49.7109375" style="334" customWidth="1"/>
    <col min="13058" max="13058" width="29.42578125" style="334" customWidth="1"/>
    <col min="13059" max="13059" width="6.28515625" style="334" customWidth="1"/>
    <col min="13060" max="13060" width="4.28515625" style="334" customWidth="1"/>
    <col min="13061" max="13061" width="6.42578125" style="334" customWidth="1"/>
    <col min="13062" max="13062" width="3.28515625" style="334" customWidth="1"/>
    <col min="13063" max="13063" width="6" style="334" customWidth="1"/>
    <col min="13064" max="13064" width="5.7109375" style="334" bestFit="1" customWidth="1"/>
    <col min="13065" max="13065" width="7" style="334" customWidth="1"/>
    <col min="13066" max="13066" width="5.42578125" style="334" customWidth="1"/>
    <col min="13067" max="13067" width="5" style="334" customWidth="1"/>
    <col min="13068" max="13068" width="6" style="334" bestFit="1" customWidth="1"/>
    <col min="13069" max="13069" width="6.140625" style="334" customWidth="1"/>
    <col min="13070" max="13070" width="16.5703125" style="334" customWidth="1"/>
    <col min="13071" max="13311" width="11.42578125" style="334"/>
    <col min="13312" max="13312" width="3.85546875" style="334" customWidth="1"/>
    <col min="13313" max="13313" width="49.7109375" style="334" customWidth="1"/>
    <col min="13314" max="13314" width="29.42578125" style="334" customWidth="1"/>
    <col min="13315" max="13315" width="6.28515625" style="334" customWidth="1"/>
    <col min="13316" max="13316" width="4.28515625" style="334" customWidth="1"/>
    <col min="13317" max="13317" width="6.42578125" style="334" customWidth="1"/>
    <col min="13318" max="13318" width="3.28515625" style="334" customWidth="1"/>
    <col min="13319" max="13319" width="6" style="334" customWidth="1"/>
    <col min="13320" max="13320" width="5.7109375" style="334" bestFit="1" customWidth="1"/>
    <col min="13321" max="13321" width="7" style="334" customWidth="1"/>
    <col min="13322" max="13322" width="5.42578125" style="334" customWidth="1"/>
    <col min="13323" max="13323" width="5" style="334" customWidth="1"/>
    <col min="13324" max="13324" width="6" style="334" bestFit="1" customWidth="1"/>
    <col min="13325" max="13325" width="6.140625" style="334" customWidth="1"/>
    <col min="13326" max="13326" width="16.5703125" style="334" customWidth="1"/>
    <col min="13327" max="13567" width="11.42578125" style="334"/>
    <col min="13568" max="13568" width="3.85546875" style="334" customWidth="1"/>
    <col min="13569" max="13569" width="49.7109375" style="334" customWidth="1"/>
    <col min="13570" max="13570" width="29.42578125" style="334" customWidth="1"/>
    <col min="13571" max="13571" width="6.28515625" style="334" customWidth="1"/>
    <col min="13572" max="13572" width="4.28515625" style="334" customWidth="1"/>
    <col min="13573" max="13573" width="6.42578125" style="334" customWidth="1"/>
    <col min="13574" max="13574" width="3.28515625" style="334" customWidth="1"/>
    <col min="13575" max="13575" width="6" style="334" customWidth="1"/>
    <col min="13576" max="13576" width="5.7109375" style="334" bestFit="1" customWidth="1"/>
    <col min="13577" max="13577" width="7" style="334" customWidth="1"/>
    <col min="13578" max="13578" width="5.42578125" style="334" customWidth="1"/>
    <col min="13579" max="13579" width="5" style="334" customWidth="1"/>
    <col min="13580" max="13580" width="6" style="334" bestFit="1" customWidth="1"/>
    <col min="13581" max="13581" width="6.140625" style="334" customWidth="1"/>
    <col min="13582" max="13582" width="16.5703125" style="334" customWidth="1"/>
    <col min="13583" max="13823" width="11.42578125" style="334"/>
    <col min="13824" max="13824" width="3.85546875" style="334" customWidth="1"/>
    <col min="13825" max="13825" width="49.7109375" style="334" customWidth="1"/>
    <col min="13826" max="13826" width="29.42578125" style="334" customWidth="1"/>
    <col min="13827" max="13827" width="6.28515625" style="334" customWidth="1"/>
    <col min="13828" max="13828" width="4.28515625" style="334" customWidth="1"/>
    <col min="13829" max="13829" width="6.42578125" style="334" customWidth="1"/>
    <col min="13830" max="13830" width="3.28515625" style="334" customWidth="1"/>
    <col min="13831" max="13831" width="6" style="334" customWidth="1"/>
    <col min="13832" max="13832" width="5.7109375" style="334" bestFit="1" customWidth="1"/>
    <col min="13833" max="13833" width="7" style="334" customWidth="1"/>
    <col min="13834" max="13834" width="5.42578125" style="334" customWidth="1"/>
    <col min="13835" max="13835" width="5" style="334" customWidth="1"/>
    <col min="13836" max="13836" width="6" style="334" bestFit="1" customWidth="1"/>
    <col min="13837" max="13837" width="6.140625" style="334" customWidth="1"/>
    <col min="13838" max="13838" width="16.5703125" style="334" customWidth="1"/>
    <col min="13839" max="14079" width="11.42578125" style="334"/>
    <col min="14080" max="14080" width="3.85546875" style="334" customWidth="1"/>
    <col min="14081" max="14081" width="49.7109375" style="334" customWidth="1"/>
    <col min="14082" max="14082" width="29.42578125" style="334" customWidth="1"/>
    <col min="14083" max="14083" width="6.28515625" style="334" customWidth="1"/>
    <col min="14084" max="14084" width="4.28515625" style="334" customWidth="1"/>
    <col min="14085" max="14085" width="6.42578125" style="334" customWidth="1"/>
    <col min="14086" max="14086" width="3.28515625" style="334" customWidth="1"/>
    <col min="14087" max="14087" width="6" style="334" customWidth="1"/>
    <col min="14088" max="14088" width="5.7109375" style="334" bestFit="1" customWidth="1"/>
    <col min="14089" max="14089" width="7" style="334" customWidth="1"/>
    <col min="14090" max="14090" width="5.42578125" style="334" customWidth="1"/>
    <col min="14091" max="14091" width="5" style="334" customWidth="1"/>
    <col min="14092" max="14092" width="6" style="334" bestFit="1" customWidth="1"/>
    <col min="14093" max="14093" width="6.140625" style="334" customWidth="1"/>
    <col min="14094" max="14094" width="16.5703125" style="334" customWidth="1"/>
    <col min="14095" max="14335" width="11.42578125" style="334"/>
    <col min="14336" max="14336" width="3.85546875" style="334" customWidth="1"/>
    <col min="14337" max="14337" width="49.7109375" style="334" customWidth="1"/>
    <col min="14338" max="14338" width="29.42578125" style="334" customWidth="1"/>
    <col min="14339" max="14339" width="6.28515625" style="334" customWidth="1"/>
    <col min="14340" max="14340" width="4.28515625" style="334" customWidth="1"/>
    <col min="14341" max="14341" width="6.42578125" style="334" customWidth="1"/>
    <col min="14342" max="14342" width="3.28515625" style="334" customWidth="1"/>
    <col min="14343" max="14343" width="6" style="334" customWidth="1"/>
    <col min="14344" max="14344" width="5.7109375" style="334" bestFit="1" customWidth="1"/>
    <col min="14345" max="14345" width="7" style="334" customWidth="1"/>
    <col min="14346" max="14346" width="5.42578125" style="334" customWidth="1"/>
    <col min="14347" max="14347" width="5" style="334" customWidth="1"/>
    <col min="14348" max="14348" width="6" style="334" bestFit="1" customWidth="1"/>
    <col min="14349" max="14349" width="6.140625" style="334" customWidth="1"/>
    <col min="14350" max="14350" width="16.5703125" style="334" customWidth="1"/>
    <col min="14351" max="14591" width="11.42578125" style="334"/>
    <col min="14592" max="14592" width="3.85546875" style="334" customWidth="1"/>
    <col min="14593" max="14593" width="49.7109375" style="334" customWidth="1"/>
    <col min="14594" max="14594" width="29.42578125" style="334" customWidth="1"/>
    <col min="14595" max="14595" width="6.28515625" style="334" customWidth="1"/>
    <col min="14596" max="14596" width="4.28515625" style="334" customWidth="1"/>
    <col min="14597" max="14597" width="6.42578125" style="334" customWidth="1"/>
    <col min="14598" max="14598" width="3.28515625" style="334" customWidth="1"/>
    <col min="14599" max="14599" width="6" style="334" customWidth="1"/>
    <col min="14600" max="14600" width="5.7109375" style="334" bestFit="1" customWidth="1"/>
    <col min="14601" max="14601" width="7" style="334" customWidth="1"/>
    <col min="14602" max="14602" width="5.42578125" style="334" customWidth="1"/>
    <col min="14603" max="14603" width="5" style="334" customWidth="1"/>
    <col min="14604" max="14604" width="6" style="334" bestFit="1" customWidth="1"/>
    <col min="14605" max="14605" width="6.140625" style="334" customWidth="1"/>
    <col min="14606" max="14606" width="16.5703125" style="334" customWidth="1"/>
    <col min="14607" max="14847" width="11.42578125" style="334"/>
    <col min="14848" max="14848" width="3.85546875" style="334" customWidth="1"/>
    <col min="14849" max="14849" width="49.7109375" style="334" customWidth="1"/>
    <col min="14850" max="14850" width="29.42578125" style="334" customWidth="1"/>
    <col min="14851" max="14851" width="6.28515625" style="334" customWidth="1"/>
    <col min="14852" max="14852" width="4.28515625" style="334" customWidth="1"/>
    <col min="14853" max="14853" width="6.42578125" style="334" customWidth="1"/>
    <col min="14854" max="14854" width="3.28515625" style="334" customWidth="1"/>
    <col min="14855" max="14855" width="6" style="334" customWidth="1"/>
    <col min="14856" max="14856" width="5.7109375" style="334" bestFit="1" customWidth="1"/>
    <col min="14857" max="14857" width="7" style="334" customWidth="1"/>
    <col min="14858" max="14858" width="5.42578125" style="334" customWidth="1"/>
    <col min="14859" max="14859" width="5" style="334" customWidth="1"/>
    <col min="14860" max="14860" width="6" style="334" bestFit="1" customWidth="1"/>
    <col min="14861" max="14861" width="6.140625" style="334" customWidth="1"/>
    <col min="14862" max="14862" width="16.5703125" style="334" customWidth="1"/>
    <col min="14863" max="15103" width="11.42578125" style="334"/>
    <col min="15104" max="15104" width="3.85546875" style="334" customWidth="1"/>
    <col min="15105" max="15105" width="49.7109375" style="334" customWidth="1"/>
    <col min="15106" max="15106" width="29.42578125" style="334" customWidth="1"/>
    <col min="15107" max="15107" width="6.28515625" style="334" customWidth="1"/>
    <col min="15108" max="15108" width="4.28515625" style="334" customWidth="1"/>
    <col min="15109" max="15109" width="6.42578125" style="334" customWidth="1"/>
    <col min="15110" max="15110" width="3.28515625" style="334" customWidth="1"/>
    <col min="15111" max="15111" width="6" style="334" customWidth="1"/>
    <col min="15112" max="15112" width="5.7109375" style="334" bestFit="1" customWidth="1"/>
    <col min="15113" max="15113" width="7" style="334" customWidth="1"/>
    <col min="15114" max="15114" width="5.42578125" style="334" customWidth="1"/>
    <col min="15115" max="15115" width="5" style="334" customWidth="1"/>
    <col min="15116" max="15116" width="6" style="334" bestFit="1" customWidth="1"/>
    <col min="15117" max="15117" width="6.140625" style="334" customWidth="1"/>
    <col min="15118" max="15118" width="16.5703125" style="334" customWidth="1"/>
    <col min="15119" max="15359" width="11.42578125" style="334"/>
    <col min="15360" max="15360" width="3.85546875" style="334" customWidth="1"/>
    <col min="15361" max="15361" width="49.7109375" style="334" customWidth="1"/>
    <col min="15362" max="15362" width="29.42578125" style="334" customWidth="1"/>
    <col min="15363" max="15363" width="6.28515625" style="334" customWidth="1"/>
    <col min="15364" max="15364" width="4.28515625" style="334" customWidth="1"/>
    <col min="15365" max="15365" width="6.42578125" style="334" customWidth="1"/>
    <col min="15366" max="15366" width="3.28515625" style="334" customWidth="1"/>
    <col min="15367" max="15367" width="6" style="334" customWidth="1"/>
    <col min="15368" max="15368" width="5.7109375" style="334" bestFit="1" customWidth="1"/>
    <col min="15369" max="15369" width="7" style="334" customWidth="1"/>
    <col min="15370" max="15370" width="5.42578125" style="334" customWidth="1"/>
    <col min="15371" max="15371" width="5" style="334" customWidth="1"/>
    <col min="15372" max="15372" width="6" style="334" bestFit="1" customWidth="1"/>
    <col min="15373" max="15373" width="6.140625" style="334" customWidth="1"/>
    <col min="15374" max="15374" width="16.5703125" style="334" customWidth="1"/>
    <col min="15375" max="15615" width="11.42578125" style="334"/>
    <col min="15616" max="15616" width="3.85546875" style="334" customWidth="1"/>
    <col min="15617" max="15617" width="49.7109375" style="334" customWidth="1"/>
    <col min="15618" max="15618" width="29.42578125" style="334" customWidth="1"/>
    <col min="15619" max="15619" width="6.28515625" style="334" customWidth="1"/>
    <col min="15620" max="15620" width="4.28515625" style="334" customWidth="1"/>
    <col min="15621" max="15621" width="6.42578125" style="334" customWidth="1"/>
    <col min="15622" max="15622" width="3.28515625" style="334" customWidth="1"/>
    <col min="15623" max="15623" width="6" style="334" customWidth="1"/>
    <col min="15624" max="15624" width="5.7109375" style="334" bestFit="1" customWidth="1"/>
    <col min="15625" max="15625" width="7" style="334" customWidth="1"/>
    <col min="15626" max="15626" width="5.42578125" style="334" customWidth="1"/>
    <col min="15627" max="15627" width="5" style="334" customWidth="1"/>
    <col min="15628" max="15628" width="6" style="334" bestFit="1" customWidth="1"/>
    <col min="15629" max="15629" width="6.140625" style="334" customWidth="1"/>
    <col min="15630" max="15630" width="16.5703125" style="334" customWidth="1"/>
    <col min="15631" max="15871" width="11.42578125" style="334"/>
    <col min="15872" max="15872" width="3.85546875" style="334" customWidth="1"/>
    <col min="15873" max="15873" width="49.7109375" style="334" customWidth="1"/>
    <col min="15874" max="15874" width="29.42578125" style="334" customWidth="1"/>
    <col min="15875" max="15875" width="6.28515625" style="334" customWidth="1"/>
    <col min="15876" max="15876" width="4.28515625" style="334" customWidth="1"/>
    <col min="15877" max="15877" width="6.42578125" style="334" customWidth="1"/>
    <col min="15878" max="15878" width="3.28515625" style="334" customWidth="1"/>
    <col min="15879" max="15879" width="6" style="334" customWidth="1"/>
    <col min="15880" max="15880" width="5.7109375" style="334" bestFit="1" customWidth="1"/>
    <col min="15881" max="15881" width="7" style="334" customWidth="1"/>
    <col min="15882" max="15882" width="5.42578125" style="334" customWidth="1"/>
    <col min="15883" max="15883" width="5" style="334" customWidth="1"/>
    <col min="15884" max="15884" width="6" style="334" bestFit="1" customWidth="1"/>
    <col min="15885" max="15885" width="6.140625" style="334" customWidth="1"/>
    <col min="15886" max="15886" width="16.5703125" style="334" customWidth="1"/>
    <col min="15887" max="16127" width="11.42578125" style="334"/>
    <col min="16128" max="16128" width="3.85546875" style="334" customWidth="1"/>
    <col min="16129" max="16129" width="49.7109375" style="334" customWidth="1"/>
    <col min="16130" max="16130" width="29.42578125" style="334" customWidth="1"/>
    <col min="16131" max="16131" width="6.28515625" style="334" customWidth="1"/>
    <col min="16132" max="16132" width="4.28515625" style="334" customWidth="1"/>
    <col min="16133" max="16133" width="6.42578125" style="334" customWidth="1"/>
    <col min="16134" max="16134" width="3.28515625" style="334" customWidth="1"/>
    <col min="16135" max="16135" width="6" style="334" customWidth="1"/>
    <col min="16136" max="16136" width="5.7109375" style="334" bestFit="1" customWidth="1"/>
    <col min="16137" max="16137" width="7" style="334" customWidth="1"/>
    <col min="16138" max="16138" width="5.42578125" style="334" customWidth="1"/>
    <col min="16139" max="16139" width="5" style="334" customWidth="1"/>
    <col min="16140" max="16140" width="6" style="334" bestFit="1" customWidth="1"/>
    <col min="16141" max="16141" width="6.140625" style="334" customWidth="1"/>
    <col min="16142" max="16142" width="16.5703125" style="334" customWidth="1"/>
    <col min="16143" max="16384" width="11.42578125" style="334"/>
  </cols>
  <sheetData>
    <row r="1" spans="1:17" ht="18" customHeight="1" thickBot="1" x14ac:dyDescent="0.3">
      <c r="B1" s="924" t="str">
        <f>'Recap Sheet'!A2</f>
        <v>School Food Authority:</v>
      </c>
      <c r="E1" s="2384" t="str">
        <f>'Recap Sheet'!A3</f>
        <v>Offeror Name:</v>
      </c>
      <c r="F1" s="2384"/>
      <c r="G1" s="2384"/>
      <c r="H1" s="2384"/>
      <c r="I1" s="2384"/>
      <c r="J1" s="2384"/>
      <c r="K1" s="2384"/>
      <c r="L1" s="2384"/>
      <c r="M1" s="2384"/>
    </row>
    <row r="2" spans="1:17" s="8" customFormat="1" ht="18.75" customHeight="1" thickBot="1" x14ac:dyDescent="0.3">
      <c r="A2" s="975"/>
      <c r="B2" s="925" t="str">
        <f>'Recap Sheet'!B2</f>
        <v>WILLIAMSBURG COUNTY SCHOOLS</v>
      </c>
      <c r="C2" s="542"/>
      <c r="D2" s="1013"/>
      <c r="E2" s="2385">
        <f>'Recap Sheet'!B3</f>
        <v>0</v>
      </c>
      <c r="F2" s="2386"/>
      <c r="G2" s="2386"/>
      <c r="H2" s="2386"/>
      <c r="I2" s="2386"/>
      <c r="J2" s="2386"/>
      <c r="K2" s="2386"/>
      <c r="L2" s="2386"/>
      <c r="M2" s="2387"/>
      <c r="N2" s="7"/>
      <c r="P2" s="335"/>
      <c r="Q2" s="335"/>
    </row>
    <row r="3" spans="1:17" s="8" customFormat="1" ht="15" customHeight="1" x14ac:dyDescent="0.25">
      <c r="A3" s="974" t="s">
        <v>28</v>
      </c>
      <c r="B3" s="918" t="s">
        <v>29</v>
      </c>
      <c r="C3" s="11" t="s">
        <v>30</v>
      </c>
      <c r="D3" s="1014"/>
      <c r="E3" s="920"/>
      <c r="F3" s="2388" t="s">
        <v>3</v>
      </c>
      <c r="G3" s="2388"/>
      <c r="H3" s="2388"/>
      <c r="I3" s="2388"/>
      <c r="J3" s="2388"/>
      <c r="K3" s="928">
        <f>'Recap Sheet'!B4</f>
        <v>0</v>
      </c>
      <c r="L3" s="917"/>
      <c r="M3" s="921"/>
      <c r="N3" s="20"/>
      <c r="P3" s="335"/>
      <c r="Q3" s="335"/>
    </row>
    <row r="4" spans="1:17" ht="15" customHeight="1" x14ac:dyDescent="0.25">
      <c r="A4" s="567" t="s">
        <v>31</v>
      </c>
      <c r="B4" s="34"/>
      <c r="C4" s="34"/>
      <c r="D4" s="1015" t="s">
        <v>32</v>
      </c>
      <c r="E4" s="572" t="s">
        <v>33</v>
      </c>
      <c r="F4" s="393" t="s">
        <v>34</v>
      </c>
      <c r="G4" s="528" t="s">
        <v>35</v>
      </c>
      <c r="H4" s="393" t="s">
        <v>36</v>
      </c>
      <c r="I4" s="393" t="s">
        <v>37</v>
      </c>
      <c r="J4" s="528" t="s">
        <v>38</v>
      </c>
      <c r="K4" s="393" t="s">
        <v>39</v>
      </c>
      <c r="L4" s="861" t="s">
        <v>40</v>
      </c>
      <c r="M4" s="919" t="s">
        <v>41</v>
      </c>
      <c r="O4" s="335"/>
      <c r="P4" s="335"/>
      <c r="Q4" s="335"/>
    </row>
    <row r="5" spans="1:17" ht="15" customHeight="1" thickBot="1" x14ac:dyDescent="0.3">
      <c r="A5" s="506"/>
      <c r="B5" s="670"/>
      <c r="C5" s="13"/>
      <c r="D5" s="1016" t="s">
        <v>42</v>
      </c>
      <c r="E5" s="607" t="s">
        <v>43</v>
      </c>
      <c r="F5" s="672" t="s">
        <v>44</v>
      </c>
      <c r="G5" s="673" t="s">
        <v>45</v>
      </c>
      <c r="H5" s="672" t="s">
        <v>46</v>
      </c>
      <c r="I5" s="672" t="s">
        <v>38</v>
      </c>
      <c r="J5" s="673" t="s">
        <v>47</v>
      </c>
      <c r="K5" s="672" t="s">
        <v>48</v>
      </c>
      <c r="L5" s="672" t="s">
        <v>47</v>
      </c>
      <c r="M5" s="674" t="s">
        <v>38</v>
      </c>
      <c r="P5" s="335"/>
      <c r="Q5" s="335"/>
    </row>
    <row r="6" spans="1:17" s="21" customFormat="1" ht="15" customHeight="1" thickBot="1" x14ac:dyDescent="0.3">
      <c r="A6" s="14"/>
      <c r="B6" s="1429" t="s">
        <v>11</v>
      </c>
      <c r="C6" s="15"/>
      <c r="D6" s="17"/>
      <c r="E6" s="406"/>
      <c r="F6" s="407"/>
      <c r="G6" s="836"/>
      <c r="H6" s="17"/>
      <c r="I6" s="15"/>
      <c r="J6" s="525"/>
      <c r="K6" s="16"/>
      <c r="L6" s="18"/>
      <c r="M6" s="19"/>
      <c r="N6" s="20"/>
    </row>
    <row r="7" spans="1:17" ht="15" customHeight="1" x14ac:dyDescent="0.25">
      <c r="A7" s="566">
        <v>1</v>
      </c>
      <c r="B7" s="165" t="s">
        <v>2740</v>
      </c>
      <c r="C7" s="94" t="s">
        <v>2742</v>
      </c>
      <c r="D7" s="947"/>
      <c r="E7" s="377" t="s">
        <v>358</v>
      </c>
      <c r="F7" s="341">
        <v>160</v>
      </c>
      <c r="G7" s="1723">
        <v>0</v>
      </c>
      <c r="H7" s="329">
        <f>ROUND($G$7*$F$7/F7,2)</f>
        <v>0</v>
      </c>
      <c r="I7" s="144" t="s">
        <v>50</v>
      </c>
      <c r="J7" s="120">
        <v>40</v>
      </c>
      <c r="K7" s="297">
        <f>IF(OR(ISBLANK(J7),G7=0,ISBLANK(G7)),,ROUND(J7+$K$3,2))</f>
        <v>0</v>
      </c>
      <c r="L7" s="221">
        <f>ROUND(H7*K7,2)</f>
        <v>0</v>
      </c>
      <c r="M7" s="330">
        <f>ROUND(K7/F7,2)</f>
        <v>0</v>
      </c>
    </row>
    <row r="8" spans="1:17" ht="15" customHeight="1" x14ac:dyDescent="0.25">
      <c r="A8" s="567"/>
      <c r="B8" s="34" t="s">
        <v>353</v>
      </c>
      <c r="C8" s="34" t="s">
        <v>157</v>
      </c>
      <c r="D8" s="966"/>
      <c r="E8" s="1744" t="s">
        <v>157</v>
      </c>
      <c r="F8" s="1557" t="s">
        <v>157</v>
      </c>
      <c r="G8" s="1458"/>
      <c r="H8" s="1459" t="s">
        <v>157</v>
      </c>
      <c r="I8" s="1670" t="s">
        <v>157</v>
      </c>
      <c r="J8" s="982" t="s">
        <v>157</v>
      </c>
      <c r="K8" s="26" t="s">
        <v>157</v>
      </c>
      <c r="L8" s="28" t="s">
        <v>157</v>
      </c>
      <c r="M8" s="29" t="s">
        <v>157</v>
      </c>
    </row>
    <row r="9" spans="1:17" ht="15" customHeight="1" x14ac:dyDescent="0.25">
      <c r="A9" s="567"/>
      <c r="B9" s="23" t="s">
        <v>354</v>
      </c>
      <c r="C9" s="34"/>
      <c r="D9" s="1091"/>
      <c r="E9" s="196"/>
      <c r="F9" s="83"/>
      <c r="G9" s="835"/>
      <c r="H9" s="135"/>
      <c r="I9" s="34"/>
      <c r="J9" s="76"/>
      <c r="K9" s="134"/>
      <c r="L9" s="32"/>
      <c r="M9" s="33"/>
    </row>
    <row r="10" spans="1:17" ht="15" customHeight="1" x14ac:dyDescent="0.25">
      <c r="A10" s="567"/>
      <c r="B10" s="34" t="s">
        <v>355</v>
      </c>
      <c r="C10" s="34"/>
      <c r="D10" s="1091"/>
      <c r="E10" s="344"/>
      <c r="F10" s="345"/>
      <c r="G10" s="837"/>
      <c r="H10" s="344"/>
      <c r="I10" s="344"/>
      <c r="J10" s="384"/>
      <c r="K10" s="344"/>
      <c r="L10" s="344"/>
      <c r="M10" s="353"/>
    </row>
    <row r="11" spans="1:17" ht="15" customHeight="1" x14ac:dyDescent="0.25">
      <c r="A11" s="567"/>
      <c r="B11" s="34" t="s">
        <v>356</v>
      </c>
      <c r="C11" s="23"/>
      <c r="D11" s="1216"/>
      <c r="E11" s="344"/>
      <c r="F11" s="345"/>
      <c r="G11" s="838"/>
      <c r="H11" s="344"/>
      <c r="I11" s="344"/>
      <c r="J11" s="384"/>
      <c r="K11" s="344"/>
      <c r="L11" s="344"/>
      <c r="M11" s="353"/>
    </row>
    <row r="12" spans="1:17" ht="15" customHeight="1" thickBot="1" x14ac:dyDescent="0.3">
      <c r="A12" s="568"/>
      <c r="B12" s="13" t="s">
        <v>2741</v>
      </c>
      <c r="C12" s="48"/>
      <c r="D12" s="1228"/>
      <c r="E12" s="346"/>
      <c r="F12" s="347"/>
      <c r="G12" s="818"/>
      <c r="H12" s="381"/>
      <c r="I12" s="346"/>
      <c r="J12" s="385"/>
      <c r="K12" s="354"/>
      <c r="L12" s="346"/>
      <c r="M12" s="355"/>
    </row>
    <row r="13" spans="1:17" ht="15" customHeight="1" thickBot="1" x14ac:dyDescent="0.3">
      <c r="A13" s="567">
        <v>2</v>
      </c>
      <c r="B13" s="200" t="s">
        <v>2744</v>
      </c>
      <c r="C13" s="23" t="s">
        <v>2747</v>
      </c>
      <c r="D13" s="947"/>
      <c r="E13" s="364" t="s">
        <v>184</v>
      </c>
      <c r="F13" s="236">
        <v>80</v>
      </c>
      <c r="G13" s="820">
        <v>0</v>
      </c>
      <c r="H13" s="477">
        <f>ROUND($G$18*$F$18/F13,2)</f>
        <v>4</v>
      </c>
      <c r="I13" s="65" t="s">
        <v>50</v>
      </c>
      <c r="J13" s="982"/>
      <c r="K13" s="979"/>
      <c r="L13" s="980"/>
      <c r="M13" s="981"/>
    </row>
    <row r="14" spans="1:17" ht="15" customHeight="1" x14ac:dyDescent="0.25">
      <c r="A14" s="567"/>
      <c r="B14" s="34" t="s">
        <v>2745</v>
      </c>
      <c r="C14" s="30" t="s">
        <v>357</v>
      </c>
      <c r="D14" s="966"/>
      <c r="E14" s="75" t="s">
        <v>358</v>
      </c>
      <c r="F14" s="83">
        <v>160</v>
      </c>
      <c r="G14" s="817"/>
      <c r="H14" s="477">
        <f>ROUND($G$18*$F$18/F14,2)</f>
        <v>2</v>
      </c>
      <c r="I14" s="65" t="s">
        <v>50</v>
      </c>
      <c r="J14" s="25">
        <v>26</v>
      </c>
      <c r="K14" s="26">
        <f>IF(OR(ISBLANK(J14),G13=0,ISBLANK(G13)),,ROUND(J14+$K$3,2))</f>
        <v>0</v>
      </c>
      <c r="L14" s="28">
        <f>ROUND(H14*K14,2)</f>
        <v>0</v>
      </c>
      <c r="M14" s="29">
        <f>ROUND(K14/F14,2)</f>
        <v>0</v>
      </c>
    </row>
    <row r="15" spans="1:17" ht="15" customHeight="1" x14ac:dyDescent="0.25">
      <c r="A15" s="567"/>
      <c r="B15" s="113" t="s">
        <v>2754</v>
      </c>
      <c r="C15" s="35" t="s">
        <v>2748</v>
      </c>
      <c r="D15" s="1833"/>
      <c r="E15" s="75" t="s">
        <v>184</v>
      </c>
      <c r="F15" s="83">
        <v>80</v>
      </c>
      <c r="G15" s="817"/>
      <c r="H15" s="477">
        <f t="shared" ref="H15:H17" si="0">ROUND($G$18*$F$18/F15,2)</f>
        <v>4</v>
      </c>
      <c r="I15" s="65" t="s">
        <v>50</v>
      </c>
      <c r="J15" s="982"/>
      <c r="K15" s="979"/>
      <c r="L15" s="980"/>
      <c r="M15" s="981"/>
    </row>
    <row r="16" spans="1:17" ht="15" customHeight="1" x14ac:dyDescent="0.25">
      <c r="A16" s="567"/>
      <c r="B16" s="113" t="s">
        <v>2746</v>
      </c>
      <c r="C16" s="35" t="s">
        <v>2749</v>
      </c>
      <c r="D16" s="1833"/>
      <c r="E16" s="75" t="s">
        <v>184</v>
      </c>
      <c r="F16" s="83">
        <v>80</v>
      </c>
      <c r="G16" s="817"/>
      <c r="H16" s="477">
        <f t="shared" si="0"/>
        <v>4</v>
      </c>
      <c r="I16" s="65" t="s">
        <v>50</v>
      </c>
      <c r="J16" s="982"/>
      <c r="K16" s="979"/>
      <c r="L16" s="980"/>
      <c r="M16" s="981"/>
    </row>
    <row r="17" spans="1:13" ht="15" customHeight="1" thickBot="1" x14ac:dyDescent="0.3">
      <c r="A17" s="568"/>
      <c r="B17" s="252" t="s">
        <v>2743</v>
      </c>
      <c r="C17" s="43" t="s">
        <v>2750</v>
      </c>
      <c r="D17" s="1598"/>
      <c r="E17" s="73" t="s">
        <v>184</v>
      </c>
      <c r="F17" s="212">
        <v>80</v>
      </c>
      <c r="G17" s="1972"/>
      <c r="H17" s="1973">
        <f t="shared" si="0"/>
        <v>4</v>
      </c>
      <c r="I17" s="67" t="s">
        <v>50</v>
      </c>
      <c r="J17" s="1311"/>
      <c r="K17" s="1587"/>
      <c r="L17" s="1449"/>
      <c r="M17" s="1556"/>
    </row>
    <row r="18" spans="1:13" ht="15" customHeight="1" thickBot="1" x14ac:dyDescent="0.3">
      <c r="A18" s="567">
        <v>3</v>
      </c>
      <c r="B18" s="200" t="s">
        <v>2751</v>
      </c>
      <c r="C18" s="23" t="s">
        <v>2755</v>
      </c>
      <c r="D18" s="947"/>
      <c r="E18" s="364" t="s">
        <v>2477</v>
      </c>
      <c r="F18" s="236">
        <v>80</v>
      </c>
      <c r="G18" s="820">
        <v>4</v>
      </c>
      <c r="H18" s="477">
        <f>ROUND($G$18*$F$18/F18,2)</f>
        <v>4</v>
      </c>
      <c r="I18" s="65" t="s">
        <v>50</v>
      </c>
      <c r="J18" s="982"/>
      <c r="K18" s="979"/>
      <c r="L18" s="980"/>
      <c r="M18" s="981"/>
    </row>
    <row r="19" spans="1:13" ht="15" customHeight="1" x14ac:dyDescent="0.25">
      <c r="A19" s="567"/>
      <c r="B19" s="34" t="s">
        <v>2752</v>
      </c>
      <c r="C19" s="30" t="s">
        <v>2756</v>
      </c>
      <c r="D19" s="966"/>
      <c r="E19" s="75" t="s">
        <v>2477</v>
      </c>
      <c r="F19" s="83">
        <v>80</v>
      </c>
      <c r="G19" s="817"/>
      <c r="H19" s="477">
        <f>ROUND($G$18*$F$18/F19,2)</f>
        <v>4</v>
      </c>
      <c r="I19" s="65" t="s">
        <v>50</v>
      </c>
      <c r="J19" s="982"/>
      <c r="K19" s="979"/>
      <c r="L19" s="980"/>
      <c r="M19" s="981"/>
    </row>
    <row r="20" spans="1:13" ht="15" customHeight="1" x14ac:dyDescent="0.25">
      <c r="A20" s="567"/>
      <c r="B20" s="113" t="s">
        <v>2753</v>
      </c>
      <c r="C20" s="35" t="s">
        <v>2757</v>
      </c>
      <c r="D20" s="1833"/>
      <c r="E20" s="75" t="s">
        <v>2477</v>
      </c>
      <c r="F20" s="83">
        <v>80</v>
      </c>
      <c r="G20" s="817"/>
      <c r="H20" s="477">
        <f t="shared" ref="H20:H22" si="1">ROUND($G$18*$F$18/F20,2)</f>
        <v>4</v>
      </c>
      <c r="I20" s="65" t="s">
        <v>50</v>
      </c>
      <c r="J20" s="982"/>
      <c r="K20" s="979"/>
      <c r="L20" s="980"/>
      <c r="M20" s="981"/>
    </row>
    <row r="21" spans="1:13" ht="15" customHeight="1" x14ac:dyDescent="0.25">
      <c r="A21" s="567"/>
      <c r="B21" s="113" t="s">
        <v>2746</v>
      </c>
      <c r="C21" s="35" t="s">
        <v>2758</v>
      </c>
      <c r="D21" s="1833"/>
      <c r="E21" s="75" t="s">
        <v>2486</v>
      </c>
      <c r="F21" s="83">
        <v>80</v>
      </c>
      <c r="G21" s="817"/>
      <c r="H21" s="477">
        <f t="shared" si="1"/>
        <v>4</v>
      </c>
      <c r="I21" s="65" t="s">
        <v>50</v>
      </c>
      <c r="J21" s="982"/>
      <c r="K21" s="979"/>
      <c r="L21" s="980"/>
      <c r="M21" s="981"/>
    </row>
    <row r="22" spans="1:13" ht="15" customHeight="1" thickBot="1" x14ac:dyDescent="0.3">
      <c r="A22" s="567"/>
      <c r="B22" s="618" t="s">
        <v>2743</v>
      </c>
      <c r="C22" s="35" t="s">
        <v>2759</v>
      </c>
      <c r="D22" s="966"/>
      <c r="E22" s="75" t="s">
        <v>2498</v>
      </c>
      <c r="F22" s="83">
        <v>160</v>
      </c>
      <c r="G22" s="1568"/>
      <c r="H22" s="477">
        <f t="shared" si="1"/>
        <v>2</v>
      </c>
      <c r="I22" s="65" t="s">
        <v>50</v>
      </c>
      <c r="J22" s="25">
        <v>32.799999999999997</v>
      </c>
      <c r="K22" s="26">
        <f>IF(OR(ISBLANK(J22),G18=0,ISBLANK(G18)),,ROUND(J22+$K$3,2))</f>
        <v>32.799999999999997</v>
      </c>
      <c r="L22" s="28">
        <f>ROUND(H22*K22,2)</f>
        <v>65.599999999999994</v>
      </c>
      <c r="M22" s="29">
        <f>ROUND(K22/F22,2)</f>
        <v>0.21</v>
      </c>
    </row>
    <row r="23" spans="1:13" ht="15" customHeight="1" thickBot="1" x14ac:dyDescent="0.3">
      <c r="A23" s="566">
        <v>4</v>
      </c>
      <c r="B23" s="165" t="s">
        <v>2760</v>
      </c>
      <c r="C23" s="62" t="s">
        <v>2764</v>
      </c>
      <c r="D23" s="947"/>
      <c r="E23" s="342" t="s">
        <v>55</v>
      </c>
      <c r="F23" s="341">
        <v>80</v>
      </c>
      <c r="G23" s="729">
        <v>300</v>
      </c>
      <c r="H23" s="329">
        <f>ROUND($G$23*$F$23/F23,2)</f>
        <v>300</v>
      </c>
      <c r="I23" s="144" t="s">
        <v>50</v>
      </c>
      <c r="J23" s="984"/>
      <c r="K23" s="1195"/>
      <c r="L23" s="1196"/>
      <c r="M23" s="1197"/>
    </row>
    <row r="24" spans="1:13" ht="15" customHeight="1" x14ac:dyDescent="0.25">
      <c r="A24" s="567"/>
      <c r="B24" s="34" t="s">
        <v>2761</v>
      </c>
      <c r="C24" s="23" t="s">
        <v>2765</v>
      </c>
      <c r="D24" s="947"/>
      <c r="E24" s="363" t="s">
        <v>359</v>
      </c>
      <c r="F24" s="236">
        <v>80</v>
      </c>
      <c r="G24" s="810"/>
      <c r="H24" s="27">
        <f>ROUND($G$23*$F$23/F24,2)</f>
        <v>300</v>
      </c>
      <c r="I24" s="65" t="s">
        <v>50</v>
      </c>
      <c r="J24" s="25">
        <v>9.9</v>
      </c>
      <c r="K24" s="57">
        <f>IF(OR(ISBLANK(J24),G23=0,ISBLANK(G23)),,ROUND(J24+$K$3,2))</f>
        <v>9.9</v>
      </c>
      <c r="L24" s="28">
        <f t="shared" ref="L24" si="2">ROUND(H24*K24,2)</f>
        <v>2970</v>
      </c>
      <c r="M24" s="29">
        <f t="shared" ref="M24" si="3">ROUND(K24/F24,2)</f>
        <v>0.12</v>
      </c>
    </row>
    <row r="25" spans="1:13" ht="15" customHeight="1" x14ac:dyDescent="0.25">
      <c r="A25" s="567"/>
      <c r="B25" s="34" t="s">
        <v>2762</v>
      </c>
      <c r="C25" s="50" t="s">
        <v>2766</v>
      </c>
      <c r="D25" s="947"/>
      <c r="E25" s="363" t="s">
        <v>359</v>
      </c>
      <c r="F25" s="236">
        <v>80</v>
      </c>
      <c r="G25" s="810"/>
      <c r="H25" s="27">
        <f>ROUND($G$23*$F$23/F25,2)</f>
        <v>300</v>
      </c>
      <c r="I25" s="65" t="s">
        <v>50</v>
      </c>
      <c r="J25" s="982"/>
      <c r="K25" s="57"/>
      <c r="L25" s="28"/>
      <c r="M25" s="29"/>
    </row>
    <row r="26" spans="1:13" ht="15" customHeight="1" x14ac:dyDescent="0.25">
      <c r="A26" s="567"/>
      <c r="B26" s="34" t="s">
        <v>2763</v>
      </c>
      <c r="C26" s="34"/>
      <c r="D26" s="1091"/>
      <c r="E26" s="196"/>
      <c r="F26" s="83"/>
      <c r="G26" s="835"/>
      <c r="H26" s="135"/>
      <c r="I26" s="34"/>
      <c r="J26" s="76"/>
      <c r="K26" s="134"/>
      <c r="L26" s="32"/>
      <c r="M26" s="33"/>
    </row>
    <row r="27" spans="1:13" ht="15" customHeight="1" thickBot="1" x14ac:dyDescent="0.3">
      <c r="A27" s="568"/>
      <c r="B27" s="293" t="s">
        <v>2429</v>
      </c>
      <c r="C27" s="146"/>
      <c r="D27" s="1049"/>
      <c r="E27" s="362"/>
      <c r="F27" s="212"/>
      <c r="G27" s="822"/>
      <c r="H27" s="74"/>
      <c r="I27" s="73"/>
      <c r="J27" s="79"/>
      <c r="K27" s="61"/>
      <c r="L27" s="46"/>
      <c r="M27" s="47"/>
    </row>
    <row r="28" spans="1:13" ht="15" customHeight="1" thickBot="1" x14ac:dyDescent="0.3">
      <c r="A28" s="571">
        <v>5</v>
      </c>
      <c r="B28" s="165" t="s">
        <v>2767</v>
      </c>
      <c r="C28" s="94" t="s">
        <v>360</v>
      </c>
      <c r="D28" s="947"/>
      <c r="E28" s="377" t="s">
        <v>361</v>
      </c>
      <c r="F28" s="341">
        <v>72</v>
      </c>
      <c r="G28" s="729">
        <v>450</v>
      </c>
      <c r="H28" s="329">
        <f>ROUND(G28*F28/F28,2)</f>
        <v>450</v>
      </c>
      <c r="I28" s="153" t="s">
        <v>50</v>
      </c>
      <c r="J28" s="120">
        <v>26.28</v>
      </c>
      <c r="K28" s="217">
        <f>IF(OR(ISBLANK(J28),G28=0,ISBLANK(G28)),,ROUND(J28+$K$3,2))</f>
        <v>26.28</v>
      </c>
      <c r="L28" s="221">
        <f>ROUND(H28*K28,2)</f>
        <v>11826</v>
      </c>
      <c r="M28" s="330">
        <f>ROUND(K28/F28,2)</f>
        <v>0.37</v>
      </c>
    </row>
    <row r="29" spans="1:13" ht="15" customHeight="1" x14ac:dyDescent="0.25">
      <c r="A29" s="569"/>
      <c r="B29" s="88" t="s">
        <v>2768</v>
      </c>
      <c r="C29" s="53"/>
      <c r="D29" s="1252"/>
      <c r="E29" s="378"/>
      <c r="F29" s="366"/>
      <c r="G29" s="810"/>
      <c r="H29" s="139"/>
      <c r="I29" s="137"/>
      <c r="J29" s="36"/>
      <c r="K29" s="138"/>
      <c r="L29" s="102"/>
      <c r="M29" s="103"/>
    </row>
    <row r="30" spans="1:13" ht="15" customHeight="1" x14ac:dyDescent="0.25">
      <c r="A30" s="569"/>
      <c r="B30" s="34" t="s">
        <v>2769</v>
      </c>
      <c r="C30" s="54"/>
      <c r="D30" s="1296"/>
      <c r="E30" s="196"/>
      <c r="F30" s="83"/>
      <c r="G30" s="810"/>
      <c r="H30" s="87"/>
      <c r="I30" s="34"/>
      <c r="J30" s="121"/>
      <c r="K30" s="57"/>
      <c r="L30" s="32"/>
      <c r="M30" s="33"/>
    </row>
    <row r="31" spans="1:13" ht="15" customHeight="1" x14ac:dyDescent="0.25">
      <c r="A31" s="569"/>
      <c r="B31" s="113" t="s">
        <v>2770</v>
      </c>
      <c r="C31" s="1348"/>
      <c r="D31" s="1542"/>
      <c r="E31" s="413"/>
      <c r="F31" s="372"/>
      <c r="G31" s="810"/>
      <c r="H31" s="101"/>
      <c r="I31" s="113"/>
      <c r="J31" s="171"/>
      <c r="K31" s="81"/>
      <c r="L31" s="39"/>
      <c r="M31" s="40"/>
    </row>
    <row r="32" spans="1:13" ht="15" customHeight="1" thickBot="1" x14ac:dyDescent="0.3">
      <c r="A32" s="570"/>
      <c r="B32" s="252" t="s">
        <v>2771</v>
      </c>
      <c r="C32" s="13"/>
      <c r="D32" s="1048"/>
      <c r="E32" s="202"/>
      <c r="F32" s="212"/>
      <c r="G32" s="822"/>
      <c r="H32" s="74"/>
      <c r="I32" s="13"/>
      <c r="J32" s="44"/>
      <c r="K32" s="61"/>
      <c r="L32" s="46"/>
      <c r="M32" s="47"/>
    </row>
    <row r="33" spans="1:14" ht="15" customHeight="1" thickBot="1" x14ac:dyDescent="0.3">
      <c r="A33" s="571">
        <v>6</v>
      </c>
      <c r="B33" s="1605" t="s">
        <v>2772</v>
      </c>
      <c r="C33" s="62" t="s">
        <v>2103</v>
      </c>
      <c r="D33" s="947"/>
      <c r="E33" s="342" t="s">
        <v>362</v>
      </c>
      <c r="F33" s="341">
        <v>48</v>
      </c>
      <c r="G33" s="729">
        <v>25</v>
      </c>
      <c r="H33" s="329">
        <f>ROUND($G$33*$F$33/F33,2)</f>
        <v>25</v>
      </c>
      <c r="I33" s="144" t="s">
        <v>50</v>
      </c>
      <c r="J33" s="120">
        <v>15.24</v>
      </c>
      <c r="K33" s="217">
        <f>IF(OR(ISBLANK(J33),G33=0,ISBLANK(G33)),,ROUND(J33+$K$3,2))</f>
        <v>15.24</v>
      </c>
      <c r="L33" s="221">
        <f t="shared" ref="L33:L38" si="4">ROUND(H33*K33,2)</f>
        <v>381</v>
      </c>
      <c r="M33" s="330">
        <f t="shared" ref="M33:M38" si="5">ROUND(K33/F33,2)</f>
        <v>0.32</v>
      </c>
      <c r="N33" s="99"/>
    </row>
    <row r="34" spans="1:14" ht="15" customHeight="1" x14ac:dyDescent="0.25">
      <c r="A34" s="569"/>
      <c r="B34" s="88" t="s">
        <v>2773</v>
      </c>
      <c r="C34" s="30" t="s">
        <v>2104</v>
      </c>
      <c r="D34" s="947"/>
      <c r="E34" s="370" t="s">
        <v>361</v>
      </c>
      <c r="F34" s="338">
        <v>48</v>
      </c>
      <c r="G34" s="840"/>
      <c r="H34" s="27">
        <f>ROUND($G$33*$F$33/F34,2)</f>
        <v>25</v>
      </c>
      <c r="I34" s="75" t="s">
        <v>50</v>
      </c>
      <c r="J34" s="982"/>
      <c r="K34" s="979"/>
      <c r="L34" s="980"/>
      <c r="M34" s="981"/>
      <c r="N34" s="7"/>
    </row>
    <row r="35" spans="1:14" ht="15" customHeight="1" x14ac:dyDescent="0.25">
      <c r="A35" s="569"/>
      <c r="B35" s="34" t="s">
        <v>2774</v>
      </c>
      <c r="C35" s="35"/>
      <c r="D35" s="1833"/>
      <c r="E35" s="415"/>
      <c r="F35" s="416"/>
      <c r="G35" s="840"/>
      <c r="H35" s="135"/>
      <c r="I35" s="75"/>
      <c r="J35" s="978"/>
      <c r="K35" s="57"/>
      <c r="L35" s="32"/>
      <c r="M35" s="33"/>
      <c r="N35" s="7"/>
    </row>
    <row r="36" spans="1:14" ht="15" customHeight="1" x14ac:dyDescent="0.25">
      <c r="A36" s="569"/>
      <c r="B36" s="113" t="s">
        <v>2770</v>
      </c>
      <c r="C36" s="35"/>
      <c r="D36" s="1833"/>
      <c r="E36" s="415"/>
      <c r="F36" s="416"/>
      <c r="G36" s="840"/>
      <c r="H36" s="135"/>
      <c r="I36" s="75"/>
      <c r="J36" s="978"/>
      <c r="K36" s="57"/>
      <c r="L36" s="32"/>
      <c r="M36" s="33"/>
      <c r="N36" s="7"/>
    </row>
    <row r="37" spans="1:14" ht="15" customHeight="1" thickBot="1" x14ac:dyDescent="0.3">
      <c r="A37" s="570"/>
      <c r="B37" s="252" t="s">
        <v>2775</v>
      </c>
      <c r="C37" s="43" t="s">
        <v>157</v>
      </c>
      <c r="D37" s="966"/>
      <c r="E37" s="374" t="s">
        <v>157</v>
      </c>
      <c r="F37" s="285" t="s">
        <v>157</v>
      </c>
      <c r="G37" s="841" t="s">
        <v>157</v>
      </c>
      <c r="H37" s="70" t="s">
        <v>157</v>
      </c>
      <c r="I37" s="67" t="s">
        <v>157</v>
      </c>
      <c r="J37" s="1311" t="s">
        <v>157</v>
      </c>
      <c r="K37" s="69" t="s">
        <v>157</v>
      </c>
      <c r="L37" s="71" t="s">
        <v>157</v>
      </c>
      <c r="M37" s="112" t="s">
        <v>157</v>
      </c>
      <c r="N37" s="7"/>
    </row>
    <row r="38" spans="1:14" ht="15" customHeight="1" thickBot="1" x14ac:dyDescent="0.3">
      <c r="A38" s="569">
        <v>7</v>
      </c>
      <c r="B38" s="292" t="s">
        <v>2776</v>
      </c>
      <c r="C38" s="24" t="s">
        <v>2105</v>
      </c>
      <c r="D38" s="1974"/>
      <c r="E38" s="364" t="s">
        <v>363</v>
      </c>
      <c r="F38" s="337">
        <v>72</v>
      </c>
      <c r="G38" s="820">
        <v>0</v>
      </c>
      <c r="H38" s="27">
        <f>ROUND(G38*F38/F38,2)</f>
        <v>0</v>
      </c>
      <c r="I38" s="65" t="s">
        <v>50</v>
      </c>
      <c r="J38" s="25">
        <v>27</v>
      </c>
      <c r="K38" s="66">
        <f>IF(OR(ISBLANK(J38),G38=0,ISBLANK(G38)),,ROUND(J38+$K$3,2))</f>
        <v>0</v>
      </c>
      <c r="L38" s="28">
        <f t="shared" si="4"/>
        <v>0</v>
      </c>
      <c r="M38" s="29">
        <f t="shared" si="5"/>
        <v>0</v>
      </c>
    </row>
    <row r="39" spans="1:14" ht="15" customHeight="1" x14ac:dyDescent="0.25">
      <c r="A39" s="569"/>
      <c r="B39" s="88" t="s">
        <v>2773</v>
      </c>
      <c r="C39" s="24"/>
      <c r="D39" s="1288"/>
      <c r="E39" s="364"/>
      <c r="F39" s="337"/>
      <c r="G39" s="810"/>
      <c r="H39" s="27"/>
      <c r="I39" s="145"/>
      <c r="J39" s="91"/>
      <c r="K39" s="66"/>
      <c r="L39" s="28"/>
      <c r="M39" s="29"/>
    </row>
    <row r="40" spans="1:14" ht="15" customHeight="1" x14ac:dyDescent="0.25">
      <c r="A40" s="569"/>
      <c r="B40" s="34" t="s">
        <v>2777</v>
      </c>
      <c r="C40" s="34"/>
      <c r="D40" s="1091"/>
      <c r="E40" s="418"/>
      <c r="F40" s="83"/>
      <c r="G40" s="810"/>
      <c r="H40" s="87"/>
      <c r="I40" s="75"/>
      <c r="J40" s="76"/>
      <c r="K40" s="57"/>
      <c r="L40" s="28"/>
      <c r="M40" s="29"/>
    </row>
    <row r="41" spans="1:14" ht="15" customHeight="1" x14ac:dyDescent="0.25">
      <c r="A41" s="569"/>
      <c r="B41" s="113" t="s">
        <v>2770</v>
      </c>
      <c r="C41" s="34"/>
      <c r="D41" s="1091"/>
      <c r="E41" s="418"/>
      <c r="F41" s="83"/>
      <c r="G41" s="810"/>
      <c r="H41" s="135"/>
      <c r="I41" s="75"/>
      <c r="J41" s="76"/>
      <c r="K41" s="57"/>
      <c r="L41" s="32"/>
      <c r="M41" s="33"/>
    </row>
    <row r="42" spans="1:14" ht="15" customHeight="1" thickBot="1" x14ac:dyDescent="0.3">
      <c r="A42" s="569"/>
      <c r="B42" s="252" t="s">
        <v>2775</v>
      </c>
      <c r="C42" s="88"/>
      <c r="D42" s="1048"/>
      <c r="E42" s="1975"/>
      <c r="F42" s="366"/>
      <c r="G42" s="810"/>
      <c r="H42" s="140"/>
      <c r="I42" s="89"/>
      <c r="J42" s="100"/>
      <c r="K42" s="138"/>
      <c r="L42" s="102"/>
      <c r="M42" s="103"/>
    </row>
    <row r="43" spans="1:14" ht="15" customHeight="1" thickBot="1" x14ac:dyDescent="0.3">
      <c r="A43" s="571">
        <v>7</v>
      </c>
      <c r="B43" s="239" t="s">
        <v>2782</v>
      </c>
      <c r="C43" s="239" t="s">
        <v>2783</v>
      </c>
      <c r="D43" s="947"/>
      <c r="E43" s="396" t="s">
        <v>2477</v>
      </c>
      <c r="F43" s="341">
        <v>40</v>
      </c>
      <c r="G43" s="729">
        <v>0</v>
      </c>
      <c r="H43" s="329">
        <f>ROUND($G$43*$F$43/F43,2)</f>
        <v>0</v>
      </c>
      <c r="I43" s="144" t="s">
        <v>50</v>
      </c>
      <c r="J43" s="120">
        <v>17.3</v>
      </c>
      <c r="K43" s="217">
        <f>IF(OR(ISBLANK(J43),G43=0,ISBLANK(G43)),,ROUND(J43+$K$3,2))</f>
        <v>0</v>
      </c>
      <c r="L43" s="221">
        <f t="shared" ref="L43" si="6">ROUND(H43*K43,2)</f>
        <v>0</v>
      </c>
      <c r="M43" s="330">
        <f t="shared" ref="M43" si="7">ROUND(K43/F43,2)</f>
        <v>0</v>
      </c>
    </row>
    <row r="44" spans="1:14" ht="15" customHeight="1" x14ac:dyDescent="0.25">
      <c r="A44" s="569"/>
      <c r="B44" s="142" t="s">
        <v>2778</v>
      </c>
      <c r="C44" s="141" t="s">
        <v>2784</v>
      </c>
      <c r="D44" s="947"/>
      <c r="E44" s="197" t="s">
        <v>2477</v>
      </c>
      <c r="F44" s="83">
        <v>40</v>
      </c>
      <c r="G44" s="840"/>
      <c r="H44" s="27">
        <f>ROUND($G$43*$F$43/F44,2)</f>
        <v>0</v>
      </c>
      <c r="I44" s="75" t="s">
        <v>50</v>
      </c>
      <c r="J44" s="982"/>
      <c r="K44" s="979"/>
      <c r="L44" s="980"/>
      <c r="M44" s="981"/>
    </row>
    <row r="45" spans="1:14" ht="15" customHeight="1" x14ac:dyDescent="0.25">
      <c r="A45" s="569"/>
      <c r="B45" s="137" t="s">
        <v>2786</v>
      </c>
      <c r="C45" s="142"/>
      <c r="D45" s="2369"/>
      <c r="E45" s="197"/>
      <c r="F45" s="83"/>
      <c r="G45" s="840"/>
      <c r="H45" s="135"/>
      <c r="I45" s="75"/>
      <c r="J45" s="978"/>
      <c r="K45" s="1200"/>
      <c r="L45" s="1603"/>
      <c r="M45" s="1604"/>
    </row>
    <row r="46" spans="1:14" ht="15" customHeight="1" x14ac:dyDescent="0.25">
      <c r="A46" s="569"/>
      <c r="B46" s="137" t="s">
        <v>2779</v>
      </c>
      <c r="C46" s="142"/>
      <c r="D46" s="965"/>
      <c r="E46" s="367"/>
      <c r="F46" s="366"/>
      <c r="G46" s="840"/>
      <c r="H46" s="1443"/>
      <c r="I46" s="1483"/>
      <c r="J46" s="978"/>
      <c r="K46" s="1200"/>
      <c r="L46" s="1603"/>
      <c r="M46" s="1604"/>
    </row>
    <row r="47" spans="1:14" ht="15" customHeight="1" x14ac:dyDescent="0.25">
      <c r="A47" s="569"/>
      <c r="B47" s="137" t="s">
        <v>2780</v>
      </c>
      <c r="C47" s="1976"/>
      <c r="D47" s="1612"/>
      <c r="E47" s="371"/>
      <c r="F47" s="372"/>
      <c r="G47" s="840"/>
      <c r="H47" s="140"/>
      <c r="I47" s="89"/>
      <c r="J47" s="1012"/>
      <c r="K47" s="1539"/>
      <c r="L47" s="1573"/>
      <c r="M47" s="1565"/>
    </row>
    <row r="48" spans="1:14" ht="15" customHeight="1" thickBot="1" x14ac:dyDescent="0.3">
      <c r="A48" s="570"/>
      <c r="B48" s="1977" t="s">
        <v>2781</v>
      </c>
      <c r="C48" s="12"/>
      <c r="D48" s="1220"/>
      <c r="E48" s="365"/>
      <c r="F48" s="212"/>
      <c r="G48" s="818"/>
      <c r="H48" s="381"/>
      <c r="I48" s="73"/>
      <c r="J48" s="385"/>
      <c r="K48" s="354"/>
      <c r="L48" s="346"/>
      <c r="M48" s="355"/>
    </row>
    <row r="49" spans="1:13" ht="15" customHeight="1" thickBot="1" x14ac:dyDescent="0.3">
      <c r="A49" s="571">
        <v>8</v>
      </c>
      <c r="B49" s="1540" t="s">
        <v>3672</v>
      </c>
      <c r="C49" s="239" t="s">
        <v>2788</v>
      </c>
      <c r="D49" s="947"/>
      <c r="E49" s="396" t="s">
        <v>2789</v>
      </c>
      <c r="F49" s="341">
        <v>40</v>
      </c>
      <c r="G49" s="729">
        <v>5</v>
      </c>
      <c r="H49" s="329">
        <f>ROUND($G$49*$F$49/F49,2)</f>
        <v>5</v>
      </c>
      <c r="I49" s="144" t="s">
        <v>50</v>
      </c>
      <c r="J49" s="120">
        <v>17.5</v>
      </c>
      <c r="K49" s="217">
        <f>IF(OR(ISBLANK(J49),G49=0,ISBLANK(G49)),,ROUND(J49+$K$3,2))</f>
        <v>17.5</v>
      </c>
      <c r="L49" s="221">
        <f t="shared" ref="L49" si="8">ROUND(H49*K49,2)</f>
        <v>87.5</v>
      </c>
      <c r="M49" s="330">
        <f t="shared" ref="M49" si="9">ROUND(K49/F49,2)</f>
        <v>0.44</v>
      </c>
    </row>
    <row r="50" spans="1:13" ht="15" customHeight="1" x14ac:dyDescent="0.25">
      <c r="A50" s="569"/>
      <c r="B50" s="142" t="s">
        <v>2785</v>
      </c>
      <c r="C50" s="141"/>
      <c r="D50" s="966"/>
      <c r="E50" s="197"/>
      <c r="F50" s="83"/>
      <c r="G50" s="840"/>
      <c r="H50" s="27"/>
      <c r="I50" s="75"/>
      <c r="J50" s="982"/>
      <c r="K50" s="66"/>
      <c r="L50" s="28"/>
      <c r="M50" s="29"/>
    </row>
    <row r="51" spans="1:13" ht="15" customHeight="1" x14ac:dyDescent="0.25">
      <c r="A51" s="569"/>
      <c r="B51" s="137" t="s">
        <v>2787</v>
      </c>
      <c r="C51" s="142"/>
      <c r="D51" s="2369"/>
      <c r="E51" s="197"/>
      <c r="F51" s="83"/>
      <c r="G51" s="840"/>
      <c r="H51" s="135"/>
      <c r="I51" s="75"/>
      <c r="J51" s="978"/>
      <c r="K51" s="57"/>
      <c r="L51" s="32"/>
      <c r="M51" s="33"/>
    </row>
    <row r="52" spans="1:13" ht="15" customHeight="1" x14ac:dyDescent="0.25">
      <c r="A52" s="569"/>
      <c r="B52" s="137" t="s">
        <v>2779</v>
      </c>
      <c r="C52" s="142"/>
      <c r="D52" s="2369"/>
      <c r="E52" s="197"/>
      <c r="F52" s="366"/>
      <c r="G52" s="840"/>
      <c r="H52" s="135"/>
      <c r="I52" s="75"/>
      <c r="J52" s="978"/>
      <c r="K52" s="57"/>
      <c r="L52" s="32"/>
      <c r="M52" s="33"/>
    </row>
    <row r="53" spans="1:13" ht="15" customHeight="1" x14ac:dyDescent="0.25">
      <c r="A53" s="569"/>
      <c r="B53" s="137" t="s">
        <v>2780</v>
      </c>
      <c r="C53" s="1976"/>
      <c r="D53" s="1612"/>
      <c r="E53" s="367"/>
      <c r="F53" s="372"/>
      <c r="G53" s="840"/>
      <c r="H53" s="140"/>
      <c r="I53" s="89"/>
      <c r="J53" s="1012"/>
      <c r="K53" s="138"/>
      <c r="L53" s="102"/>
      <c r="M53" s="103"/>
    </row>
    <row r="54" spans="1:13" ht="15" customHeight="1" thickBot="1" x14ac:dyDescent="0.3">
      <c r="A54" s="570"/>
      <c r="B54" s="1977" t="s">
        <v>2781</v>
      </c>
      <c r="C54" s="12"/>
      <c r="D54" s="1220"/>
      <c r="E54" s="365"/>
      <c r="F54" s="212"/>
      <c r="G54" s="818"/>
      <c r="H54" s="381"/>
      <c r="I54" s="73"/>
      <c r="J54" s="385"/>
      <c r="K54" s="354"/>
      <c r="L54" s="346"/>
      <c r="M54" s="355"/>
    </row>
    <row r="55" spans="1:13" ht="15" customHeight="1" thickBot="1" x14ac:dyDescent="0.3">
      <c r="A55" s="568"/>
      <c r="B55" s="48"/>
      <c r="C55" s="48"/>
      <c r="D55" s="513"/>
      <c r="E55" s="373"/>
      <c r="F55" s="237"/>
      <c r="G55" s="822"/>
      <c r="H55" s="70"/>
      <c r="I55" s="553" t="s">
        <v>66</v>
      </c>
      <c r="J55" s="802"/>
      <c r="K55" s="758"/>
      <c r="L55" s="71">
        <f>SUMIF(L7:L49,"&gt;0")</f>
        <v>15330.1</v>
      </c>
      <c r="M55" s="112"/>
    </row>
  </sheetData>
  <sheetProtection selectLockedCells="1"/>
  <customSheetViews>
    <customSheetView guid="{2146B8A8-0C50-46D7-9E04-99F80A0FDBAC}" scale="120" showPageBreaks="1" fitToPage="1">
      <selection activeCell="C28" sqref="C28"/>
      <pageMargins left="0" right="0" top="0" bottom="0" header="0" footer="0"/>
      <pageSetup scale="92" fitToHeight="0" orientation="landscape" r:id="rId1"/>
      <headerFooter>
        <oddHeader>&amp;C&amp;16South Carolina Purchasing Alliance Lot A
&amp;R&amp;12&amp;A
2014</oddHeader>
      </headerFooter>
    </customSheetView>
    <customSheetView guid="{92C9CC13-8131-4554-86CD-BEA0EE82905A}" scale="120" fitToPage="1">
      <selection activeCell="C2" sqref="C2"/>
      <pageMargins left="0" right="0" top="0" bottom="0" header="0" footer="0"/>
      <pageSetup scale="91" fitToHeight="0" orientation="landscape" r:id="rId2"/>
      <headerFooter>
        <oddHeader>&amp;C&amp;16South Carolina Purchasing Alliance Lot A
&amp;R&amp;12&amp;A
2014</oddHeader>
      </headerFooter>
    </customSheetView>
  </customSheetViews>
  <mergeCells count="3">
    <mergeCell ref="F3:J3"/>
    <mergeCell ref="E1:M1"/>
    <mergeCell ref="E2:M2"/>
  </mergeCells>
  <conditionalFormatting sqref="G55 G29:G32 G39:G42 G27 G24:G25 G8">
    <cfRule type="cellIs" dxfId="103" priority="100" stopIfTrue="1" operator="equal">
      <formula>0</formula>
    </cfRule>
  </conditionalFormatting>
  <conditionalFormatting sqref="G55 G29:G32 G39:G42 G27 G24:G25 G8">
    <cfRule type="cellIs" dxfId="102" priority="99" stopIfTrue="1" operator="equal">
      <formula>0</formula>
    </cfRule>
  </conditionalFormatting>
  <pageMargins left="0.25" right="0.25" top="0.75" bottom="0.75" header="0.3" footer="0.3"/>
  <pageSetup scale="88" fitToHeight="0" orientation="landscape" r:id="rId3"/>
  <headerFooter>
    <oddHeader xml:space="preserve">&amp;C&amp;"-,Bold"&amp;9South Carolina School Food Service Purchasing Alliance, Inc
2018-2019 Bid
Lot A 
&amp;R&amp;12&amp;A
Page &amp;P of &amp;P
</oddHeader>
  </headerFooter>
</worksheet>
</file>

<file path=xl/worksheets/sheet3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T151"/>
  <sheetViews>
    <sheetView view="pageLayout" topLeftCell="A28" zoomScaleNormal="100" workbookViewId="0">
      <selection activeCell="G49" sqref="G49"/>
    </sheetView>
  </sheetViews>
  <sheetFormatPr defaultColWidth="11.42578125" defaultRowHeight="15" customHeight="1" x14ac:dyDescent="0.25"/>
  <cols>
    <col min="1" max="1" width="5.140625" style="307" customWidth="1"/>
    <col min="2" max="2" width="49.7109375" style="334" customWidth="1"/>
    <col min="3" max="3" width="28.42578125" style="1578" customWidth="1"/>
    <col min="4" max="4" width="7.7109375" style="308" customWidth="1"/>
    <col min="5" max="5" width="6.28515625" style="308" customWidth="1"/>
    <col min="6" max="6" width="5.7109375" style="1082" customWidth="1"/>
    <col min="7" max="7" width="6.42578125" style="522" customWidth="1"/>
    <col min="8" max="8" width="6.42578125" style="308" customWidth="1"/>
    <col min="9" max="9" width="3.28515625" style="334" customWidth="1"/>
    <col min="10" max="10" width="6" style="527" customWidth="1"/>
    <col min="11" max="11" width="7.28515625" style="209" customWidth="1"/>
    <col min="12" max="12" width="9.7109375" style="309" customWidth="1"/>
    <col min="13" max="13" width="6.140625" style="310" customWidth="1"/>
    <col min="14" max="14" width="8.85546875" style="310" customWidth="1"/>
    <col min="15" max="15" width="7.28515625" style="10" customWidth="1"/>
    <col min="16" max="16" width="8.5703125" style="334" customWidth="1"/>
    <col min="17" max="17" width="6.5703125" style="334" customWidth="1"/>
    <col min="18" max="19" width="6.140625" style="334" customWidth="1"/>
    <col min="20" max="20" width="11.7109375" style="334" customWidth="1"/>
    <col min="21" max="21" width="6.7109375" style="334" customWidth="1"/>
    <col min="22" max="257" width="11.42578125" style="334"/>
    <col min="258" max="258" width="3.85546875" style="334" customWidth="1"/>
    <col min="259" max="259" width="49.7109375" style="334" customWidth="1"/>
    <col min="260" max="260" width="29.42578125" style="334" customWidth="1"/>
    <col min="261" max="261" width="6.28515625" style="334" customWidth="1"/>
    <col min="262" max="262" width="4.28515625" style="334" customWidth="1"/>
    <col min="263" max="263" width="6.42578125" style="334" customWidth="1"/>
    <col min="264" max="264" width="3.28515625" style="334" customWidth="1"/>
    <col min="265" max="265" width="6" style="334" customWidth="1"/>
    <col min="266" max="266" width="5.7109375" style="334" bestFit="1" customWidth="1"/>
    <col min="267" max="267" width="7" style="334" customWidth="1"/>
    <col min="268" max="268" width="5.42578125" style="334" customWidth="1"/>
    <col min="269" max="269" width="5" style="334" customWidth="1"/>
    <col min="270" max="270" width="6" style="334" bestFit="1" customWidth="1"/>
    <col min="271" max="271" width="6.140625" style="334" customWidth="1"/>
    <col min="272" max="272" width="16.5703125" style="334" customWidth="1"/>
    <col min="273" max="513" width="11.42578125" style="334"/>
    <col min="514" max="514" width="3.85546875" style="334" customWidth="1"/>
    <col min="515" max="515" width="49.7109375" style="334" customWidth="1"/>
    <col min="516" max="516" width="29.42578125" style="334" customWidth="1"/>
    <col min="517" max="517" width="6.28515625" style="334" customWidth="1"/>
    <col min="518" max="518" width="4.28515625" style="334" customWidth="1"/>
    <col min="519" max="519" width="6.42578125" style="334" customWidth="1"/>
    <col min="520" max="520" width="3.28515625" style="334" customWidth="1"/>
    <col min="521" max="521" width="6" style="334" customWidth="1"/>
    <col min="522" max="522" width="5.7109375" style="334" bestFit="1" customWidth="1"/>
    <col min="523" max="523" width="7" style="334" customWidth="1"/>
    <col min="524" max="524" width="5.42578125" style="334" customWidth="1"/>
    <col min="525" max="525" width="5" style="334" customWidth="1"/>
    <col min="526" max="526" width="6" style="334" bestFit="1" customWidth="1"/>
    <col min="527" max="527" width="6.140625" style="334" customWidth="1"/>
    <col min="528" max="528" width="16.5703125" style="334" customWidth="1"/>
    <col min="529" max="769" width="11.42578125" style="334"/>
    <col min="770" max="770" width="3.85546875" style="334" customWidth="1"/>
    <col min="771" max="771" width="49.7109375" style="334" customWidth="1"/>
    <col min="772" max="772" width="29.42578125" style="334" customWidth="1"/>
    <col min="773" max="773" width="6.28515625" style="334" customWidth="1"/>
    <col min="774" max="774" width="4.28515625" style="334" customWidth="1"/>
    <col min="775" max="775" width="6.42578125" style="334" customWidth="1"/>
    <col min="776" max="776" width="3.28515625" style="334" customWidth="1"/>
    <col min="777" max="777" width="6" style="334" customWidth="1"/>
    <col min="778" max="778" width="5.7109375" style="334" bestFit="1" customWidth="1"/>
    <col min="779" max="779" width="7" style="334" customWidth="1"/>
    <col min="780" max="780" width="5.42578125" style="334" customWidth="1"/>
    <col min="781" max="781" width="5" style="334" customWidth="1"/>
    <col min="782" max="782" width="6" style="334" bestFit="1" customWidth="1"/>
    <col min="783" max="783" width="6.140625" style="334" customWidth="1"/>
    <col min="784" max="784" width="16.5703125" style="334" customWidth="1"/>
    <col min="785" max="1025" width="11.42578125" style="334"/>
    <col min="1026" max="1026" width="3.85546875" style="334" customWidth="1"/>
    <col min="1027" max="1027" width="49.7109375" style="334" customWidth="1"/>
    <col min="1028" max="1028" width="29.42578125" style="334" customWidth="1"/>
    <col min="1029" max="1029" width="6.28515625" style="334" customWidth="1"/>
    <col min="1030" max="1030" width="4.28515625" style="334" customWidth="1"/>
    <col min="1031" max="1031" width="6.42578125" style="334" customWidth="1"/>
    <col min="1032" max="1032" width="3.28515625" style="334" customWidth="1"/>
    <col min="1033" max="1033" width="6" style="334" customWidth="1"/>
    <col min="1034" max="1034" width="5.7109375" style="334" bestFit="1" customWidth="1"/>
    <col min="1035" max="1035" width="7" style="334" customWidth="1"/>
    <col min="1036" max="1036" width="5.42578125" style="334" customWidth="1"/>
    <col min="1037" max="1037" width="5" style="334" customWidth="1"/>
    <col min="1038" max="1038" width="6" style="334" bestFit="1" customWidth="1"/>
    <col min="1039" max="1039" width="6.140625" style="334" customWidth="1"/>
    <col min="1040" max="1040" width="16.5703125" style="334" customWidth="1"/>
    <col min="1041" max="1281" width="11.42578125" style="334"/>
    <col min="1282" max="1282" width="3.85546875" style="334" customWidth="1"/>
    <col min="1283" max="1283" width="49.7109375" style="334" customWidth="1"/>
    <col min="1284" max="1284" width="29.42578125" style="334" customWidth="1"/>
    <col min="1285" max="1285" width="6.28515625" style="334" customWidth="1"/>
    <col min="1286" max="1286" width="4.28515625" style="334" customWidth="1"/>
    <col min="1287" max="1287" width="6.42578125" style="334" customWidth="1"/>
    <col min="1288" max="1288" width="3.28515625" style="334" customWidth="1"/>
    <col min="1289" max="1289" width="6" style="334" customWidth="1"/>
    <col min="1290" max="1290" width="5.7109375" style="334" bestFit="1" customWidth="1"/>
    <col min="1291" max="1291" width="7" style="334" customWidth="1"/>
    <col min="1292" max="1292" width="5.42578125" style="334" customWidth="1"/>
    <col min="1293" max="1293" width="5" style="334" customWidth="1"/>
    <col min="1294" max="1294" width="6" style="334" bestFit="1" customWidth="1"/>
    <col min="1295" max="1295" width="6.140625" style="334" customWidth="1"/>
    <col min="1296" max="1296" width="16.5703125" style="334" customWidth="1"/>
    <col min="1297" max="1537" width="11.42578125" style="334"/>
    <col min="1538" max="1538" width="3.85546875" style="334" customWidth="1"/>
    <col min="1539" max="1539" width="49.7109375" style="334" customWidth="1"/>
    <col min="1540" max="1540" width="29.42578125" style="334" customWidth="1"/>
    <col min="1541" max="1541" width="6.28515625" style="334" customWidth="1"/>
    <col min="1542" max="1542" width="4.28515625" style="334" customWidth="1"/>
    <col min="1543" max="1543" width="6.42578125" style="334" customWidth="1"/>
    <col min="1544" max="1544" width="3.28515625" style="334" customWidth="1"/>
    <col min="1545" max="1545" width="6" style="334" customWidth="1"/>
    <col min="1546" max="1546" width="5.7109375" style="334" bestFit="1" customWidth="1"/>
    <col min="1547" max="1547" width="7" style="334" customWidth="1"/>
    <col min="1548" max="1548" width="5.42578125" style="334" customWidth="1"/>
    <col min="1549" max="1549" width="5" style="334" customWidth="1"/>
    <col min="1550" max="1550" width="6" style="334" bestFit="1" customWidth="1"/>
    <col min="1551" max="1551" width="6.140625" style="334" customWidth="1"/>
    <col min="1552" max="1552" width="16.5703125" style="334" customWidth="1"/>
    <col min="1553" max="1793" width="11.42578125" style="334"/>
    <col min="1794" max="1794" width="3.85546875" style="334" customWidth="1"/>
    <col min="1795" max="1795" width="49.7109375" style="334" customWidth="1"/>
    <col min="1796" max="1796" width="29.42578125" style="334" customWidth="1"/>
    <col min="1797" max="1797" width="6.28515625" style="334" customWidth="1"/>
    <col min="1798" max="1798" width="4.28515625" style="334" customWidth="1"/>
    <col min="1799" max="1799" width="6.42578125" style="334" customWidth="1"/>
    <col min="1800" max="1800" width="3.28515625" style="334" customWidth="1"/>
    <col min="1801" max="1801" width="6" style="334" customWidth="1"/>
    <col min="1802" max="1802" width="5.7109375" style="334" bestFit="1" customWidth="1"/>
    <col min="1803" max="1803" width="7" style="334" customWidth="1"/>
    <col min="1804" max="1804" width="5.42578125" style="334" customWidth="1"/>
    <col min="1805" max="1805" width="5" style="334" customWidth="1"/>
    <col min="1806" max="1806" width="6" style="334" bestFit="1" customWidth="1"/>
    <col min="1807" max="1807" width="6.140625" style="334" customWidth="1"/>
    <col min="1808" max="1808" width="16.5703125" style="334" customWidth="1"/>
    <col min="1809" max="2049" width="11.42578125" style="334"/>
    <col min="2050" max="2050" width="3.85546875" style="334" customWidth="1"/>
    <col min="2051" max="2051" width="49.7109375" style="334" customWidth="1"/>
    <col min="2052" max="2052" width="29.42578125" style="334" customWidth="1"/>
    <col min="2053" max="2053" width="6.28515625" style="334" customWidth="1"/>
    <col min="2054" max="2054" width="4.28515625" style="334" customWidth="1"/>
    <col min="2055" max="2055" width="6.42578125" style="334" customWidth="1"/>
    <col min="2056" max="2056" width="3.28515625" style="334" customWidth="1"/>
    <col min="2057" max="2057" width="6" style="334" customWidth="1"/>
    <col min="2058" max="2058" width="5.7109375" style="334" bestFit="1" customWidth="1"/>
    <col min="2059" max="2059" width="7" style="334" customWidth="1"/>
    <col min="2060" max="2060" width="5.42578125" style="334" customWidth="1"/>
    <col min="2061" max="2061" width="5" style="334" customWidth="1"/>
    <col min="2062" max="2062" width="6" style="334" bestFit="1" customWidth="1"/>
    <col min="2063" max="2063" width="6.140625" style="334" customWidth="1"/>
    <col min="2064" max="2064" width="16.5703125" style="334" customWidth="1"/>
    <col min="2065" max="2305" width="11.42578125" style="334"/>
    <col min="2306" max="2306" width="3.85546875" style="334" customWidth="1"/>
    <col min="2307" max="2307" width="49.7109375" style="334" customWidth="1"/>
    <col min="2308" max="2308" width="29.42578125" style="334" customWidth="1"/>
    <col min="2309" max="2309" width="6.28515625" style="334" customWidth="1"/>
    <col min="2310" max="2310" width="4.28515625" style="334" customWidth="1"/>
    <col min="2311" max="2311" width="6.42578125" style="334" customWidth="1"/>
    <col min="2312" max="2312" width="3.28515625" style="334" customWidth="1"/>
    <col min="2313" max="2313" width="6" style="334" customWidth="1"/>
    <col min="2314" max="2314" width="5.7109375" style="334" bestFit="1" customWidth="1"/>
    <col min="2315" max="2315" width="7" style="334" customWidth="1"/>
    <col min="2316" max="2316" width="5.42578125" style="334" customWidth="1"/>
    <col min="2317" max="2317" width="5" style="334" customWidth="1"/>
    <col min="2318" max="2318" width="6" style="334" bestFit="1" customWidth="1"/>
    <col min="2319" max="2319" width="6.140625" style="334" customWidth="1"/>
    <col min="2320" max="2320" width="16.5703125" style="334" customWidth="1"/>
    <col min="2321" max="2561" width="11.42578125" style="334"/>
    <col min="2562" max="2562" width="3.85546875" style="334" customWidth="1"/>
    <col min="2563" max="2563" width="49.7109375" style="334" customWidth="1"/>
    <col min="2564" max="2564" width="29.42578125" style="334" customWidth="1"/>
    <col min="2565" max="2565" width="6.28515625" style="334" customWidth="1"/>
    <col min="2566" max="2566" width="4.28515625" style="334" customWidth="1"/>
    <col min="2567" max="2567" width="6.42578125" style="334" customWidth="1"/>
    <col min="2568" max="2568" width="3.28515625" style="334" customWidth="1"/>
    <col min="2569" max="2569" width="6" style="334" customWidth="1"/>
    <col min="2570" max="2570" width="5.7109375" style="334" bestFit="1" customWidth="1"/>
    <col min="2571" max="2571" width="7" style="334" customWidth="1"/>
    <col min="2572" max="2572" width="5.42578125" style="334" customWidth="1"/>
    <col min="2573" max="2573" width="5" style="334" customWidth="1"/>
    <col min="2574" max="2574" width="6" style="334" bestFit="1" customWidth="1"/>
    <col min="2575" max="2575" width="6.140625" style="334" customWidth="1"/>
    <col min="2576" max="2576" width="16.5703125" style="334" customWidth="1"/>
    <col min="2577" max="2817" width="11.42578125" style="334"/>
    <col min="2818" max="2818" width="3.85546875" style="334" customWidth="1"/>
    <col min="2819" max="2819" width="49.7109375" style="334" customWidth="1"/>
    <col min="2820" max="2820" width="29.42578125" style="334" customWidth="1"/>
    <col min="2821" max="2821" width="6.28515625" style="334" customWidth="1"/>
    <col min="2822" max="2822" width="4.28515625" style="334" customWidth="1"/>
    <col min="2823" max="2823" width="6.42578125" style="334" customWidth="1"/>
    <col min="2824" max="2824" width="3.28515625" style="334" customWidth="1"/>
    <col min="2825" max="2825" width="6" style="334" customWidth="1"/>
    <col min="2826" max="2826" width="5.7109375" style="334" bestFit="1" customWidth="1"/>
    <col min="2827" max="2827" width="7" style="334" customWidth="1"/>
    <col min="2828" max="2828" width="5.42578125" style="334" customWidth="1"/>
    <col min="2829" max="2829" width="5" style="334" customWidth="1"/>
    <col min="2830" max="2830" width="6" style="334" bestFit="1" customWidth="1"/>
    <col min="2831" max="2831" width="6.140625" style="334" customWidth="1"/>
    <col min="2832" max="2832" width="16.5703125" style="334" customWidth="1"/>
    <col min="2833" max="3073" width="11.42578125" style="334"/>
    <col min="3074" max="3074" width="3.85546875" style="334" customWidth="1"/>
    <col min="3075" max="3075" width="49.7109375" style="334" customWidth="1"/>
    <col min="3076" max="3076" width="29.42578125" style="334" customWidth="1"/>
    <col min="3077" max="3077" width="6.28515625" style="334" customWidth="1"/>
    <col min="3078" max="3078" width="4.28515625" style="334" customWidth="1"/>
    <col min="3079" max="3079" width="6.42578125" style="334" customWidth="1"/>
    <col min="3080" max="3080" width="3.28515625" style="334" customWidth="1"/>
    <col min="3081" max="3081" width="6" style="334" customWidth="1"/>
    <col min="3082" max="3082" width="5.7109375" style="334" bestFit="1" customWidth="1"/>
    <col min="3083" max="3083" width="7" style="334" customWidth="1"/>
    <col min="3084" max="3084" width="5.42578125" style="334" customWidth="1"/>
    <col min="3085" max="3085" width="5" style="334" customWidth="1"/>
    <col min="3086" max="3086" width="6" style="334" bestFit="1" customWidth="1"/>
    <col min="3087" max="3087" width="6.140625" style="334" customWidth="1"/>
    <col min="3088" max="3088" width="16.5703125" style="334" customWidth="1"/>
    <col min="3089" max="3329" width="11.42578125" style="334"/>
    <col min="3330" max="3330" width="3.85546875" style="334" customWidth="1"/>
    <col min="3331" max="3331" width="49.7109375" style="334" customWidth="1"/>
    <col min="3332" max="3332" width="29.42578125" style="334" customWidth="1"/>
    <col min="3333" max="3333" width="6.28515625" style="334" customWidth="1"/>
    <col min="3334" max="3334" width="4.28515625" style="334" customWidth="1"/>
    <col min="3335" max="3335" width="6.42578125" style="334" customWidth="1"/>
    <col min="3336" max="3336" width="3.28515625" style="334" customWidth="1"/>
    <col min="3337" max="3337" width="6" style="334" customWidth="1"/>
    <col min="3338" max="3338" width="5.7109375" style="334" bestFit="1" customWidth="1"/>
    <col min="3339" max="3339" width="7" style="334" customWidth="1"/>
    <col min="3340" max="3340" width="5.42578125" style="334" customWidth="1"/>
    <col min="3341" max="3341" width="5" style="334" customWidth="1"/>
    <col min="3342" max="3342" width="6" style="334" bestFit="1" customWidth="1"/>
    <col min="3343" max="3343" width="6.140625" style="334" customWidth="1"/>
    <col min="3344" max="3344" width="16.5703125" style="334" customWidth="1"/>
    <col min="3345" max="3585" width="11.42578125" style="334"/>
    <col min="3586" max="3586" width="3.85546875" style="334" customWidth="1"/>
    <col min="3587" max="3587" width="49.7109375" style="334" customWidth="1"/>
    <col min="3588" max="3588" width="29.42578125" style="334" customWidth="1"/>
    <col min="3589" max="3589" width="6.28515625" style="334" customWidth="1"/>
    <col min="3590" max="3590" width="4.28515625" style="334" customWidth="1"/>
    <col min="3591" max="3591" width="6.42578125" style="334" customWidth="1"/>
    <col min="3592" max="3592" width="3.28515625" style="334" customWidth="1"/>
    <col min="3593" max="3593" width="6" style="334" customWidth="1"/>
    <col min="3594" max="3594" width="5.7109375" style="334" bestFit="1" customWidth="1"/>
    <col min="3595" max="3595" width="7" style="334" customWidth="1"/>
    <col min="3596" max="3596" width="5.42578125" style="334" customWidth="1"/>
    <col min="3597" max="3597" width="5" style="334" customWidth="1"/>
    <col min="3598" max="3598" width="6" style="334" bestFit="1" customWidth="1"/>
    <col min="3599" max="3599" width="6.140625" style="334" customWidth="1"/>
    <col min="3600" max="3600" width="16.5703125" style="334" customWidth="1"/>
    <col min="3601" max="3841" width="11.42578125" style="334"/>
    <col min="3842" max="3842" width="3.85546875" style="334" customWidth="1"/>
    <col min="3843" max="3843" width="49.7109375" style="334" customWidth="1"/>
    <col min="3844" max="3844" width="29.42578125" style="334" customWidth="1"/>
    <col min="3845" max="3845" width="6.28515625" style="334" customWidth="1"/>
    <col min="3846" max="3846" width="4.28515625" style="334" customWidth="1"/>
    <col min="3847" max="3847" width="6.42578125" style="334" customWidth="1"/>
    <col min="3848" max="3848" width="3.28515625" style="334" customWidth="1"/>
    <col min="3849" max="3849" width="6" style="334" customWidth="1"/>
    <col min="3850" max="3850" width="5.7109375" style="334" bestFit="1" customWidth="1"/>
    <col min="3851" max="3851" width="7" style="334" customWidth="1"/>
    <col min="3852" max="3852" width="5.42578125" style="334" customWidth="1"/>
    <col min="3853" max="3853" width="5" style="334" customWidth="1"/>
    <col min="3854" max="3854" width="6" style="334" bestFit="1" customWidth="1"/>
    <col min="3855" max="3855" width="6.140625" style="334" customWidth="1"/>
    <col min="3856" max="3856" width="16.5703125" style="334" customWidth="1"/>
    <col min="3857" max="4097" width="11.42578125" style="334"/>
    <col min="4098" max="4098" width="3.85546875" style="334" customWidth="1"/>
    <col min="4099" max="4099" width="49.7109375" style="334" customWidth="1"/>
    <col min="4100" max="4100" width="29.42578125" style="334" customWidth="1"/>
    <col min="4101" max="4101" width="6.28515625" style="334" customWidth="1"/>
    <col min="4102" max="4102" width="4.28515625" style="334" customWidth="1"/>
    <col min="4103" max="4103" width="6.42578125" style="334" customWidth="1"/>
    <col min="4104" max="4104" width="3.28515625" style="334" customWidth="1"/>
    <col min="4105" max="4105" width="6" style="334" customWidth="1"/>
    <col min="4106" max="4106" width="5.7109375" style="334" bestFit="1" customWidth="1"/>
    <col min="4107" max="4107" width="7" style="334" customWidth="1"/>
    <col min="4108" max="4108" width="5.42578125" style="334" customWidth="1"/>
    <col min="4109" max="4109" width="5" style="334" customWidth="1"/>
    <col min="4110" max="4110" width="6" style="334" bestFit="1" customWidth="1"/>
    <col min="4111" max="4111" width="6.140625" style="334" customWidth="1"/>
    <col min="4112" max="4112" width="16.5703125" style="334" customWidth="1"/>
    <col min="4113" max="4353" width="11.42578125" style="334"/>
    <col min="4354" max="4354" width="3.85546875" style="334" customWidth="1"/>
    <col min="4355" max="4355" width="49.7109375" style="334" customWidth="1"/>
    <col min="4356" max="4356" width="29.42578125" style="334" customWidth="1"/>
    <col min="4357" max="4357" width="6.28515625" style="334" customWidth="1"/>
    <col min="4358" max="4358" width="4.28515625" style="334" customWidth="1"/>
    <col min="4359" max="4359" width="6.42578125" style="334" customWidth="1"/>
    <col min="4360" max="4360" width="3.28515625" style="334" customWidth="1"/>
    <col min="4361" max="4361" width="6" style="334" customWidth="1"/>
    <col min="4362" max="4362" width="5.7109375" style="334" bestFit="1" customWidth="1"/>
    <col min="4363" max="4363" width="7" style="334" customWidth="1"/>
    <col min="4364" max="4364" width="5.42578125" style="334" customWidth="1"/>
    <col min="4365" max="4365" width="5" style="334" customWidth="1"/>
    <col min="4366" max="4366" width="6" style="334" bestFit="1" customWidth="1"/>
    <col min="4367" max="4367" width="6.140625" style="334" customWidth="1"/>
    <col min="4368" max="4368" width="16.5703125" style="334" customWidth="1"/>
    <col min="4369" max="4609" width="11.42578125" style="334"/>
    <col min="4610" max="4610" width="3.85546875" style="334" customWidth="1"/>
    <col min="4611" max="4611" width="49.7109375" style="334" customWidth="1"/>
    <col min="4612" max="4612" width="29.42578125" style="334" customWidth="1"/>
    <col min="4613" max="4613" width="6.28515625" style="334" customWidth="1"/>
    <col min="4614" max="4614" width="4.28515625" style="334" customWidth="1"/>
    <col min="4615" max="4615" width="6.42578125" style="334" customWidth="1"/>
    <col min="4616" max="4616" width="3.28515625" style="334" customWidth="1"/>
    <col min="4617" max="4617" width="6" style="334" customWidth="1"/>
    <col min="4618" max="4618" width="5.7109375" style="334" bestFit="1" customWidth="1"/>
    <col min="4619" max="4619" width="7" style="334" customWidth="1"/>
    <col min="4620" max="4620" width="5.42578125" style="334" customWidth="1"/>
    <col min="4621" max="4621" width="5" style="334" customWidth="1"/>
    <col min="4622" max="4622" width="6" style="334" bestFit="1" customWidth="1"/>
    <col min="4623" max="4623" width="6.140625" style="334" customWidth="1"/>
    <col min="4624" max="4624" width="16.5703125" style="334" customWidth="1"/>
    <col min="4625" max="4865" width="11.42578125" style="334"/>
    <col min="4866" max="4866" width="3.85546875" style="334" customWidth="1"/>
    <col min="4867" max="4867" width="49.7109375" style="334" customWidth="1"/>
    <col min="4868" max="4868" width="29.42578125" style="334" customWidth="1"/>
    <col min="4869" max="4869" width="6.28515625" style="334" customWidth="1"/>
    <col min="4870" max="4870" width="4.28515625" style="334" customWidth="1"/>
    <col min="4871" max="4871" width="6.42578125" style="334" customWidth="1"/>
    <col min="4872" max="4872" width="3.28515625" style="334" customWidth="1"/>
    <col min="4873" max="4873" width="6" style="334" customWidth="1"/>
    <col min="4874" max="4874" width="5.7109375" style="334" bestFit="1" customWidth="1"/>
    <col min="4875" max="4875" width="7" style="334" customWidth="1"/>
    <col min="4876" max="4876" width="5.42578125" style="334" customWidth="1"/>
    <col min="4877" max="4877" width="5" style="334" customWidth="1"/>
    <col min="4878" max="4878" width="6" style="334" bestFit="1" customWidth="1"/>
    <col min="4879" max="4879" width="6.140625" style="334" customWidth="1"/>
    <col min="4880" max="4880" width="16.5703125" style="334" customWidth="1"/>
    <col min="4881" max="5121" width="11.42578125" style="334"/>
    <col min="5122" max="5122" width="3.85546875" style="334" customWidth="1"/>
    <col min="5123" max="5123" width="49.7109375" style="334" customWidth="1"/>
    <col min="5124" max="5124" width="29.42578125" style="334" customWidth="1"/>
    <col min="5125" max="5125" width="6.28515625" style="334" customWidth="1"/>
    <col min="5126" max="5126" width="4.28515625" style="334" customWidth="1"/>
    <col min="5127" max="5127" width="6.42578125" style="334" customWidth="1"/>
    <col min="5128" max="5128" width="3.28515625" style="334" customWidth="1"/>
    <col min="5129" max="5129" width="6" style="334" customWidth="1"/>
    <col min="5130" max="5130" width="5.7109375" style="334" bestFit="1" customWidth="1"/>
    <col min="5131" max="5131" width="7" style="334" customWidth="1"/>
    <col min="5132" max="5132" width="5.42578125" style="334" customWidth="1"/>
    <col min="5133" max="5133" width="5" style="334" customWidth="1"/>
    <col min="5134" max="5134" width="6" style="334" bestFit="1" customWidth="1"/>
    <col min="5135" max="5135" width="6.140625" style="334" customWidth="1"/>
    <col min="5136" max="5136" width="16.5703125" style="334" customWidth="1"/>
    <col min="5137" max="5377" width="11.42578125" style="334"/>
    <col min="5378" max="5378" width="3.85546875" style="334" customWidth="1"/>
    <col min="5379" max="5379" width="49.7109375" style="334" customWidth="1"/>
    <col min="5380" max="5380" width="29.42578125" style="334" customWidth="1"/>
    <col min="5381" max="5381" width="6.28515625" style="334" customWidth="1"/>
    <col min="5382" max="5382" width="4.28515625" style="334" customWidth="1"/>
    <col min="5383" max="5383" width="6.42578125" style="334" customWidth="1"/>
    <col min="5384" max="5384" width="3.28515625" style="334" customWidth="1"/>
    <col min="5385" max="5385" width="6" style="334" customWidth="1"/>
    <col min="5386" max="5386" width="5.7109375" style="334" bestFit="1" customWidth="1"/>
    <col min="5387" max="5387" width="7" style="334" customWidth="1"/>
    <col min="5388" max="5388" width="5.42578125" style="334" customWidth="1"/>
    <col min="5389" max="5389" width="5" style="334" customWidth="1"/>
    <col min="5390" max="5390" width="6" style="334" bestFit="1" customWidth="1"/>
    <col min="5391" max="5391" width="6.140625" style="334" customWidth="1"/>
    <col min="5392" max="5392" width="16.5703125" style="334" customWidth="1"/>
    <col min="5393" max="5633" width="11.42578125" style="334"/>
    <col min="5634" max="5634" width="3.85546875" style="334" customWidth="1"/>
    <col min="5635" max="5635" width="49.7109375" style="334" customWidth="1"/>
    <col min="5636" max="5636" width="29.42578125" style="334" customWidth="1"/>
    <col min="5637" max="5637" width="6.28515625" style="334" customWidth="1"/>
    <col min="5638" max="5638" width="4.28515625" style="334" customWidth="1"/>
    <col min="5639" max="5639" width="6.42578125" style="334" customWidth="1"/>
    <col min="5640" max="5640" width="3.28515625" style="334" customWidth="1"/>
    <col min="5641" max="5641" width="6" style="334" customWidth="1"/>
    <col min="5642" max="5642" width="5.7109375" style="334" bestFit="1" customWidth="1"/>
    <col min="5643" max="5643" width="7" style="334" customWidth="1"/>
    <col min="5644" max="5644" width="5.42578125" style="334" customWidth="1"/>
    <col min="5645" max="5645" width="5" style="334" customWidth="1"/>
    <col min="5646" max="5646" width="6" style="334" bestFit="1" customWidth="1"/>
    <col min="5647" max="5647" width="6.140625" style="334" customWidth="1"/>
    <col min="5648" max="5648" width="16.5703125" style="334" customWidth="1"/>
    <col min="5649" max="5889" width="11.42578125" style="334"/>
    <col min="5890" max="5890" width="3.85546875" style="334" customWidth="1"/>
    <col min="5891" max="5891" width="49.7109375" style="334" customWidth="1"/>
    <col min="5892" max="5892" width="29.42578125" style="334" customWidth="1"/>
    <col min="5893" max="5893" width="6.28515625" style="334" customWidth="1"/>
    <col min="5894" max="5894" width="4.28515625" style="334" customWidth="1"/>
    <col min="5895" max="5895" width="6.42578125" style="334" customWidth="1"/>
    <col min="5896" max="5896" width="3.28515625" style="334" customWidth="1"/>
    <col min="5897" max="5897" width="6" style="334" customWidth="1"/>
    <col min="5898" max="5898" width="5.7109375" style="334" bestFit="1" customWidth="1"/>
    <col min="5899" max="5899" width="7" style="334" customWidth="1"/>
    <col min="5900" max="5900" width="5.42578125" style="334" customWidth="1"/>
    <col min="5901" max="5901" width="5" style="334" customWidth="1"/>
    <col min="5902" max="5902" width="6" style="334" bestFit="1" customWidth="1"/>
    <col min="5903" max="5903" width="6.140625" style="334" customWidth="1"/>
    <col min="5904" max="5904" width="16.5703125" style="334" customWidth="1"/>
    <col min="5905" max="6145" width="11.42578125" style="334"/>
    <col min="6146" max="6146" width="3.85546875" style="334" customWidth="1"/>
    <col min="6147" max="6147" width="49.7109375" style="334" customWidth="1"/>
    <col min="6148" max="6148" width="29.42578125" style="334" customWidth="1"/>
    <col min="6149" max="6149" width="6.28515625" style="334" customWidth="1"/>
    <col min="6150" max="6150" width="4.28515625" style="334" customWidth="1"/>
    <col min="6151" max="6151" width="6.42578125" style="334" customWidth="1"/>
    <col min="6152" max="6152" width="3.28515625" style="334" customWidth="1"/>
    <col min="6153" max="6153" width="6" style="334" customWidth="1"/>
    <col min="6154" max="6154" width="5.7109375" style="334" bestFit="1" customWidth="1"/>
    <col min="6155" max="6155" width="7" style="334" customWidth="1"/>
    <col min="6156" max="6156" width="5.42578125" style="334" customWidth="1"/>
    <col min="6157" max="6157" width="5" style="334" customWidth="1"/>
    <col min="6158" max="6158" width="6" style="334" bestFit="1" customWidth="1"/>
    <col min="6159" max="6159" width="6.140625" style="334" customWidth="1"/>
    <col min="6160" max="6160" width="16.5703125" style="334" customWidth="1"/>
    <col min="6161" max="6401" width="11.42578125" style="334"/>
    <col min="6402" max="6402" width="3.85546875" style="334" customWidth="1"/>
    <col min="6403" max="6403" width="49.7109375" style="334" customWidth="1"/>
    <col min="6404" max="6404" width="29.42578125" style="334" customWidth="1"/>
    <col min="6405" max="6405" width="6.28515625" style="334" customWidth="1"/>
    <col min="6406" max="6406" width="4.28515625" style="334" customWidth="1"/>
    <col min="6407" max="6407" width="6.42578125" style="334" customWidth="1"/>
    <col min="6408" max="6408" width="3.28515625" style="334" customWidth="1"/>
    <col min="6409" max="6409" width="6" style="334" customWidth="1"/>
    <col min="6410" max="6410" width="5.7109375" style="334" bestFit="1" customWidth="1"/>
    <col min="6411" max="6411" width="7" style="334" customWidth="1"/>
    <col min="6412" max="6412" width="5.42578125" style="334" customWidth="1"/>
    <col min="6413" max="6413" width="5" style="334" customWidth="1"/>
    <col min="6414" max="6414" width="6" style="334" bestFit="1" customWidth="1"/>
    <col min="6415" max="6415" width="6.140625" style="334" customWidth="1"/>
    <col min="6416" max="6416" width="16.5703125" style="334" customWidth="1"/>
    <col min="6417" max="6657" width="11.42578125" style="334"/>
    <col min="6658" max="6658" width="3.85546875" style="334" customWidth="1"/>
    <col min="6659" max="6659" width="49.7109375" style="334" customWidth="1"/>
    <col min="6660" max="6660" width="29.42578125" style="334" customWidth="1"/>
    <col min="6661" max="6661" width="6.28515625" style="334" customWidth="1"/>
    <col min="6662" max="6662" width="4.28515625" style="334" customWidth="1"/>
    <col min="6663" max="6663" width="6.42578125" style="334" customWidth="1"/>
    <col min="6664" max="6664" width="3.28515625" style="334" customWidth="1"/>
    <col min="6665" max="6665" width="6" style="334" customWidth="1"/>
    <col min="6666" max="6666" width="5.7109375" style="334" bestFit="1" customWidth="1"/>
    <col min="6667" max="6667" width="7" style="334" customWidth="1"/>
    <col min="6668" max="6668" width="5.42578125" style="334" customWidth="1"/>
    <col min="6669" max="6669" width="5" style="334" customWidth="1"/>
    <col min="6670" max="6670" width="6" style="334" bestFit="1" customWidth="1"/>
    <col min="6671" max="6671" width="6.140625" style="334" customWidth="1"/>
    <col min="6672" max="6672" width="16.5703125" style="334" customWidth="1"/>
    <col min="6673" max="6913" width="11.42578125" style="334"/>
    <col min="6914" max="6914" width="3.85546875" style="334" customWidth="1"/>
    <col min="6915" max="6915" width="49.7109375" style="334" customWidth="1"/>
    <col min="6916" max="6916" width="29.42578125" style="334" customWidth="1"/>
    <col min="6917" max="6917" width="6.28515625" style="334" customWidth="1"/>
    <col min="6918" max="6918" width="4.28515625" style="334" customWidth="1"/>
    <col min="6919" max="6919" width="6.42578125" style="334" customWidth="1"/>
    <col min="6920" max="6920" width="3.28515625" style="334" customWidth="1"/>
    <col min="6921" max="6921" width="6" style="334" customWidth="1"/>
    <col min="6922" max="6922" width="5.7109375" style="334" bestFit="1" customWidth="1"/>
    <col min="6923" max="6923" width="7" style="334" customWidth="1"/>
    <col min="6924" max="6924" width="5.42578125" style="334" customWidth="1"/>
    <col min="6925" max="6925" width="5" style="334" customWidth="1"/>
    <col min="6926" max="6926" width="6" style="334" bestFit="1" customWidth="1"/>
    <col min="6927" max="6927" width="6.140625" style="334" customWidth="1"/>
    <col min="6928" max="6928" width="16.5703125" style="334" customWidth="1"/>
    <col min="6929" max="7169" width="11.42578125" style="334"/>
    <col min="7170" max="7170" width="3.85546875" style="334" customWidth="1"/>
    <col min="7171" max="7171" width="49.7109375" style="334" customWidth="1"/>
    <col min="7172" max="7172" width="29.42578125" style="334" customWidth="1"/>
    <col min="7173" max="7173" width="6.28515625" style="334" customWidth="1"/>
    <col min="7174" max="7174" width="4.28515625" style="334" customWidth="1"/>
    <col min="7175" max="7175" width="6.42578125" style="334" customWidth="1"/>
    <col min="7176" max="7176" width="3.28515625" style="334" customWidth="1"/>
    <col min="7177" max="7177" width="6" style="334" customWidth="1"/>
    <col min="7178" max="7178" width="5.7109375" style="334" bestFit="1" customWidth="1"/>
    <col min="7179" max="7179" width="7" style="334" customWidth="1"/>
    <col min="7180" max="7180" width="5.42578125" style="334" customWidth="1"/>
    <col min="7181" max="7181" width="5" style="334" customWidth="1"/>
    <col min="7182" max="7182" width="6" style="334" bestFit="1" customWidth="1"/>
    <col min="7183" max="7183" width="6.140625" style="334" customWidth="1"/>
    <col min="7184" max="7184" width="16.5703125" style="334" customWidth="1"/>
    <col min="7185" max="7425" width="11.42578125" style="334"/>
    <col min="7426" max="7426" width="3.85546875" style="334" customWidth="1"/>
    <col min="7427" max="7427" width="49.7109375" style="334" customWidth="1"/>
    <col min="7428" max="7428" width="29.42578125" style="334" customWidth="1"/>
    <col min="7429" max="7429" width="6.28515625" style="334" customWidth="1"/>
    <col min="7430" max="7430" width="4.28515625" style="334" customWidth="1"/>
    <col min="7431" max="7431" width="6.42578125" style="334" customWidth="1"/>
    <col min="7432" max="7432" width="3.28515625" style="334" customWidth="1"/>
    <col min="7433" max="7433" width="6" style="334" customWidth="1"/>
    <col min="7434" max="7434" width="5.7109375" style="334" bestFit="1" customWidth="1"/>
    <col min="7435" max="7435" width="7" style="334" customWidth="1"/>
    <col min="7436" max="7436" width="5.42578125" style="334" customWidth="1"/>
    <col min="7437" max="7437" width="5" style="334" customWidth="1"/>
    <col min="7438" max="7438" width="6" style="334" bestFit="1" customWidth="1"/>
    <col min="7439" max="7439" width="6.140625" style="334" customWidth="1"/>
    <col min="7440" max="7440" width="16.5703125" style="334" customWidth="1"/>
    <col min="7441" max="7681" width="11.42578125" style="334"/>
    <col min="7682" max="7682" width="3.85546875" style="334" customWidth="1"/>
    <col min="7683" max="7683" width="49.7109375" style="334" customWidth="1"/>
    <col min="7684" max="7684" width="29.42578125" style="334" customWidth="1"/>
    <col min="7685" max="7685" width="6.28515625" style="334" customWidth="1"/>
    <col min="7686" max="7686" width="4.28515625" style="334" customWidth="1"/>
    <col min="7687" max="7687" width="6.42578125" style="334" customWidth="1"/>
    <col min="7688" max="7688" width="3.28515625" style="334" customWidth="1"/>
    <col min="7689" max="7689" width="6" style="334" customWidth="1"/>
    <col min="7690" max="7690" width="5.7109375" style="334" bestFit="1" customWidth="1"/>
    <col min="7691" max="7691" width="7" style="334" customWidth="1"/>
    <col min="7692" max="7692" width="5.42578125" style="334" customWidth="1"/>
    <col min="7693" max="7693" width="5" style="334" customWidth="1"/>
    <col min="7694" max="7694" width="6" style="334" bestFit="1" customWidth="1"/>
    <col min="7695" max="7695" width="6.140625" style="334" customWidth="1"/>
    <col min="7696" max="7696" width="16.5703125" style="334" customWidth="1"/>
    <col min="7697" max="7937" width="11.42578125" style="334"/>
    <col min="7938" max="7938" width="3.85546875" style="334" customWidth="1"/>
    <col min="7939" max="7939" width="49.7109375" style="334" customWidth="1"/>
    <col min="7940" max="7940" width="29.42578125" style="334" customWidth="1"/>
    <col min="7941" max="7941" width="6.28515625" style="334" customWidth="1"/>
    <col min="7942" max="7942" width="4.28515625" style="334" customWidth="1"/>
    <col min="7943" max="7943" width="6.42578125" style="334" customWidth="1"/>
    <col min="7944" max="7944" width="3.28515625" style="334" customWidth="1"/>
    <col min="7945" max="7945" width="6" style="334" customWidth="1"/>
    <col min="7946" max="7946" width="5.7109375" style="334" bestFit="1" customWidth="1"/>
    <col min="7947" max="7947" width="7" style="334" customWidth="1"/>
    <col min="7948" max="7948" width="5.42578125" style="334" customWidth="1"/>
    <col min="7949" max="7949" width="5" style="334" customWidth="1"/>
    <col min="7950" max="7950" width="6" style="334" bestFit="1" customWidth="1"/>
    <col min="7951" max="7951" width="6.140625" style="334" customWidth="1"/>
    <col min="7952" max="7952" width="16.5703125" style="334" customWidth="1"/>
    <col min="7953" max="8193" width="11.42578125" style="334"/>
    <col min="8194" max="8194" width="3.85546875" style="334" customWidth="1"/>
    <col min="8195" max="8195" width="49.7109375" style="334" customWidth="1"/>
    <col min="8196" max="8196" width="29.42578125" style="334" customWidth="1"/>
    <col min="8197" max="8197" width="6.28515625" style="334" customWidth="1"/>
    <col min="8198" max="8198" width="4.28515625" style="334" customWidth="1"/>
    <col min="8199" max="8199" width="6.42578125" style="334" customWidth="1"/>
    <col min="8200" max="8200" width="3.28515625" style="334" customWidth="1"/>
    <col min="8201" max="8201" width="6" style="334" customWidth="1"/>
    <col min="8202" max="8202" width="5.7109375" style="334" bestFit="1" customWidth="1"/>
    <col min="8203" max="8203" width="7" style="334" customWidth="1"/>
    <col min="8204" max="8204" width="5.42578125" style="334" customWidth="1"/>
    <col min="8205" max="8205" width="5" style="334" customWidth="1"/>
    <col min="8206" max="8206" width="6" style="334" bestFit="1" customWidth="1"/>
    <col min="8207" max="8207" width="6.140625" style="334" customWidth="1"/>
    <col min="8208" max="8208" width="16.5703125" style="334" customWidth="1"/>
    <col min="8209" max="8449" width="11.42578125" style="334"/>
    <col min="8450" max="8450" width="3.85546875" style="334" customWidth="1"/>
    <col min="8451" max="8451" width="49.7109375" style="334" customWidth="1"/>
    <col min="8452" max="8452" width="29.42578125" style="334" customWidth="1"/>
    <col min="8453" max="8453" width="6.28515625" style="334" customWidth="1"/>
    <col min="8454" max="8454" width="4.28515625" style="334" customWidth="1"/>
    <col min="8455" max="8455" width="6.42578125" style="334" customWidth="1"/>
    <col min="8456" max="8456" width="3.28515625" style="334" customWidth="1"/>
    <col min="8457" max="8457" width="6" style="334" customWidth="1"/>
    <col min="8458" max="8458" width="5.7109375" style="334" bestFit="1" customWidth="1"/>
    <col min="8459" max="8459" width="7" style="334" customWidth="1"/>
    <col min="8460" max="8460" width="5.42578125" style="334" customWidth="1"/>
    <col min="8461" max="8461" width="5" style="334" customWidth="1"/>
    <col min="8462" max="8462" width="6" style="334" bestFit="1" customWidth="1"/>
    <col min="8463" max="8463" width="6.140625" style="334" customWidth="1"/>
    <col min="8464" max="8464" width="16.5703125" style="334" customWidth="1"/>
    <col min="8465" max="8705" width="11.42578125" style="334"/>
    <col min="8706" max="8706" width="3.85546875" style="334" customWidth="1"/>
    <col min="8707" max="8707" width="49.7109375" style="334" customWidth="1"/>
    <col min="8708" max="8708" width="29.42578125" style="334" customWidth="1"/>
    <col min="8709" max="8709" width="6.28515625" style="334" customWidth="1"/>
    <col min="8710" max="8710" width="4.28515625" style="334" customWidth="1"/>
    <col min="8711" max="8711" width="6.42578125" style="334" customWidth="1"/>
    <col min="8712" max="8712" width="3.28515625" style="334" customWidth="1"/>
    <col min="8713" max="8713" width="6" style="334" customWidth="1"/>
    <col min="8714" max="8714" width="5.7109375" style="334" bestFit="1" customWidth="1"/>
    <col min="8715" max="8715" width="7" style="334" customWidth="1"/>
    <col min="8716" max="8716" width="5.42578125" style="334" customWidth="1"/>
    <col min="8717" max="8717" width="5" style="334" customWidth="1"/>
    <col min="8718" max="8718" width="6" style="334" bestFit="1" customWidth="1"/>
    <col min="8719" max="8719" width="6.140625" style="334" customWidth="1"/>
    <col min="8720" max="8720" width="16.5703125" style="334" customWidth="1"/>
    <col min="8721" max="8961" width="11.42578125" style="334"/>
    <col min="8962" max="8962" width="3.85546875" style="334" customWidth="1"/>
    <col min="8963" max="8963" width="49.7109375" style="334" customWidth="1"/>
    <col min="8964" max="8964" width="29.42578125" style="334" customWidth="1"/>
    <col min="8965" max="8965" width="6.28515625" style="334" customWidth="1"/>
    <col min="8966" max="8966" width="4.28515625" style="334" customWidth="1"/>
    <col min="8967" max="8967" width="6.42578125" style="334" customWidth="1"/>
    <col min="8968" max="8968" width="3.28515625" style="334" customWidth="1"/>
    <col min="8969" max="8969" width="6" style="334" customWidth="1"/>
    <col min="8970" max="8970" width="5.7109375" style="334" bestFit="1" customWidth="1"/>
    <col min="8971" max="8971" width="7" style="334" customWidth="1"/>
    <col min="8972" max="8972" width="5.42578125" style="334" customWidth="1"/>
    <col min="8973" max="8973" width="5" style="334" customWidth="1"/>
    <col min="8974" max="8974" width="6" style="334" bestFit="1" customWidth="1"/>
    <col min="8975" max="8975" width="6.140625" style="334" customWidth="1"/>
    <col min="8976" max="8976" width="16.5703125" style="334" customWidth="1"/>
    <col min="8977" max="9217" width="11.42578125" style="334"/>
    <col min="9218" max="9218" width="3.85546875" style="334" customWidth="1"/>
    <col min="9219" max="9219" width="49.7109375" style="334" customWidth="1"/>
    <col min="9220" max="9220" width="29.42578125" style="334" customWidth="1"/>
    <col min="9221" max="9221" width="6.28515625" style="334" customWidth="1"/>
    <col min="9222" max="9222" width="4.28515625" style="334" customWidth="1"/>
    <col min="9223" max="9223" width="6.42578125" style="334" customWidth="1"/>
    <col min="9224" max="9224" width="3.28515625" style="334" customWidth="1"/>
    <col min="9225" max="9225" width="6" style="334" customWidth="1"/>
    <col min="9226" max="9226" width="5.7109375" style="334" bestFit="1" customWidth="1"/>
    <col min="9227" max="9227" width="7" style="334" customWidth="1"/>
    <col min="9228" max="9228" width="5.42578125" style="334" customWidth="1"/>
    <col min="9229" max="9229" width="5" style="334" customWidth="1"/>
    <col min="9230" max="9230" width="6" style="334" bestFit="1" customWidth="1"/>
    <col min="9231" max="9231" width="6.140625" style="334" customWidth="1"/>
    <col min="9232" max="9232" width="16.5703125" style="334" customWidth="1"/>
    <col min="9233" max="9473" width="11.42578125" style="334"/>
    <col min="9474" max="9474" width="3.85546875" style="334" customWidth="1"/>
    <col min="9475" max="9475" width="49.7109375" style="334" customWidth="1"/>
    <col min="9476" max="9476" width="29.42578125" style="334" customWidth="1"/>
    <col min="9477" max="9477" width="6.28515625" style="334" customWidth="1"/>
    <col min="9478" max="9478" width="4.28515625" style="334" customWidth="1"/>
    <col min="9479" max="9479" width="6.42578125" style="334" customWidth="1"/>
    <col min="9480" max="9480" width="3.28515625" style="334" customWidth="1"/>
    <col min="9481" max="9481" width="6" style="334" customWidth="1"/>
    <col min="9482" max="9482" width="5.7109375" style="334" bestFit="1" customWidth="1"/>
    <col min="9483" max="9483" width="7" style="334" customWidth="1"/>
    <col min="9484" max="9484" width="5.42578125" style="334" customWidth="1"/>
    <col min="9485" max="9485" width="5" style="334" customWidth="1"/>
    <col min="9486" max="9486" width="6" style="334" bestFit="1" customWidth="1"/>
    <col min="9487" max="9487" width="6.140625" style="334" customWidth="1"/>
    <col min="9488" max="9488" width="16.5703125" style="334" customWidth="1"/>
    <col min="9489" max="9729" width="11.42578125" style="334"/>
    <col min="9730" max="9730" width="3.85546875" style="334" customWidth="1"/>
    <col min="9731" max="9731" width="49.7109375" style="334" customWidth="1"/>
    <col min="9732" max="9732" width="29.42578125" style="334" customWidth="1"/>
    <col min="9733" max="9733" width="6.28515625" style="334" customWidth="1"/>
    <col min="9734" max="9734" width="4.28515625" style="334" customWidth="1"/>
    <col min="9735" max="9735" width="6.42578125" style="334" customWidth="1"/>
    <col min="9736" max="9736" width="3.28515625" style="334" customWidth="1"/>
    <col min="9737" max="9737" width="6" style="334" customWidth="1"/>
    <col min="9738" max="9738" width="5.7109375" style="334" bestFit="1" customWidth="1"/>
    <col min="9739" max="9739" width="7" style="334" customWidth="1"/>
    <col min="9740" max="9740" width="5.42578125" style="334" customWidth="1"/>
    <col min="9741" max="9741" width="5" style="334" customWidth="1"/>
    <col min="9742" max="9742" width="6" style="334" bestFit="1" customWidth="1"/>
    <col min="9743" max="9743" width="6.140625" style="334" customWidth="1"/>
    <col min="9744" max="9744" width="16.5703125" style="334" customWidth="1"/>
    <col min="9745" max="9985" width="11.42578125" style="334"/>
    <col min="9986" max="9986" width="3.85546875" style="334" customWidth="1"/>
    <col min="9987" max="9987" width="49.7109375" style="334" customWidth="1"/>
    <col min="9988" max="9988" width="29.42578125" style="334" customWidth="1"/>
    <col min="9989" max="9989" width="6.28515625" style="334" customWidth="1"/>
    <col min="9990" max="9990" width="4.28515625" style="334" customWidth="1"/>
    <col min="9991" max="9991" width="6.42578125" style="334" customWidth="1"/>
    <col min="9992" max="9992" width="3.28515625" style="334" customWidth="1"/>
    <col min="9993" max="9993" width="6" style="334" customWidth="1"/>
    <col min="9994" max="9994" width="5.7109375" style="334" bestFit="1" customWidth="1"/>
    <col min="9995" max="9995" width="7" style="334" customWidth="1"/>
    <col min="9996" max="9996" width="5.42578125" style="334" customWidth="1"/>
    <col min="9997" max="9997" width="5" style="334" customWidth="1"/>
    <col min="9998" max="9998" width="6" style="334" bestFit="1" customWidth="1"/>
    <col min="9999" max="9999" width="6.140625" style="334" customWidth="1"/>
    <col min="10000" max="10000" width="16.5703125" style="334" customWidth="1"/>
    <col min="10001" max="10241" width="11.42578125" style="334"/>
    <col min="10242" max="10242" width="3.85546875" style="334" customWidth="1"/>
    <col min="10243" max="10243" width="49.7109375" style="334" customWidth="1"/>
    <col min="10244" max="10244" width="29.42578125" style="334" customWidth="1"/>
    <col min="10245" max="10245" width="6.28515625" style="334" customWidth="1"/>
    <col min="10246" max="10246" width="4.28515625" style="334" customWidth="1"/>
    <col min="10247" max="10247" width="6.42578125" style="334" customWidth="1"/>
    <col min="10248" max="10248" width="3.28515625" style="334" customWidth="1"/>
    <col min="10249" max="10249" width="6" style="334" customWidth="1"/>
    <col min="10250" max="10250" width="5.7109375" style="334" bestFit="1" customWidth="1"/>
    <col min="10251" max="10251" width="7" style="334" customWidth="1"/>
    <col min="10252" max="10252" width="5.42578125" style="334" customWidth="1"/>
    <col min="10253" max="10253" width="5" style="334" customWidth="1"/>
    <col min="10254" max="10254" width="6" style="334" bestFit="1" customWidth="1"/>
    <col min="10255" max="10255" width="6.140625" style="334" customWidth="1"/>
    <col min="10256" max="10256" width="16.5703125" style="334" customWidth="1"/>
    <col min="10257" max="10497" width="11.42578125" style="334"/>
    <col min="10498" max="10498" width="3.85546875" style="334" customWidth="1"/>
    <col min="10499" max="10499" width="49.7109375" style="334" customWidth="1"/>
    <col min="10500" max="10500" width="29.42578125" style="334" customWidth="1"/>
    <col min="10501" max="10501" width="6.28515625" style="334" customWidth="1"/>
    <col min="10502" max="10502" width="4.28515625" style="334" customWidth="1"/>
    <col min="10503" max="10503" width="6.42578125" style="334" customWidth="1"/>
    <col min="10504" max="10504" width="3.28515625" style="334" customWidth="1"/>
    <col min="10505" max="10505" width="6" style="334" customWidth="1"/>
    <col min="10506" max="10506" width="5.7109375" style="334" bestFit="1" customWidth="1"/>
    <col min="10507" max="10507" width="7" style="334" customWidth="1"/>
    <col min="10508" max="10508" width="5.42578125" style="334" customWidth="1"/>
    <col min="10509" max="10509" width="5" style="334" customWidth="1"/>
    <col min="10510" max="10510" width="6" style="334" bestFit="1" customWidth="1"/>
    <col min="10511" max="10511" width="6.140625" style="334" customWidth="1"/>
    <col min="10512" max="10512" width="16.5703125" style="334" customWidth="1"/>
    <col min="10513" max="10753" width="11.42578125" style="334"/>
    <col min="10754" max="10754" width="3.85546875" style="334" customWidth="1"/>
    <col min="10755" max="10755" width="49.7109375" style="334" customWidth="1"/>
    <col min="10756" max="10756" width="29.42578125" style="334" customWidth="1"/>
    <col min="10757" max="10757" width="6.28515625" style="334" customWidth="1"/>
    <col min="10758" max="10758" width="4.28515625" style="334" customWidth="1"/>
    <col min="10759" max="10759" width="6.42578125" style="334" customWidth="1"/>
    <col min="10760" max="10760" width="3.28515625" style="334" customWidth="1"/>
    <col min="10761" max="10761" width="6" style="334" customWidth="1"/>
    <col min="10762" max="10762" width="5.7109375" style="334" bestFit="1" customWidth="1"/>
    <col min="10763" max="10763" width="7" style="334" customWidth="1"/>
    <col min="10764" max="10764" width="5.42578125" style="334" customWidth="1"/>
    <col min="10765" max="10765" width="5" style="334" customWidth="1"/>
    <col min="10766" max="10766" width="6" style="334" bestFit="1" customWidth="1"/>
    <col min="10767" max="10767" width="6.140625" style="334" customWidth="1"/>
    <col min="10768" max="10768" width="16.5703125" style="334" customWidth="1"/>
    <col min="10769" max="11009" width="11.42578125" style="334"/>
    <col min="11010" max="11010" width="3.85546875" style="334" customWidth="1"/>
    <col min="11011" max="11011" width="49.7109375" style="334" customWidth="1"/>
    <col min="11012" max="11012" width="29.42578125" style="334" customWidth="1"/>
    <col min="11013" max="11013" width="6.28515625" style="334" customWidth="1"/>
    <col min="11014" max="11014" width="4.28515625" style="334" customWidth="1"/>
    <col min="11015" max="11015" width="6.42578125" style="334" customWidth="1"/>
    <col min="11016" max="11016" width="3.28515625" style="334" customWidth="1"/>
    <col min="11017" max="11017" width="6" style="334" customWidth="1"/>
    <col min="11018" max="11018" width="5.7109375" style="334" bestFit="1" customWidth="1"/>
    <col min="11019" max="11019" width="7" style="334" customWidth="1"/>
    <col min="11020" max="11020" width="5.42578125" style="334" customWidth="1"/>
    <col min="11021" max="11021" width="5" style="334" customWidth="1"/>
    <col min="11022" max="11022" width="6" style="334" bestFit="1" customWidth="1"/>
    <col min="11023" max="11023" width="6.140625" style="334" customWidth="1"/>
    <col min="11024" max="11024" width="16.5703125" style="334" customWidth="1"/>
    <col min="11025" max="11265" width="11.42578125" style="334"/>
    <col min="11266" max="11266" width="3.85546875" style="334" customWidth="1"/>
    <col min="11267" max="11267" width="49.7109375" style="334" customWidth="1"/>
    <col min="11268" max="11268" width="29.42578125" style="334" customWidth="1"/>
    <col min="11269" max="11269" width="6.28515625" style="334" customWidth="1"/>
    <col min="11270" max="11270" width="4.28515625" style="334" customWidth="1"/>
    <col min="11271" max="11271" width="6.42578125" style="334" customWidth="1"/>
    <col min="11272" max="11272" width="3.28515625" style="334" customWidth="1"/>
    <col min="11273" max="11273" width="6" style="334" customWidth="1"/>
    <col min="11274" max="11274" width="5.7109375" style="334" bestFit="1" customWidth="1"/>
    <col min="11275" max="11275" width="7" style="334" customWidth="1"/>
    <col min="11276" max="11276" width="5.42578125" style="334" customWidth="1"/>
    <col min="11277" max="11277" width="5" style="334" customWidth="1"/>
    <col min="11278" max="11278" width="6" style="334" bestFit="1" customWidth="1"/>
    <col min="11279" max="11279" width="6.140625" style="334" customWidth="1"/>
    <col min="11280" max="11280" width="16.5703125" style="334" customWidth="1"/>
    <col min="11281" max="11521" width="11.42578125" style="334"/>
    <col min="11522" max="11522" width="3.85546875" style="334" customWidth="1"/>
    <col min="11523" max="11523" width="49.7109375" style="334" customWidth="1"/>
    <col min="11524" max="11524" width="29.42578125" style="334" customWidth="1"/>
    <col min="11525" max="11525" width="6.28515625" style="334" customWidth="1"/>
    <col min="11526" max="11526" width="4.28515625" style="334" customWidth="1"/>
    <col min="11527" max="11527" width="6.42578125" style="334" customWidth="1"/>
    <col min="11528" max="11528" width="3.28515625" style="334" customWidth="1"/>
    <col min="11529" max="11529" width="6" style="334" customWidth="1"/>
    <col min="11530" max="11530" width="5.7109375" style="334" bestFit="1" customWidth="1"/>
    <col min="11531" max="11531" width="7" style="334" customWidth="1"/>
    <col min="11532" max="11532" width="5.42578125" style="334" customWidth="1"/>
    <col min="11533" max="11533" width="5" style="334" customWidth="1"/>
    <col min="11534" max="11534" width="6" style="334" bestFit="1" customWidth="1"/>
    <col min="11535" max="11535" width="6.140625" style="334" customWidth="1"/>
    <col min="11536" max="11536" width="16.5703125" style="334" customWidth="1"/>
    <col min="11537" max="11777" width="11.42578125" style="334"/>
    <col min="11778" max="11778" width="3.85546875" style="334" customWidth="1"/>
    <col min="11779" max="11779" width="49.7109375" style="334" customWidth="1"/>
    <col min="11780" max="11780" width="29.42578125" style="334" customWidth="1"/>
    <col min="11781" max="11781" width="6.28515625" style="334" customWidth="1"/>
    <col min="11782" max="11782" width="4.28515625" style="334" customWidth="1"/>
    <col min="11783" max="11783" width="6.42578125" style="334" customWidth="1"/>
    <col min="11784" max="11784" width="3.28515625" style="334" customWidth="1"/>
    <col min="11785" max="11785" width="6" style="334" customWidth="1"/>
    <col min="11786" max="11786" width="5.7109375" style="334" bestFit="1" customWidth="1"/>
    <col min="11787" max="11787" width="7" style="334" customWidth="1"/>
    <col min="11788" max="11788" width="5.42578125" style="334" customWidth="1"/>
    <col min="11789" max="11789" width="5" style="334" customWidth="1"/>
    <col min="11790" max="11790" width="6" style="334" bestFit="1" customWidth="1"/>
    <col min="11791" max="11791" width="6.140625" style="334" customWidth="1"/>
    <col min="11792" max="11792" width="16.5703125" style="334" customWidth="1"/>
    <col min="11793" max="12033" width="11.42578125" style="334"/>
    <col min="12034" max="12034" width="3.85546875" style="334" customWidth="1"/>
    <col min="12035" max="12035" width="49.7109375" style="334" customWidth="1"/>
    <col min="12036" max="12036" width="29.42578125" style="334" customWidth="1"/>
    <col min="12037" max="12037" width="6.28515625" style="334" customWidth="1"/>
    <col min="12038" max="12038" width="4.28515625" style="334" customWidth="1"/>
    <col min="12039" max="12039" width="6.42578125" style="334" customWidth="1"/>
    <col min="12040" max="12040" width="3.28515625" style="334" customWidth="1"/>
    <col min="12041" max="12041" width="6" style="334" customWidth="1"/>
    <col min="12042" max="12042" width="5.7109375" style="334" bestFit="1" customWidth="1"/>
    <col min="12043" max="12043" width="7" style="334" customWidth="1"/>
    <col min="12044" max="12044" width="5.42578125" style="334" customWidth="1"/>
    <col min="12045" max="12045" width="5" style="334" customWidth="1"/>
    <col min="12046" max="12046" width="6" style="334" bestFit="1" customWidth="1"/>
    <col min="12047" max="12047" width="6.140625" style="334" customWidth="1"/>
    <col min="12048" max="12048" width="16.5703125" style="334" customWidth="1"/>
    <col min="12049" max="12289" width="11.42578125" style="334"/>
    <col min="12290" max="12290" width="3.85546875" style="334" customWidth="1"/>
    <col min="12291" max="12291" width="49.7109375" style="334" customWidth="1"/>
    <col min="12292" max="12292" width="29.42578125" style="334" customWidth="1"/>
    <col min="12293" max="12293" width="6.28515625" style="334" customWidth="1"/>
    <col min="12294" max="12294" width="4.28515625" style="334" customWidth="1"/>
    <col min="12295" max="12295" width="6.42578125" style="334" customWidth="1"/>
    <col min="12296" max="12296" width="3.28515625" style="334" customWidth="1"/>
    <col min="12297" max="12297" width="6" style="334" customWidth="1"/>
    <col min="12298" max="12298" width="5.7109375" style="334" bestFit="1" customWidth="1"/>
    <col min="12299" max="12299" width="7" style="334" customWidth="1"/>
    <col min="12300" max="12300" width="5.42578125" style="334" customWidth="1"/>
    <col min="12301" max="12301" width="5" style="334" customWidth="1"/>
    <col min="12302" max="12302" width="6" style="334" bestFit="1" customWidth="1"/>
    <col min="12303" max="12303" width="6.140625" style="334" customWidth="1"/>
    <col min="12304" max="12304" width="16.5703125" style="334" customWidth="1"/>
    <col min="12305" max="12545" width="11.42578125" style="334"/>
    <col min="12546" max="12546" width="3.85546875" style="334" customWidth="1"/>
    <col min="12547" max="12547" width="49.7109375" style="334" customWidth="1"/>
    <col min="12548" max="12548" width="29.42578125" style="334" customWidth="1"/>
    <col min="12549" max="12549" width="6.28515625" style="334" customWidth="1"/>
    <col min="12550" max="12550" width="4.28515625" style="334" customWidth="1"/>
    <col min="12551" max="12551" width="6.42578125" style="334" customWidth="1"/>
    <col min="12552" max="12552" width="3.28515625" style="334" customWidth="1"/>
    <col min="12553" max="12553" width="6" style="334" customWidth="1"/>
    <col min="12554" max="12554" width="5.7109375" style="334" bestFit="1" customWidth="1"/>
    <col min="12555" max="12555" width="7" style="334" customWidth="1"/>
    <col min="12556" max="12556" width="5.42578125" style="334" customWidth="1"/>
    <col min="12557" max="12557" width="5" style="334" customWidth="1"/>
    <col min="12558" max="12558" width="6" style="334" bestFit="1" customWidth="1"/>
    <col min="12559" max="12559" width="6.140625" style="334" customWidth="1"/>
    <col min="12560" max="12560" width="16.5703125" style="334" customWidth="1"/>
    <col min="12561" max="12801" width="11.42578125" style="334"/>
    <col min="12802" max="12802" width="3.85546875" style="334" customWidth="1"/>
    <col min="12803" max="12803" width="49.7109375" style="334" customWidth="1"/>
    <col min="12804" max="12804" width="29.42578125" style="334" customWidth="1"/>
    <col min="12805" max="12805" width="6.28515625" style="334" customWidth="1"/>
    <col min="12806" max="12806" width="4.28515625" style="334" customWidth="1"/>
    <col min="12807" max="12807" width="6.42578125" style="334" customWidth="1"/>
    <col min="12808" max="12808" width="3.28515625" style="334" customWidth="1"/>
    <col min="12809" max="12809" width="6" style="334" customWidth="1"/>
    <col min="12810" max="12810" width="5.7109375" style="334" bestFit="1" customWidth="1"/>
    <col min="12811" max="12811" width="7" style="334" customWidth="1"/>
    <col min="12812" max="12812" width="5.42578125" style="334" customWidth="1"/>
    <col min="12813" max="12813" width="5" style="334" customWidth="1"/>
    <col min="12814" max="12814" width="6" style="334" bestFit="1" customWidth="1"/>
    <col min="12815" max="12815" width="6.140625" style="334" customWidth="1"/>
    <col min="12816" max="12816" width="16.5703125" style="334" customWidth="1"/>
    <col min="12817" max="13057" width="11.42578125" style="334"/>
    <col min="13058" max="13058" width="3.85546875" style="334" customWidth="1"/>
    <col min="13059" max="13059" width="49.7109375" style="334" customWidth="1"/>
    <col min="13060" max="13060" width="29.42578125" style="334" customWidth="1"/>
    <col min="13061" max="13061" width="6.28515625" style="334" customWidth="1"/>
    <col min="13062" max="13062" width="4.28515625" style="334" customWidth="1"/>
    <col min="13063" max="13063" width="6.42578125" style="334" customWidth="1"/>
    <col min="13064" max="13064" width="3.28515625" style="334" customWidth="1"/>
    <col min="13065" max="13065" width="6" style="334" customWidth="1"/>
    <col min="13066" max="13066" width="5.7109375" style="334" bestFit="1" customWidth="1"/>
    <col min="13067" max="13067" width="7" style="334" customWidth="1"/>
    <col min="13068" max="13068" width="5.42578125" style="334" customWidth="1"/>
    <col min="13069" max="13069" width="5" style="334" customWidth="1"/>
    <col min="13070" max="13070" width="6" style="334" bestFit="1" customWidth="1"/>
    <col min="13071" max="13071" width="6.140625" style="334" customWidth="1"/>
    <col min="13072" max="13072" width="16.5703125" style="334" customWidth="1"/>
    <col min="13073" max="13313" width="11.42578125" style="334"/>
    <col min="13314" max="13314" width="3.85546875" style="334" customWidth="1"/>
    <col min="13315" max="13315" width="49.7109375" style="334" customWidth="1"/>
    <col min="13316" max="13316" width="29.42578125" style="334" customWidth="1"/>
    <col min="13317" max="13317" width="6.28515625" style="334" customWidth="1"/>
    <col min="13318" max="13318" width="4.28515625" style="334" customWidth="1"/>
    <col min="13319" max="13319" width="6.42578125" style="334" customWidth="1"/>
    <col min="13320" max="13320" width="3.28515625" style="334" customWidth="1"/>
    <col min="13321" max="13321" width="6" style="334" customWidth="1"/>
    <col min="13322" max="13322" width="5.7109375" style="334" bestFit="1" customWidth="1"/>
    <col min="13323" max="13323" width="7" style="334" customWidth="1"/>
    <col min="13324" max="13324" width="5.42578125" style="334" customWidth="1"/>
    <col min="13325" max="13325" width="5" style="334" customWidth="1"/>
    <col min="13326" max="13326" width="6" style="334" bestFit="1" customWidth="1"/>
    <col min="13327" max="13327" width="6.140625" style="334" customWidth="1"/>
    <col min="13328" max="13328" width="16.5703125" style="334" customWidth="1"/>
    <col min="13329" max="13569" width="11.42578125" style="334"/>
    <col min="13570" max="13570" width="3.85546875" style="334" customWidth="1"/>
    <col min="13571" max="13571" width="49.7109375" style="334" customWidth="1"/>
    <col min="13572" max="13572" width="29.42578125" style="334" customWidth="1"/>
    <col min="13573" max="13573" width="6.28515625" style="334" customWidth="1"/>
    <col min="13574" max="13574" width="4.28515625" style="334" customWidth="1"/>
    <col min="13575" max="13575" width="6.42578125" style="334" customWidth="1"/>
    <col min="13576" max="13576" width="3.28515625" style="334" customWidth="1"/>
    <col min="13577" max="13577" width="6" style="334" customWidth="1"/>
    <col min="13578" max="13578" width="5.7109375" style="334" bestFit="1" customWidth="1"/>
    <col min="13579" max="13579" width="7" style="334" customWidth="1"/>
    <col min="13580" max="13580" width="5.42578125" style="334" customWidth="1"/>
    <col min="13581" max="13581" width="5" style="334" customWidth="1"/>
    <col min="13582" max="13582" width="6" style="334" bestFit="1" customWidth="1"/>
    <col min="13583" max="13583" width="6.140625" style="334" customWidth="1"/>
    <col min="13584" max="13584" width="16.5703125" style="334" customWidth="1"/>
    <col min="13585" max="13825" width="11.42578125" style="334"/>
    <col min="13826" max="13826" width="3.85546875" style="334" customWidth="1"/>
    <col min="13827" max="13827" width="49.7109375" style="334" customWidth="1"/>
    <col min="13828" max="13828" width="29.42578125" style="334" customWidth="1"/>
    <col min="13829" max="13829" width="6.28515625" style="334" customWidth="1"/>
    <col min="13830" max="13830" width="4.28515625" style="334" customWidth="1"/>
    <col min="13831" max="13831" width="6.42578125" style="334" customWidth="1"/>
    <col min="13832" max="13832" width="3.28515625" style="334" customWidth="1"/>
    <col min="13833" max="13833" width="6" style="334" customWidth="1"/>
    <col min="13834" max="13834" width="5.7109375" style="334" bestFit="1" customWidth="1"/>
    <col min="13835" max="13835" width="7" style="334" customWidth="1"/>
    <col min="13836" max="13836" width="5.42578125" style="334" customWidth="1"/>
    <col min="13837" max="13837" width="5" style="334" customWidth="1"/>
    <col min="13838" max="13838" width="6" style="334" bestFit="1" customWidth="1"/>
    <col min="13839" max="13839" width="6.140625" style="334" customWidth="1"/>
    <col min="13840" max="13840" width="16.5703125" style="334" customWidth="1"/>
    <col min="13841" max="14081" width="11.42578125" style="334"/>
    <col min="14082" max="14082" width="3.85546875" style="334" customWidth="1"/>
    <col min="14083" max="14083" width="49.7109375" style="334" customWidth="1"/>
    <col min="14084" max="14084" width="29.42578125" style="334" customWidth="1"/>
    <col min="14085" max="14085" width="6.28515625" style="334" customWidth="1"/>
    <col min="14086" max="14086" width="4.28515625" style="334" customWidth="1"/>
    <col min="14087" max="14087" width="6.42578125" style="334" customWidth="1"/>
    <col min="14088" max="14088" width="3.28515625" style="334" customWidth="1"/>
    <col min="14089" max="14089" width="6" style="334" customWidth="1"/>
    <col min="14090" max="14090" width="5.7109375" style="334" bestFit="1" customWidth="1"/>
    <col min="14091" max="14091" width="7" style="334" customWidth="1"/>
    <col min="14092" max="14092" width="5.42578125" style="334" customWidth="1"/>
    <col min="14093" max="14093" width="5" style="334" customWidth="1"/>
    <col min="14094" max="14094" width="6" style="334" bestFit="1" customWidth="1"/>
    <col min="14095" max="14095" width="6.140625" style="334" customWidth="1"/>
    <col min="14096" max="14096" width="16.5703125" style="334" customWidth="1"/>
    <col min="14097" max="14337" width="11.42578125" style="334"/>
    <col min="14338" max="14338" width="3.85546875" style="334" customWidth="1"/>
    <col min="14339" max="14339" width="49.7109375" style="334" customWidth="1"/>
    <col min="14340" max="14340" width="29.42578125" style="334" customWidth="1"/>
    <col min="14341" max="14341" width="6.28515625" style="334" customWidth="1"/>
    <col min="14342" max="14342" width="4.28515625" style="334" customWidth="1"/>
    <col min="14343" max="14343" width="6.42578125" style="334" customWidth="1"/>
    <col min="14344" max="14344" width="3.28515625" style="334" customWidth="1"/>
    <col min="14345" max="14345" width="6" style="334" customWidth="1"/>
    <col min="14346" max="14346" width="5.7109375" style="334" bestFit="1" customWidth="1"/>
    <col min="14347" max="14347" width="7" style="334" customWidth="1"/>
    <col min="14348" max="14348" width="5.42578125" style="334" customWidth="1"/>
    <col min="14349" max="14349" width="5" style="334" customWidth="1"/>
    <col min="14350" max="14350" width="6" style="334" bestFit="1" customWidth="1"/>
    <col min="14351" max="14351" width="6.140625" style="334" customWidth="1"/>
    <col min="14352" max="14352" width="16.5703125" style="334" customWidth="1"/>
    <col min="14353" max="14593" width="11.42578125" style="334"/>
    <col min="14594" max="14594" width="3.85546875" style="334" customWidth="1"/>
    <col min="14595" max="14595" width="49.7109375" style="334" customWidth="1"/>
    <col min="14596" max="14596" width="29.42578125" style="334" customWidth="1"/>
    <col min="14597" max="14597" width="6.28515625" style="334" customWidth="1"/>
    <col min="14598" max="14598" width="4.28515625" style="334" customWidth="1"/>
    <col min="14599" max="14599" width="6.42578125" style="334" customWidth="1"/>
    <col min="14600" max="14600" width="3.28515625" style="334" customWidth="1"/>
    <col min="14601" max="14601" width="6" style="334" customWidth="1"/>
    <col min="14602" max="14602" width="5.7109375" style="334" bestFit="1" customWidth="1"/>
    <col min="14603" max="14603" width="7" style="334" customWidth="1"/>
    <col min="14604" max="14604" width="5.42578125" style="334" customWidth="1"/>
    <col min="14605" max="14605" width="5" style="334" customWidth="1"/>
    <col min="14606" max="14606" width="6" style="334" bestFit="1" customWidth="1"/>
    <col min="14607" max="14607" width="6.140625" style="334" customWidth="1"/>
    <col min="14608" max="14608" width="16.5703125" style="334" customWidth="1"/>
    <col min="14609" max="14849" width="11.42578125" style="334"/>
    <col min="14850" max="14850" width="3.85546875" style="334" customWidth="1"/>
    <col min="14851" max="14851" width="49.7109375" style="334" customWidth="1"/>
    <col min="14852" max="14852" width="29.42578125" style="334" customWidth="1"/>
    <col min="14853" max="14853" width="6.28515625" style="334" customWidth="1"/>
    <col min="14854" max="14854" width="4.28515625" style="334" customWidth="1"/>
    <col min="14855" max="14855" width="6.42578125" style="334" customWidth="1"/>
    <col min="14856" max="14856" width="3.28515625" style="334" customWidth="1"/>
    <col min="14857" max="14857" width="6" style="334" customWidth="1"/>
    <col min="14858" max="14858" width="5.7109375" style="334" bestFit="1" customWidth="1"/>
    <col min="14859" max="14859" width="7" style="334" customWidth="1"/>
    <col min="14860" max="14860" width="5.42578125" style="334" customWidth="1"/>
    <col min="14861" max="14861" width="5" style="334" customWidth="1"/>
    <col min="14862" max="14862" width="6" style="334" bestFit="1" customWidth="1"/>
    <col min="14863" max="14863" width="6.140625" style="334" customWidth="1"/>
    <col min="14864" max="14864" width="16.5703125" style="334" customWidth="1"/>
    <col min="14865" max="15105" width="11.42578125" style="334"/>
    <col min="15106" max="15106" width="3.85546875" style="334" customWidth="1"/>
    <col min="15107" max="15107" width="49.7109375" style="334" customWidth="1"/>
    <col min="15108" max="15108" width="29.42578125" style="334" customWidth="1"/>
    <col min="15109" max="15109" width="6.28515625" style="334" customWidth="1"/>
    <col min="15110" max="15110" width="4.28515625" style="334" customWidth="1"/>
    <col min="15111" max="15111" width="6.42578125" style="334" customWidth="1"/>
    <col min="15112" max="15112" width="3.28515625" style="334" customWidth="1"/>
    <col min="15113" max="15113" width="6" style="334" customWidth="1"/>
    <col min="15114" max="15114" width="5.7109375" style="334" bestFit="1" customWidth="1"/>
    <col min="15115" max="15115" width="7" style="334" customWidth="1"/>
    <col min="15116" max="15116" width="5.42578125" style="334" customWidth="1"/>
    <col min="15117" max="15117" width="5" style="334" customWidth="1"/>
    <col min="15118" max="15118" width="6" style="334" bestFit="1" customWidth="1"/>
    <col min="15119" max="15119" width="6.140625" style="334" customWidth="1"/>
    <col min="15120" max="15120" width="16.5703125" style="334" customWidth="1"/>
    <col min="15121" max="15361" width="11.42578125" style="334"/>
    <col min="15362" max="15362" width="3.85546875" style="334" customWidth="1"/>
    <col min="15363" max="15363" width="49.7109375" style="334" customWidth="1"/>
    <col min="15364" max="15364" width="29.42578125" style="334" customWidth="1"/>
    <col min="15365" max="15365" width="6.28515625" style="334" customWidth="1"/>
    <col min="15366" max="15366" width="4.28515625" style="334" customWidth="1"/>
    <col min="15367" max="15367" width="6.42578125" style="334" customWidth="1"/>
    <col min="15368" max="15368" width="3.28515625" style="334" customWidth="1"/>
    <col min="15369" max="15369" width="6" style="334" customWidth="1"/>
    <col min="15370" max="15370" width="5.7109375" style="334" bestFit="1" customWidth="1"/>
    <col min="15371" max="15371" width="7" style="334" customWidth="1"/>
    <col min="15372" max="15372" width="5.42578125" style="334" customWidth="1"/>
    <col min="15373" max="15373" width="5" style="334" customWidth="1"/>
    <col min="15374" max="15374" width="6" style="334" bestFit="1" customWidth="1"/>
    <col min="15375" max="15375" width="6.140625" style="334" customWidth="1"/>
    <col min="15376" max="15376" width="16.5703125" style="334" customWidth="1"/>
    <col min="15377" max="15617" width="11.42578125" style="334"/>
    <col min="15618" max="15618" width="3.85546875" style="334" customWidth="1"/>
    <col min="15619" max="15619" width="49.7109375" style="334" customWidth="1"/>
    <col min="15620" max="15620" width="29.42578125" style="334" customWidth="1"/>
    <col min="15621" max="15621" width="6.28515625" style="334" customWidth="1"/>
    <col min="15622" max="15622" width="4.28515625" style="334" customWidth="1"/>
    <col min="15623" max="15623" width="6.42578125" style="334" customWidth="1"/>
    <col min="15624" max="15624" width="3.28515625" style="334" customWidth="1"/>
    <col min="15625" max="15625" width="6" style="334" customWidth="1"/>
    <col min="15626" max="15626" width="5.7109375" style="334" bestFit="1" customWidth="1"/>
    <col min="15627" max="15627" width="7" style="334" customWidth="1"/>
    <col min="15628" max="15628" width="5.42578125" style="334" customWidth="1"/>
    <col min="15629" max="15629" width="5" style="334" customWidth="1"/>
    <col min="15630" max="15630" width="6" style="334" bestFit="1" customWidth="1"/>
    <col min="15631" max="15631" width="6.140625" style="334" customWidth="1"/>
    <col min="15632" max="15632" width="16.5703125" style="334" customWidth="1"/>
    <col min="15633" max="15873" width="11.42578125" style="334"/>
    <col min="15874" max="15874" width="3.85546875" style="334" customWidth="1"/>
    <col min="15875" max="15875" width="49.7109375" style="334" customWidth="1"/>
    <col min="15876" max="15876" width="29.42578125" style="334" customWidth="1"/>
    <col min="15877" max="15877" width="6.28515625" style="334" customWidth="1"/>
    <col min="15878" max="15878" width="4.28515625" style="334" customWidth="1"/>
    <col min="15879" max="15879" width="6.42578125" style="334" customWidth="1"/>
    <col min="15880" max="15880" width="3.28515625" style="334" customWidth="1"/>
    <col min="15881" max="15881" width="6" style="334" customWidth="1"/>
    <col min="15882" max="15882" width="5.7109375" style="334" bestFit="1" customWidth="1"/>
    <col min="15883" max="15883" width="7" style="334" customWidth="1"/>
    <col min="15884" max="15884" width="5.42578125" style="334" customWidth="1"/>
    <col min="15885" max="15885" width="5" style="334" customWidth="1"/>
    <col min="15886" max="15886" width="6" style="334" bestFit="1" customWidth="1"/>
    <col min="15887" max="15887" width="6.140625" style="334" customWidth="1"/>
    <col min="15888" max="15888" width="16.5703125" style="334" customWidth="1"/>
    <col min="15889" max="16129" width="11.42578125" style="334"/>
    <col min="16130" max="16130" width="3.85546875" style="334" customWidth="1"/>
    <col min="16131" max="16131" width="49.7109375" style="334" customWidth="1"/>
    <col min="16132" max="16132" width="29.42578125" style="334" customWidth="1"/>
    <col min="16133" max="16133" width="6.28515625" style="334" customWidth="1"/>
    <col min="16134" max="16134" width="4.28515625" style="334" customWidth="1"/>
    <col min="16135" max="16135" width="6.42578125" style="334" customWidth="1"/>
    <col min="16136" max="16136" width="3.28515625" style="334" customWidth="1"/>
    <col min="16137" max="16137" width="6" style="334" customWidth="1"/>
    <col min="16138" max="16138" width="5.7109375" style="334" bestFit="1" customWidth="1"/>
    <col min="16139" max="16139" width="7" style="334" customWidth="1"/>
    <col min="16140" max="16140" width="5.42578125" style="334" customWidth="1"/>
    <col min="16141" max="16141" width="5" style="334" customWidth="1"/>
    <col min="16142" max="16142" width="6" style="334" bestFit="1" customWidth="1"/>
    <col min="16143" max="16143" width="6.140625" style="334" customWidth="1"/>
    <col min="16144" max="16144" width="16.5703125" style="334" customWidth="1"/>
    <col min="16145" max="16384" width="11.42578125" style="334"/>
  </cols>
  <sheetData>
    <row r="1" spans="1:20" ht="18" customHeight="1" thickBot="1" x14ac:dyDescent="0.3">
      <c r="B1" s="1623" t="str">
        <f>'Recap Sheet'!A2</f>
        <v>School Food Authority:</v>
      </c>
      <c r="E1" s="2384" t="str">
        <f>'Recap Sheet'!A3</f>
        <v>Offeror Name:</v>
      </c>
      <c r="F1" s="2384"/>
      <c r="G1" s="2384"/>
      <c r="H1" s="2384"/>
      <c r="I1" s="2384"/>
      <c r="J1" s="2384"/>
      <c r="K1" s="2384"/>
      <c r="L1" s="2384"/>
      <c r="M1" s="2384"/>
      <c r="N1" s="924"/>
    </row>
    <row r="2" spans="1:20" s="8" customFormat="1" ht="18.75" customHeight="1" thickBot="1" x14ac:dyDescent="0.3">
      <c r="A2" s="975"/>
      <c r="B2" s="926" t="str">
        <f>'Recap Sheet'!B2</f>
        <v>WILLIAMSBURG COUNTY SCHOOLS</v>
      </c>
      <c r="C2" s="1579" t="s">
        <v>27</v>
      </c>
      <c r="D2" s="1013"/>
      <c r="E2" s="2389">
        <f>'Recap Sheet'!B3</f>
        <v>0</v>
      </c>
      <c r="F2" s="2386"/>
      <c r="G2" s="2386"/>
      <c r="H2" s="2386"/>
      <c r="I2" s="2386"/>
      <c r="J2" s="2386"/>
      <c r="K2" s="2386"/>
      <c r="L2" s="2386"/>
      <c r="M2" s="2387"/>
      <c r="N2" s="2049"/>
      <c r="O2" s="953" t="s">
        <v>157</v>
      </c>
      <c r="P2" s="1094" t="s">
        <v>400</v>
      </c>
      <c r="Q2" s="948"/>
      <c r="R2" s="948"/>
      <c r="S2" s="948"/>
      <c r="T2" s="949"/>
    </row>
    <row r="3" spans="1:20" s="8" customFormat="1" ht="15" customHeight="1" x14ac:dyDescent="0.25">
      <c r="A3" s="974" t="s">
        <v>28</v>
      </c>
      <c r="B3" s="1627" t="s">
        <v>29</v>
      </c>
      <c r="C3" s="1580" t="s">
        <v>30</v>
      </c>
      <c r="D3" s="1014"/>
      <c r="E3" s="920"/>
      <c r="F3" s="2388" t="s">
        <v>3</v>
      </c>
      <c r="G3" s="2388"/>
      <c r="H3" s="2388"/>
      <c r="I3" s="2388"/>
      <c r="J3" s="2388"/>
      <c r="K3" s="928">
        <f>'Recap Sheet'!B4</f>
        <v>0</v>
      </c>
      <c r="L3" s="917"/>
      <c r="M3" s="921"/>
      <c r="N3" s="1606" t="s">
        <v>2219</v>
      </c>
      <c r="O3" s="954" t="s">
        <v>400</v>
      </c>
      <c r="P3" s="1095" t="s">
        <v>401</v>
      </c>
      <c r="Q3" s="393"/>
      <c r="R3" s="2089" t="s">
        <v>402</v>
      </c>
      <c r="S3" s="2090" t="s">
        <v>2911</v>
      </c>
      <c r="T3" s="393" t="s">
        <v>2906</v>
      </c>
    </row>
    <row r="4" spans="1:20" ht="15" customHeight="1" x14ac:dyDescent="0.25">
      <c r="A4" s="22" t="s">
        <v>31</v>
      </c>
      <c r="B4" s="1441"/>
      <c r="C4" s="1443"/>
      <c r="D4" s="1015" t="s">
        <v>32</v>
      </c>
      <c r="E4" s="1059" t="s">
        <v>33</v>
      </c>
      <c r="F4" s="1069" t="s">
        <v>34</v>
      </c>
      <c r="G4" s="528" t="s">
        <v>35</v>
      </c>
      <c r="H4" s="393" t="s">
        <v>36</v>
      </c>
      <c r="I4" s="393" t="s">
        <v>37</v>
      </c>
      <c r="J4" s="528" t="s">
        <v>38</v>
      </c>
      <c r="K4" s="393" t="s">
        <v>39</v>
      </c>
      <c r="L4" s="861" t="s">
        <v>40</v>
      </c>
      <c r="M4" s="919" t="s">
        <v>41</v>
      </c>
      <c r="N4" s="859" t="s">
        <v>2930</v>
      </c>
      <c r="O4" s="954" t="s">
        <v>403</v>
      </c>
      <c r="P4" s="1095" t="s">
        <v>404</v>
      </c>
      <c r="Q4" s="393" t="s">
        <v>400</v>
      </c>
      <c r="R4" s="393" t="s">
        <v>2216</v>
      </c>
      <c r="S4" s="393" t="s">
        <v>2217</v>
      </c>
      <c r="T4" s="393" t="s">
        <v>2907</v>
      </c>
    </row>
    <row r="5" spans="1:20" ht="15" customHeight="1" thickBot="1" x14ac:dyDescent="0.3">
      <c r="A5" s="506"/>
      <c r="B5" s="86"/>
      <c r="C5" s="1467"/>
      <c r="D5" s="1016" t="s">
        <v>42</v>
      </c>
      <c r="E5" s="1060" t="s">
        <v>43</v>
      </c>
      <c r="F5" s="1070" t="s">
        <v>44</v>
      </c>
      <c r="G5" s="673" t="s">
        <v>45</v>
      </c>
      <c r="H5" s="672" t="s">
        <v>46</v>
      </c>
      <c r="I5" s="672" t="s">
        <v>38</v>
      </c>
      <c r="J5" s="673" t="s">
        <v>47</v>
      </c>
      <c r="K5" s="672" t="s">
        <v>48</v>
      </c>
      <c r="L5" s="672" t="s">
        <v>47</v>
      </c>
      <c r="M5" s="674" t="s">
        <v>38</v>
      </c>
      <c r="N5" s="940" t="s">
        <v>2213</v>
      </c>
      <c r="O5" s="941" t="s">
        <v>406</v>
      </c>
      <c r="P5" s="1070" t="s">
        <v>407</v>
      </c>
      <c r="Q5" s="672" t="s">
        <v>408</v>
      </c>
      <c r="R5" s="1402" t="s">
        <v>47</v>
      </c>
      <c r="S5" s="1402" t="s">
        <v>49</v>
      </c>
      <c r="T5" s="1402" t="s">
        <v>2926</v>
      </c>
    </row>
    <row r="6" spans="1:20" s="173" customFormat="1" ht="15" customHeight="1" thickBot="1" x14ac:dyDescent="0.25">
      <c r="A6" s="14"/>
      <c r="B6" s="557" t="s">
        <v>364</v>
      </c>
      <c r="C6" s="1083"/>
      <c r="D6" s="17"/>
      <c r="E6" s="17"/>
      <c r="F6" s="1071"/>
      <c r="G6" s="521"/>
      <c r="H6" s="15"/>
      <c r="I6" s="15"/>
      <c r="J6" s="525"/>
      <c r="K6" s="15"/>
      <c r="L6" s="15"/>
      <c r="M6" s="19"/>
      <c r="N6" s="1614"/>
      <c r="O6" s="1472" t="s">
        <v>2220</v>
      </c>
      <c r="P6" s="1496"/>
      <c r="Q6" s="406"/>
      <c r="R6" s="406"/>
      <c r="S6" s="2088"/>
      <c r="T6" s="977"/>
    </row>
    <row r="7" spans="1:20" ht="15" customHeight="1" thickBot="1" x14ac:dyDescent="0.3">
      <c r="A7" s="22">
        <v>1</v>
      </c>
      <c r="B7" s="200" t="s">
        <v>368</v>
      </c>
      <c r="C7" s="1459" t="s">
        <v>2160</v>
      </c>
      <c r="D7" s="947"/>
      <c r="E7" s="436" t="s">
        <v>2067</v>
      </c>
      <c r="F7" s="1072">
        <v>640</v>
      </c>
      <c r="G7" s="1745">
        <v>17</v>
      </c>
      <c r="H7" s="27">
        <f>ROUND($G$7*$F$7/F7,2)</f>
        <v>17</v>
      </c>
      <c r="I7" s="23" t="s">
        <v>50</v>
      </c>
      <c r="J7" s="25">
        <v>42.2</v>
      </c>
      <c r="K7" s="208">
        <f>IF(OR(ISBLANK(J7),G7=0,ISBLANK(G7)),,ROUND(J7+$K$3,2))</f>
        <v>42.2</v>
      </c>
      <c r="L7" s="191">
        <f t="shared" ref="L7" si="0">ROUND(H7*K7,2)</f>
        <v>717.4</v>
      </c>
      <c r="M7" s="29">
        <f t="shared" ref="M7" si="1">ROUND(K7/F7,2)</f>
        <v>7.0000000000000007E-2</v>
      </c>
      <c r="N7" s="1839">
        <v>9.1</v>
      </c>
      <c r="O7" s="1327">
        <v>1.6551</v>
      </c>
      <c r="P7" s="947">
        <v>20</v>
      </c>
      <c r="Q7" s="1326">
        <f>ROUND(O7*P7,2)</f>
        <v>33.1</v>
      </c>
      <c r="R7" s="437">
        <f>J7-Q7</f>
        <v>9.1000000000000014</v>
      </c>
      <c r="S7" s="2091">
        <f>R7/F7</f>
        <v>1.4218750000000002E-2</v>
      </c>
      <c r="T7" s="437">
        <f>N7/F8</f>
        <v>1.4218749999999999E-2</v>
      </c>
    </row>
    <row r="8" spans="1:20" ht="15" customHeight="1" x14ac:dyDescent="0.25">
      <c r="A8" s="1961"/>
      <c r="B8" s="109" t="s">
        <v>2159</v>
      </c>
      <c r="C8" s="2092" t="s">
        <v>2161</v>
      </c>
      <c r="D8" s="1885"/>
      <c r="E8" s="1835" t="s">
        <v>2067</v>
      </c>
      <c r="F8" s="1979">
        <v>640</v>
      </c>
      <c r="G8" s="2093" t="s">
        <v>157</v>
      </c>
      <c r="H8" s="1837">
        <f>ROUND($G$7*$F$7/F8,2)</f>
        <v>17</v>
      </c>
      <c r="I8" s="1894" t="s">
        <v>50</v>
      </c>
      <c r="J8" s="1838"/>
      <c r="K8" s="1906">
        <f>IF(OR(ISBLANK(J8),G7=0,ISBLANK(G7)),,ROUND(J8+$K$3,2))</f>
        <v>0</v>
      </c>
      <c r="L8" s="1957">
        <f t="shared" ref="L8" si="2">ROUND(H8*K8,2)</f>
        <v>0</v>
      </c>
      <c r="M8" s="29">
        <f t="shared" ref="M8" si="3">ROUND(K8/F8,2)</f>
        <v>0</v>
      </c>
      <c r="N8" s="1839"/>
      <c r="O8" s="1832">
        <v>1.6551</v>
      </c>
      <c r="P8" s="1885">
        <v>20</v>
      </c>
      <c r="Q8" s="1701">
        <f>ROUND(O8*P8,2)</f>
        <v>33.1</v>
      </c>
      <c r="R8" s="1834" t="s">
        <v>157</v>
      </c>
      <c r="S8" s="2091" t="s">
        <v>157</v>
      </c>
      <c r="T8" s="1834" t="s">
        <v>157</v>
      </c>
    </row>
    <row r="9" spans="1:20" ht="15" customHeight="1" thickBot="1" x14ac:dyDescent="0.3">
      <c r="A9" s="41"/>
      <c r="B9" s="295" t="s">
        <v>1557</v>
      </c>
      <c r="C9" s="2026"/>
      <c r="D9" s="1598"/>
      <c r="E9" s="1598"/>
      <c r="F9" s="1598" t="s">
        <v>157</v>
      </c>
      <c r="G9" s="1432"/>
      <c r="H9" s="1433" t="s">
        <v>157</v>
      </c>
      <c r="I9" s="1555" t="s">
        <v>157</v>
      </c>
      <c r="J9" s="1596"/>
      <c r="K9" s="1587" t="s">
        <v>157</v>
      </c>
      <c r="L9" s="1587" t="s">
        <v>157</v>
      </c>
      <c r="M9" s="1556" t="s">
        <v>157</v>
      </c>
      <c r="N9" s="2096"/>
      <c r="O9" s="2097" t="s">
        <v>157</v>
      </c>
      <c r="P9" s="2098" t="s">
        <v>157</v>
      </c>
      <c r="Q9" s="2099" t="s">
        <v>157</v>
      </c>
      <c r="R9" s="2100" t="s">
        <v>157</v>
      </c>
      <c r="S9" s="2100"/>
      <c r="T9" s="2100" t="s">
        <v>157</v>
      </c>
    </row>
    <row r="10" spans="1:20" ht="15" customHeight="1" thickBot="1" x14ac:dyDescent="0.3">
      <c r="A10" s="22">
        <v>2</v>
      </c>
      <c r="B10" s="165" t="s">
        <v>2999</v>
      </c>
      <c r="C10" s="1459" t="s">
        <v>3001</v>
      </c>
      <c r="D10" s="947"/>
      <c r="E10" s="436" t="s">
        <v>2067</v>
      </c>
      <c r="F10" s="1072">
        <v>640</v>
      </c>
      <c r="G10" s="1745">
        <v>0</v>
      </c>
      <c r="H10" s="27">
        <f>ROUND($G$10*$F$10/F10,2)</f>
        <v>0</v>
      </c>
      <c r="I10" s="23" t="s">
        <v>50</v>
      </c>
      <c r="J10" s="25">
        <v>48.19</v>
      </c>
      <c r="K10" s="208">
        <f>IF(OR(ISBLANK(J10),G10=0,ISBLANK(G10)),,ROUND(J10+$K$3,2))</f>
        <v>0</v>
      </c>
      <c r="L10" s="191">
        <f t="shared" ref="L10" si="4">ROUND(H10*K10,2)</f>
        <v>0</v>
      </c>
      <c r="M10" s="29">
        <f t="shared" ref="M10" si="5">ROUND(K10/F10,2)</f>
        <v>0</v>
      </c>
      <c r="N10" s="1839">
        <v>22.8</v>
      </c>
      <c r="O10" s="1832">
        <v>1.6551</v>
      </c>
      <c r="P10" s="1885">
        <v>15.34</v>
      </c>
      <c r="Q10" s="1675">
        <f>ROUND(O10*P10,2)</f>
        <v>25.39</v>
      </c>
      <c r="R10" s="1834">
        <f>J10-Q10</f>
        <v>22.799999999999997</v>
      </c>
      <c r="S10" s="1834">
        <f>R10/F10</f>
        <v>3.5624999999999997E-2</v>
      </c>
      <c r="T10" s="1834">
        <f>N10/F10</f>
        <v>3.5625000000000004E-2</v>
      </c>
    </row>
    <row r="11" spans="1:20" ht="15" customHeight="1" x14ac:dyDescent="0.25">
      <c r="A11" s="22"/>
      <c r="B11" s="34" t="s">
        <v>3000</v>
      </c>
      <c r="C11" s="1443" t="s">
        <v>157</v>
      </c>
      <c r="D11" s="965"/>
      <c r="E11" s="1443" t="s">
        <v>157</v>
      </c>
      <c r="F11" s="1440" t="s">
        <v>157</v>
      </c>
      <c r="G11" s="1748"/>
      <c r="H11" s="1201" t="s">
        <v>157</v>
      </c>
      <c r="I11" s="967" t="s">
        <v>157</v>
      </c>
      <c r="J11" s="978"/>
      <c r="K11" s="1444" t="s">
        <v>157</v>
      </c>
      <c r="L11" s="191" t="s">
        <v>157</v>
      </c>
      <c r="M11" s="29" t="s">
        <v>157</v>
      </c>
      <c r="N11" s="1839"/>
      <c r="O11" s="1328" t="s">
        <v>157</v>
      </c>
      <c r="P11" s="966" t="s">
        <v>157</v>
      </c>
      <c r="Q11" s="1464" t="s">
        <v>157</v>
      </c>
      <c r="R11" s="1456" t="s">
        <v>157</v>
      </c>
      <c r="S11" s="1456"/>
      <c r="T11" s="1456" t="s">
        <v>157</v>
      </c>
    </row>
    <row r="12" spans="1:20" ht="15" customHeight="1" thickBot="1" x14ac:dyDescent="0.3">
      <c r="A12" s="41"/>
      <c r="B12" s="676" t="s">
        <v>1557</v>
      </c>
      <c r="C12" s="1443" t="s">
        <v>157</v>
      </c>
      <c r="D12" s="965"/>
      <c r="E12" s="1443" t="s">
        <v>157</v>
      </c>
      <c r="F12" s="1440" t="s">
        <v>157</v>
      </c>
      <c r="G12" s="2094"/>
      <c r="H12" s="1443" t="s">
        <v>157</v>
      </c>
      <c r="I12" s="2095" t="s">
        <v>157</v>
      </c>
      <c r="J12" s="978"/>
      <c r="K12" s="1444" t="s">
        <v>157</v>
      </c>
      <c r="L12" s="164" t="s">
        <v>157</v>
      </c>
      <c r="M12" s="33" t="s">
        <v>157</v>
      </c>
      <c r="N12" s="1616"/>
      <c r="O12" s="1328" t="s">
        <v>157</v>
      </c>
      <c r="P12" s="1833" t="s">
        <v>157</v>
      </c>
      <c r="Q12" s="2051" t="s">
        <v>157</v>
      </c>
      <c r="R12" s="1456" t="s">
        <v>157</v>
      </c>
      <c r="S12" s="1456"/>
      <c r="T12" s="1456" t="s">
        <v>157</v>
      </c>
    </row>
    <row r="13" spans="1:20" ht="15" customHeight="1" thickBot="1" x14ac:dyDescent="0.3">
      <c r="A13" s="22">
        <v>3</v>
      </c>
      <c r="B13" s="165" t="s">
        <v>3002</v>
      </c>
      <c r="C13" s="1459" t="s">
        <v>3004</v>
      </c>
      <c r="D13" s="947"/>
      <c r="E13" s="436" t="s">
        <v>2067</v>
      </c>
      <c r="F13" s="1072">
        <v>640</v>
      </c>
      <c r="G13" s="1745">
        <v>110</v>
      </c>
      <c r="H13" s="27">
        <f>ROUND($G$13*$F$13/F13,2)</f>
        <v>110</v>
      </c>
      <c r="I13" s="23" t="s">
        <v>50</v>
      </c>
      <c r="J13" s="25">
        <v>42.4</v>
      </c>
      <c r="K13" s="208">
        <f>IF(OR(ISBLANK(J13),G13=0,ISBLANK(G13)),,ROUND(J13+$K$3,2))</f>
        <v>42.4</v>
      </c>
      <c r="L13" s="191">
        <f t="shared" ref="L13" si="6">ROUND(H13*K13,2)</f>
        <v>4664</v>
      </c>
      <c r="M13" s="29">
        <f t="shared" ref="M13" si="7">ROUND(K13/F13,2)</f>
        <v>7.0000000000000007E-2</v>
      </c>
      <c r="N13" s="1839">
        <v>9.3000000000000007</v>
      </c>
      <c r="O13" s="1327">
        <v>1.6551</v>
      </c>
      <c r="P13" s="947">
        <v>20</v>
      </c>
      <c r="Q13" s="1326">
        <f>ROUND(O13*P13,2)</f>
        <v>33.1</v>
      </c>
      <c r="R13" s="437">
        <f>J13-Q13</f>
        <v>9.2999999999999972</v>
      </c>
      <c r="S13" s="2091">
        <f>R13/F13</f>
        <v>1.4531249999999996E-2</v>
      </c>
      <c r="T13" s="437">
        <f>N13/F13</f>
        <v>1.4531250000000001E-2</v>
      </c>
    </row>
    <row r="14" spans="1:20" ht="15" customHeight="1" x14ac:dyDescent="0.25">
      <c r="A14" s="22"/>
      <c r="B14" s="34" t="s">
        <v>3003</v>
      </c>
      <c r="C14" s="1443" t="s">
        <v>157</v>
      </c>
      <c r="D14" s="965"/>
      <c r="E14" s="1443" t="s">
        <v>157</v>
      </c>
      <c r="F14" s="1440" t="s">
        <v>157</v>
      </c>
      <c r="G14" s="1748"/>
      <c r="H14" s="1201" t="s">
        <v>157</v>
      </c>
      <c r="I14" s="967" t="s">
        <v>157</v>
      </c>
      <c r="J14" s="978"/>
      <c r="K14" s="1444" t="s">
        <v>157</v>
      </c>
      <c r="L14" s="191" t="s">
        <v>157</v>
      </c>
      <c r="M14" s="29" t="s">
        <v>157</v>
      </c>
      <c r="N14" s="1839"/>
      <c r="O14" s="1328" t="s">
        <v>157</v>
      </c>
      <c r="P14" s="966" t="s">
        <v>157</v>
      </c>
      <c r="Q14" s="1464" t="s">
        <v>157</v>
      </c>
      <c r="R14" s="1456" t="s">
        <v>157</v>
      </c>
      <c r="S14" s="1456"/>
      <c r="T14" s="1456" t="s">
        <v>157</v>
      </c>
    </row>
    <row r="15" spans="1:20" ht="15" customHeight="1" thickBot="1" x14ac:dyDescent="0.3">
      <c r="A15" s="41"/>
      <c r="B15" s="295" t="s">
        <v>1557</v>
      </c>
      <c r="C15" s="1467" t="s">
        <v>157</v>
      </c>
      <c r="D15" s="1310"/>
      <c r="E15" s="1467" t="s">
        <v>157</v>
      </c>
      <c r="F15" s="1445" t="s">
        <v>157</v>
      </c>
      <c r="G15" s="1749"/>
      <c r="H15" s="1467" t="s">
        <v>157</v>
      </c>
      <c r="I15" s="1471" t="s">
        <v>157</v>
      </c>
      <c r="J15" s="968"/>
      <c r="K15" s="1448" t="s">
        <v>157</v>
      </c>
      <c r="L15" s="163" t="s">
        <v>157</v>
      </c>
      <c r="M15" s="47" t="s">
        <v>157</v>
      </c>
      <c r="N15" s="1620"/>
      <c r="O15" s="1821" t="s">
        <v>157</v>
      </c>
      <c r="P15" s="1598" t="s">
        <v>157</v>
      </c>
      <c r="Q15" s="1822" t="s">
        <v>157</v>
      </c>
      <c r="R15" s="1470" t="s">
        <v>157</v>
      </c>
      <c r="S15" s="1470"/>
      <c r="T15" s="1470" t="s">
        <v>157</v>
      </c>
    </row>
    <row r="16" spans="1:20" ht="15" customHeight="1" thickBot="1" x14ac:dyDescent="0.3">
      <c r="A16" s="22">
        <v>4</v>
      </c>
      <c r="B16" s="1962" t="s">
        <v>3005</v>
      </c>
      <c r="C16" s="2072" t="s">
        <v>3006</v>
      </c>
      <c r="D16" s="1885"/>
      <c r="E16" s="1835" t="s">
        <v>3007</v>
      </c>
      <c r="F16" s="1979">
        <v>168</v>
      </c>
      <c r="G16" s="1745">
        <v>10</v>
      </c>
      <c r="H16" s="1837">
        <f>ROUND($G$16*$F$16/F16,2)</f>
        <v>10</v>
      </c>
      <c r="I16" s="1894" t="s">
        <v>50</v>
      </c>
      <c r="J16" s="1838">
        <v>34.81</v>
      </c>
      <c r="K16" s="1906">
        <f>IF(OR(ISBLANK(J16),G16=0,ISBLANK(G16)),,ROUND(J16+$K$3,2))</f>
        <v>34.81</v>
      </c>
      <c r="L16" s="1957">
        <f t="shared" ref="L16" si="8">ROUND(H16*K16,2)</f>
        <v>348.1</v>
      </c>
      <c r="M16" s="29">
        <f t="shared" ref="M16" si="9">ROUND(K16/F16,2)</f>
        <v>0.21</v>
      </c>
      <c r="N16" s="1839">
        <v>17.43</v>
      </c>
      <c r="O16" s="1832">
        <v>1.6551</v>
      </c>
      <c r="P16" s="1885">
        <v>10.5</v>
      </c>
      <c r="Q16" s="1675">
        <f>ROUND(O16*P16,2)</f>
        <v>17.38</v>
      </c>
      <c r="R16" s="1834">
        <f>J16-Q16</f>
        <v>17.430000000000003</v>
      </c>
      <c r="S16" s="2091">
        <f>R16/F16</f>
        <v>0.10375000000000002</v>
      </c>
      <c r="T16" s="1834">
        <f>N16/F16</f>
        <v>0.10375</v>
      </c>
    </row>
    <row r="17" spans="1:20" ht="15" customHeight="1" x14ac:dyDescent="0.25">
      <c r="A17" s="22"/>
      <c r="B17" s="34" t="s">
        <v>2163</v>
      </c>
      <c r="C17" s="1443" t="s">
        <v>157</v>
      </c>
      <c r="D17" s="965"/>
      <c r="E17" s="1443" t="s">
        <v>157</v>
      </c>
      <c r="F17" s="1440" t="s">
        <v>157</v>
      </c>
      <c r="G17" s="1748"/>
      <c r="H17" s="1201" t="s">
        <v>157</v>
      </c>
      <c r="I17" s="967" t="s">
        <v>157</v>
      </c>
      <c r="J17" s="978"/>
      <c r="K17" s="1444" t="s">
        <v>157</v>
      </c>
      <c r="L17" s="191" t="s">
        <v>157</v>
      </c>
      <c r="M17" s="29" t="s">
        <v>157</v>
      </c>
      <c r="N17" s="1839"/>
      <c r="O17" s="1328" t="s">
        <v>157</v>
      </c>
      <c r="P17" s="966" t="s">
        <v>157</v>
      </c>
      <c r="Q17" s="1464" t="s">
        <v>157</v>
      </c>
      <c r="R17" s="1456" t="s">
        <v>157</v>
      </c>
      <c r="S17" s="1456"/>
      <c r="T17" s="1456" t="s">
        <v>157</v>
      </c>
    </row>
    <row r="18" spans="1:20" ht="15" customHeight="1" thickBot="1" x14ac:dyDescent="0.3">
      <c r="A18" s="41"/>
      <c r="B18" s="676" t="s">
        <v>1557</v>
      </c>
      <c r="C18" s="1443" t="s">
        <v>157</v>
      </c>
      <c r="D18" s="965"/>
      <c r="E18" s="1443" t="s">
        <v>157</v>
      </c>
      <c r="F18" s="1440" t="s">
        <v>157</v>
      </c>
      <c r="G18" s="2094"/>
      <c r="H18" s="1443" t="s">
        <v>157</v>
      </c>
      <c r="I18" s="2095" t="s">
        <v>157</v>
      </c>
      <c r="J18" s="978"/>
      <c r="K18" s="1444" t="s">
        <v>157</v>
      </c>
      <c r="L18" s="164" t="s">
        <v>157</v>
      </c>
      <c r="M18" s="33" t="s">
        <v>157</v>
      </c>
      <c r="N18" s="1616"/>
      <c r="O18" s="1328" t="s">
        <v>157</v>
      </c>
      <c r="P18" s="1833" t="s">
        <v>157</v>
      </c>
      <c r="Q18" s="2051" t="s">
        <v>157</v>
      </c>
      <c r="R18" s="1456" t="s">
        <v>157</v>
      </c>
      <c r="S18" s="1456"/>
      <c r="T18" s="1456" t="s">
        <v>157</v>
      </c>
    </row>
    <row r="19" spans="1:20" ht="15" customHeight="1" thickBot="1" x14ac:dyDescent="0.3">
      <c r="A19" s="22">
        <v>5</v>
      </c>
      <c r="B19" s="165" t="s">
        <v>2162</v>
      </c>
      <c r="C19" s="1459" t="s">
        <v>2164</v>
      </c>
      <c r="D19" s="947"/>
      <c r="E19" s="436" t="s">
        <v>399</v>
      </c>
      <c r="F19" s="1072">
        <v>200</v>
      </c>
      <c r="G19" s="1745">
        <v>5</v>
      </c>
      <c r="H19" s="27">
        <f>ROUND($G$19*$F$19/F19,2)</f>
        <v>5</v>
      </c>
      <c r="I19" s="23" t="s">
        <v>50</v>
      </c>
      <c r="J19" s="25">
        <v>54.06</v>
      </c>
      <c r="K19" s="208">
        <f>IF(OR(ISBLANK(J19),G19=0,ISBLANK(G19)),,ROUND(J19+$K$3,2))</f>
        <v>54.06</v>
      </c>
      <c r="L19" s="191">
        <f t="shared" ref="L19" si="10">ROUND(H19*K19,2)</f>
        <v>270.3</v>
      </c>
      <c r="M19" s="29">
        <f t="shared" ref="M19" si="11">ROUND(K19/F19,2)</f>
        <v>0.27</v>
      </c>
      <c r="N19" s="1839">
        <v>33.369999999999997</v>
      </c>
      <c r="O19" s="1327">
        <v>1.6551</v>
      </c>
      <c r="P19" s="947">
        <v>12.5</v>
      </c>
      <c r="Q19" s="1326">
        <f>ROUND(O19*P19,2)</f>
        <v>20.69</v>
      </c>
      <c r="R19" s="437">
        <f>J19-Q19</f>
        <v>33.370000000000005</v>
      </c>
      <c r="S19" s="2091">
        <f>R19/F19</f>
        <v>0.16685000000000003</v>
      </c>
      <c r="T19" s="437">
        <f>N19/F19</f>
        <v>0.16685</v>
      </c>
    </row>
    <row r="20" spans="1:20" ht="15" customHeight="1" x14ac:dyDescent="0.25">
      <c r="A20" s="22"/>
      <c r="B20" s="34" t="s">
        <v>3008</v>
      </c>
      <c r="C20" s="1443" t="s">
        <v>157</v>
      </c>
      <c r="D20" s="965"/>
      <c r="E20" s="1443" t="s">
        <v>157</v>
      </c>
      <c r="F20" s="1440" t="s">
        <v>157</v>
      </c>
      <c r="G20" s="1748"/>
      <c r="H20" s="1201" t="s">
        <v>157</v>
      </c>
      <c r="I20" s="967" t="s">
        <v>157</v>
      </c>
      <c r="J20" s="978"/>
      <c r="K20" s="1444" t="s">
        <v>157</v>
      </c>
      <c r="L20" s="191" t="s">
        <v>157</v>
      </c>
      <c r="M20" s="29" t="s">
        <v>157</v>
      </c>
      <c r="N20" s="1839"/>
      <c r="O20" s="1328" t="s">
        <v>157</v>
      </c>
      <c r="P20" s="966" t="s">
        <v>157</v>
      </c>
      <c r="Q20" s="1464" t="s">
        <v>157</v>
      </c>
      <c r="R20" s="1456" t="s">
        <v>157</v>
      </c>
      <c r="S20" s="1456"/>
      <c r="T20" s="1456" t="s">
        <v>157</v>
      </c>
    </row>
    <row r="21" spans="1:20" ht="15" customHeight="1" thickBot="1" x14ac:dyDescent="0.3">
      <c r="A21" s="41"/>
      <c r="B21" s="676" t="s">
        <v>1557</v>
      </c>
      <c r="C21" s="1443" t="s">
        <v>157</v>
      </c>
      <c r="D21" s="965"/>
      <c r="E21" s="1443" t="s">
        <v>157</v>
      </c>
      <c r="F21" s="1440" t="s">
        <v>157</v>
      </c>
      <c r="G21" s="2094"/>
      <c r="H21" s="1443" t="s">
        <v>157</v>
      </c>
      <c r="I21" s="2095" t="s">
        <v>157</v>
      </c>
      <c r="J21" s="978"/>
      <c r="K21" s="1444" t="s">
        <v>157</v>
      </c>
      <c r="L21" s="164" t="s">
        <v>157</v>
      </c>
      <c r="M21" s="33" t="s">
        <v>157</v>
      </c>
      <c r="N21" s="1616"/>
      <c r="O21" s="1328" t="s">
        <v>157</v>
      </c>
      <c r="P21" s="1833" t="s">
        <v>157</v>
      </c>
      <c r="Q21" s="2051" t="s">
        <v>157</v>
      </c>
      <c r="R21" s="1456" t="s">
        <v>157</v>
      </c>
      <c r="S21" s="1456"/>
      <c r="T21" s="1456" t="s">
        <v>157</v>
      </c>
    </row>
    <row r="22" spans="1:20" ht="15" customHeight="1" thickBot="1" x14ac:dyDescent="0.3">
      <c r="A22" s="22">
        <v>6</v>
      </c>
      <c r="B22" s="165" t="s">
        <v>2174</v>
      </c>
      <c r="C22" s="2072" t="s">
        <v>2177</v>
      </c>
      <c r="D22" s="1885"/>
      <c r="E22" s="1835" t="s">
        <v>2179</v>
      </c>
      <c r="F22" s="1979">
        <v>960</v>
      </c>
      <c r="G22" s="1745">
        <v>150</v>
      </c>
      <c r="H22" s="1837">
        <f>ROUND($G$22*$F$22/F22,2)</f>
        <v>150</v>
      </c>
      <c r="I22" s="1894" t="s">
        <v>50</v>
      </c>
      <c r="J22" s="1845"/>
      <c r="K22" s="2003"/>
      <c r="L22" s="2004"/>
      <c r="M22" s="981"/>
      <c r="N22" s="1839"/>
      <c r="O22" s="1832">
        <v>1.6551</v>
      </c>
      <c r="P22" s="1885">
        <v>23.04</v>
      </c>
      <c r="Q22" s="1675">
        <f>ROUND(O22*P22,2)</f>
        <v>38.130000000000003</v>
      </c>
      <c r="R22" s="1834" t="s">
        <v>157</v>
      </c>
      <c r="S22" s="2091" t="s">
        <v>238</v>
      </c>
      <c r="T22" s="1834" t="s">
        <v>157</v>
      </c>
    </row>
    <row r="23" spans="1:20" ht="15" customHeight="1" x14ac:dyDescent="0.25">
      <c r="A23" s="22"/>
      <c r="B23" s="34" t="s">
        <v>2175</v>
      </c>
      <c r="C23" s="1443" t="s">
        <v>2178</v>
      </c>
      <c r="D23" s="947"/>
      <c r="E23" s="436" t="s">
        <v>2180</v>
      </c>
      <c r="F23" s="1072">
        <v>640</v>
      </c>
      <c r="G23" s="1748"/>
      <c r="H23" s="27">
        <f>ROUND($G$22*$F$22/F23,2)</f>
        <v>225</v>
      </c>
      <c r="I23" s="23" t="s">
        <v>50</v>
      </c>
      <c r="J23" s="25">
        <v>36.17</v>
      </c>
      <c r="K23" s="208">
        <f>IF(OR(ISBLANK(J23),G22=0,ISBLANK(G22)),,ROUND(J23+$K$3,2))</f>
        <v>36.17</v>
      </c>
      <c r="L23" s="191">
        <f t="shared" ref="L23" si="12">ROUND(H23*K23,2)</f>
        <v>8138.25</v>
      </c>
      <c r="M23" s="29">
        <f t="shared" ref="M23" si="13">ROUND(K23/F23,2)</f>
        <v>0.06</v>
      </c>
      <c r="N23" s="1839">
        <v>12.2</v>
      </c>
      <c r="O23" s="1327">
        <v>1.6551</v>
      </c>
      <c r="P23" s="947">
        <v>14.48</v>
      </c>
      <c r="Q23" s="1326">
        <f>ROUND(O23*P23,2)</f>
        <v>23.97</v>
      </c>
      <c r="R23" s="437">
        <f t="shared" ref="R23" si="14">J23-Q23</f>
        <v>12.200000000000003</v>
      </c>
      <c r="S23" s="2091">
        <f>R23/F23</f>
        <v>1.9062500000000003E-2</v>
      </c>
      <c r="T23" s="437">
        <f>N23/F23</f>
        <v>1.90625E-2</v>
      </c>
    </row>
    <row r="24" spans="1:20" ht="15" customHeight="1" thickBot="1" x14ac:dyDescent="0.3">
      <c r="A24" s="41"/>
      <c r="B24" s="295" t="s">
        <v>2176</v>
      </c>
      <c r="C24" s="1467" t="s">
        <v>157</v>
      </c>
      <c r="D24" s="1310"/>
      <c r="E24" s="1467" t="s">
        <v>157</v>
      </c>
      <c r="F24" s="1445" t="s">
        <v>157</v>
      </c>
      <c r="G24" s="1749"/>
      <c r="H24" s="1467" t="s">
        <v>157</v>
      </c>
      <c r="I24" s="1471" t="s">
        <v>157</v>
      </c>
      <c r="J24" s="968"/>
      <c r="K24" s="1448" t="s">
        <v>157</v>
      </c>
      <c r="L24" s="163" t="s">
        <v>157</v>
      </c>
      <c r="M24" s="47" t="s">
        <v>157</v>
      </c>
      <c r="N24" s="2102"/>
      <c r="O24" s="1821" t="s">
        <v>157</v>
      </c>
      <c r="P24" s="1598" t="s">
        <v>157</v>
      </c>
      <c r="Q24" s="1822" t="s">
        <v>157</v>
      </c>
      <c r="R24" s="1470" t="s">
        <v>157</v>
      </c>
      <c r="S24" s="1470"/>
      <c r="T24" s="1470" t="s">
        <v>157</v>
      </c>
    </row>
    <row r="25" spans="1:20" ht="15" customHeight="1" thickBot="1" x14ac:dyDescent="0.3">
      <c r="A25" s="22">
        <v>7</v>
      </c>
      <c r="B25" s="165" t="s">
        <v>2181</v>
      </c>
      <c r="C25" s="1459" t="s">
        <v>2183</v>
      </c>
      <c r="D25" s="947"/>
      <c r="E25" s="436" t="s">
        <v>1047</v>
      </c>
      <c r="F25" s="1072">
        <v>212</v>
      </c>
      <c r="G25" s="1745">
        <v>0</v>
      </c>
      <c r="H25" s="27">
        <f>ROUND($G$25*$F$25/F25,2)</f>
        <v>0</v>
      </c>
      <c r="I25" s="23" t="s">
        <v>50</v>
      </c>
      <c r="J25" s="25">
        <v>61.49</v>
      </c>
      <c r="K25" s="208">
        <f>IF(OR(ISBLANK(J25),G25=0,ISBLANK(G25)),,ROUND(J25+$K$3,2))</f>
        <v>0</v>
      </c>
      <c r="L25" s="191">
        <f t="shared" ref="L25" si="15">ROUND(H25*K25,2)</f>
        <v>0</v>
      </c>
      <c r="M25" s="29">
        <f t="shared" ref="M25" si="16">ROUND(K25/F25,2)</f>
        <v>0</v>
      </c>
      <c r="N25" s="1839">
        <v>39.15</v>
      </c>
      <c r="O25" s="1832">
        <v>1.6551</v>
      </c>
      <c r="P25" s="1885">
        <v>13.5</v>
      </c>
      <c r="Q25" s="1675">
        <f>ROUND(O25*P25,2)</f>
        <v>22.34</v>
      </c>
      <c r="R25" s="1834">
        <f>J25-Q25</f>
        <v>39.150000000000006</v>
      </c>
      <c r="S25" s="2091">
        <f>R25/F25</f>
        <v>0.18466981132075475</v>
      </c>
      <c r="T25" s="1834">
        <f>N25/F25</f>
        <v>0.18466981132075472</v>
      </c>
    </row>
    <row r="26" spans="1:20" ht="15" customHeight="1" x14ac:dyDescent="0.25">
      <c r="A26" s="22"/>
      <c r="B26" s="34" t="s">
        <v>2182</v>
      </c>
      <c r="C26" s="1443" t="s">
        <v>157</v>
      </c>
      <c r="D26" s="965"/>
      <c r="E26" s="1443" t="s">
        <v>157</v>
      </c>
      <c r="F26" s="1440" t="s">
        <v>157</v>
      </c>
      <c r="G26" s="1748"/>
      <c r="H26" s="1201" t="s">
        <v>157</v>
      </c>
      <c r="I26" s="967" t="s">
        <v>157</v>
      </c>
      <c r="J26" s="978"/>
      <c r="K26" s="1444" t="s">
        <v>157</v>
      </c>
      <c r="L26" s="191" t="s">
        <v>157</v>
      </c>
      <c r="M26" s="29" t="s">
        <v>157</v>
      </c>
      <c r="N26" s="1839"/>
      <c r="O26" s="1328" t="s">
        <v>157</v>
      </c>
      <c r="P26" s="966" t="s">
        <v>157</v>
      </c>
      <c r="Q26" s="1464" t="s">
        <v>157</v>
      </c>
      <c r="R26" s="1456" t="s">
        <v>157</v>
      </c>
      <c r="S26" s="1456"/>
      <c r="T26" s="1456" t="s">
        <v>157</v>
      </c>
    </row>
    <row r="27" spans="1:20" ht="15" customHeight="1" thickBot="1" x14ac:dyDescent="0.3">
      <c r="A27" s="41"/>
      <c r="B27" s="295" t="s">
        <v>2176</v>
      </c>
      <c r="C27" s="1467" t="s">
        <v>157</v>
      </c>
      <c r="D27" s="1310"/>
      <c r="E27" s="1467" t="s">
        <v>157</v>
      </c>
      <c r="F27" s="1445" t="s">
        <v>157</v>
      </c>
      <c r="G27" s="1749"/>
      <c r="H27" s="1467" t="s">
        <v>157</v>
      </c>
      <c r="I27" s="1471" t="s">
        <v>157</v>
      </c>
      <c r="J27" s="968"/>
      <c r="K27" s="1448" t="s">
        <v>157</v>
      </c>
      <c r="L27" s="163" t="s">
        <v>157</v>
      </c>
      <c r="M27" s="47" t="s">
        <v>157</v>
      </c>
      <c r="N27" s="1677"/>
      <c r="O27" s="1821" t="s">
        <v>157</v>
      </c>
      <c r="P27" s="1598" t="s">
        <v>157</v>
      </c>
      <c r="Q27" s="1822" t="s">
        <v>157</v>
      </c>
      <c r="R27" s="1470" t="s">
        <v>157</v>
      </c>
      <c r="S27" s="1470"/>
      <c r="T27" s="1470" t="s">
        <v>157</v>
      </c>
    </row>
    <row r="28" spans="1:20" ht="15" customHeight="1" thickBot="1" x14ac:dyDescent="0.3">
      <c r="A28" s="22">
        <v>8</v>
      </c>
      <c r="B28" s="165" t="s">
        <v>3010</v>
      </c>
      <c r="C28" s="1459" t="s">
        <v>2177</v>
      </c>
      <c r="D28" s="947"/>
      <c r="E28" s="436" t="s">
        <v>399</v>
      </c>
      <c r="F28" s="1072">
        <v>200</v>
      </c>
      <c r="G28" s="1745">
        <v>0</v>
      </c>
      <c r="H28" s="27">
        <f>ROUND($G$28*$F$28/F28,2)</f>
        <v>0</v>
      </c>
      <c r="I28" s="23" t="s">
        <v>50</v>
      </c>
      <c r="J28" s="982"/>
      <c r="K28" s="1663"/>
      <c r="L28" s="1718"/>
      <c r="M28" s="981"/>
      <c r="N28" s="1839"/>
      <c r="O28" s="1832">
        <v>1.6929000000000001</v>
      </c>
      <c r="P28" s="1885">
        <v>10.5</v>
      </c>
      <c r="Q28" s="1675">
        <f>ROUND(O28*P28,2)</f>
        <v>17.78</v>
      </c>
      <c r="R28" s="1834">
        <f>J28-Q28</f>
        <v>-17.78</v>
      </c>
      <c r="S28" s="2091">
        <f>Q29/F29</f>
        <v>2.778125E-2</v>
      </c>
      <c r="T28" s="1834">
        <f>M29/F29</f>
        <v>0</v>
      </c>
    </row>
    <row r="29" spans="1:20" ht="15" customHeight="1" x14ac:dyDescent="0.25">
      <c r="A29" s="22"/>
      <c r="B29" s="34" t="s">
        <v>3011</v>
      </c>
      <c r="C29" s="1443" t="s">
        <v>3014</v>
      </c>
      <c r="D29" s="947"/>
      <c r="E29" s="436" t="s">
        <v>2067</v>
      </c>
      <c r="F29" s="1072">
        <v>640</v>
      </c>
      <c r="G29" s="1748"/>
      <c r="H29" s="27">
        <f>ROUND($G$28*$F$28/F29,2)</f>
        <v>0</v>
      </c>
      <c r="I29" s="23" t="s">
        <v>50</v>
      </c>
      <c r="J29" s="25">
        <v>36.17</v>
      </c>
      <c r="K29" s="208">
        <f>IF(OR(ISBLANK(J29),G28=0,ISBLANK(G28)),,ROUND(J29+$K$3,2))</f>
        <v>0</v>
      </c>
      <c r="L29" s="191">
        <f t="shared" ref="L29" si="17">ROUND(H29*K29,2)</f>
        <v>0</v>
      </c>
      <c r="M29" s="29">
        <f t="shared" ref="M29" si="18">ROUND(K29/F29,2)</f>
        <v>0</v>
      </c>
      <c r="N29" s="1839"/>
      <c r="O29" s="1327">
        <v>1.6929000000000001</v>
      </c>
      <c r="P29" s="947">
        <v>10.5</v>
      </c>
      <c r="Q29" s="1326">
        <f>ROUND(O29*P29,2)</f>
        <v>17.78</v>
      </c>
      <c r="R29" s="437">
        <f>J29-Q29</f>
        <v>18.39</v>
      </c>
      <c r="S29" s="2091" t="e">
        <f>Q30/F30</f>
        <v>#DIV/0!</v>
      </c>
      <c r="T29" s="437" t="e">
        <f>M30/F30</f>
        <v>#DIV/0!</v>
      </c>
    </row>
    <row r="30" spans="1:20" ht="15" customHeight="1" x14ac:dyDescent="0.25">
      <c r="A30" s="22"/>
      <c r="B30" s="34" t="s">
        <v>3012</v>
      </c>
      <c r="C30" s="1590"/>
      <c r="D30" s="1884"/>
      <c r="E30" s="1590"/>
      <c r="F30" s="1597"/>
      <c r="G30" s="1748"/>
      <c r="H30" s="1550"/>
      <c r="I30" s="1460"/>
      <c r="J30" s="1362"/>
      <c r="K30" s="2104"/>
      <c r="L30" s="1313"/>
      <c r="M30" s="103"/>
      <c r="N30" s="520"/>
      <c r="O30" s="2002"/>
      <c r="P30" s="1452"/>
      <c r="Q30" s="1464"/>
      <c r="R30" s="1589"/>
      <c r="S30" s="1589"/>
      <c r="T30" s="1589"/>
    </row>
    <row r="31" spans="1:20" ht="15" customHeight="1" thickBot="1" x14ac:dyDescent="0.3">
      <c r="A31" s="41"/>
      <c r="B31" s="295" t="s">
        <v>3013</v>
      </c>
      <c r="C31" s="1467" t="s">
        <v>157</v>
      </c>
      <c r="D31" s="1310"/>
      <c r="E31" s="1467" t="s">
        <v>157</v>
      </c>
      <c r="F31" s="1445" t="s">
        <v>157</v>
      </c>
      <c r="G31" s="1749"/>
      <c r="H31" s="1467" t="s">
        <v>157</v>
      </c>
      <c r="I31" s="1471" t="s">
        <v>157</v>
      </c>
      <c r="J31" s="968"/>
      <c r="K31" s="1448" t="s">
        <v>157</v>
      </c>
      <c r="L31" s="163" t="s">
        <v>157</v>
      </c>
      <c r="M31" s="47" t="s">
        <v>157</v>
      </c>
      <c r="N31" s="2102"/>
      <c r="O31" s="1821" t="s">
        <v>157</v>
      </c>
      <c r="P31" s="1598" t="s">
        <v>157</v>
      </c>
      <c r="Q31" s="1822" t="s">
        <v>157</v>
      </c>
      <c r="R31" s="1470" t="s">
        <v>157</v>
      </c>
      <c r="S31" s="1470"/>
      <c r="T31" s="1470" t="s">
        <v>157</v>
      </c>
    </row>
    <row r="32" spans="1:20" ht="15" customHeight="1" thickBot="1" x14ac:dyDescent="0.3">
      <c r="A32" s="22">
        <v>9</v>
      </c>
      <c r="B32" s="165" t="s">
        <v>2173</v>
      </c>
      <c r="C32" s="1459" t="s">
        <v>2172</v>
      </c>
      <c r="D32" s="947"/>
      <c r="E32" s="436" t="s">
        <v>367</v>
      </c>
      <c r="F32" s="1072">
        <v>168</v>
      </c>
      <c r="G32" s="1745">
        <v>0</v>
      </c>
      <c r="H32" s="27">
        <f>ROUND($G$32*$F$32/F32,2)</f>
        <v>0</v>
      </c>
      <c r="I32" s="23" t="s">
        <v>50</v>
      </c>
      <c r="J32" s="982"/>
      <c r="K32" s="1663"/>
      <c r="L32" s="1718"/>
      <c r="M32" s="981"/>
      <c r="N32" s="1839"/>
      <c r="O32" s="1832">
        <v>1.6929000000000001</v>
      </c>
      <c r="P32" s="1885">
        <v>10.5</v>
      </c>
      <c r="Q32" s="1675">
        <f>ROUND(O32*P32,2)</f>
        <v>17.78</v>
      </c>
      <c r="R32" s="1834" t="s">
        <v>157</v>
      </c>
      <c r="S32" s="2091" t="s">
        <v>157</v>
      </c>
      <c r="T32" s="1834" t="s">
        <v>157</v>
      </c>
    </row>
    <row r="33" spans="1:20" ht="15" customHeight="1" x14ac:dyDescent="0.25">
      <c r="A33" s="22"/>
      <c r="B33" s="34" t="s">
        <v>2171</v>
      </c>
      <c r="C33" s="1443" t="s">
        <v>3009</v>
      </c>
      <c r="D33" s="947"/>
      <c r="E33" s="436" t="s">
        <v>367</v>
      </c>
      <c r="F33" s="1072">
        <v>168</v>
      </c>
      <c r="G33" s="1748"/>
      <c r="H33" s="27">
        <f>ROUND($G$32*$F$32/F33,2)</f>
        <v>0</v>
      </c>
      <c r="I33" s="23" t="s">
        <v>50</v>
      </c>
      <c r="J33" s="25">
        <v>29.14</v>
      </c>
      <c r="K33" s="208">
        <f>IF(OR(ISBLANK(J33),G32=0,ISBLANK(G32)),,ROUND(J33+$K$3,2))</f>
        <v>0</v>
      </c>
      <c r="L33" s="191">
        <f t="shared" ref="L33" si="19">ROUND(H33*K33,2)</f>
        <v>0</v>
      </c>
      <c r="M33" s="29">
        <f t="shared" ref="M33" si="20">ROUND(K33/F33,2)</f>
        <v>0</v>
      </c>
      <c r="N33" s="1839">
        <v>11.76</v>
      </c>
      <c r="O33" s="1327">
        <v>1.6929000000000001</v>
      </c>
      <c r="P33" s="947">
        <v>10.5</v>
      </c>
      <c r="Q33" s="1326">
        <f>ROUND(O33*P33,2)</f>
        <v>17.78</v>
      </c>
      <c r="R33" s="437">
        <f t="shared" ref="R33" si="21">J33-Q33</f>
        <v>11.36</v>
      </c>
      <c r="S33" s="2091">
        <f>R33/F33</f>
        <v>6.761904761904762E-2</v>
      </c>
      <c r="T33" s="437">
        <f>N33/F33</f>
        <v>6.9999999999999993E-2</v>
      </c>
    </row>
    <row r="34" spans="1:20" ht="15" customHeight="1" thickBot="1" x14ac:dyDescent="0.3">
      <c r="A34" s="41"/>
      <c r="B34" s="295" t="s">
        <v>1557</v>
      </c>
      <c r="C34" s="1467" t="s">
        <v>157</v>
      </c>
      <c r="D34" s="1310"/>
      <c r="E34" s="1467" t="s">
        <v>157</v>
      </c>
      <c r="F34" s="1445" t="s">
        <v>157</v>
      </c>
      <c r="G34" s="1749"/>
      <c r="H34" s="1467" t="s">
        <v>157</v>
      </c>
      <c r="I34" s="1471" t="s">
        <v>157</v>
      </c>
      <c r="J34" s="968"/>
      <c r="K34" s="1448" t="s">
        <v>157</v>
      </c>
      <c r="L34" s="163" t="s">
        <v>157</v>
      </c>
      <c r="M34" s="47" t="s">
        <v>157</v>
      </c>
      <c r="N34" s="2102"/>
      <c r="O34" s="1821" t="s">
        <v>157</v>
      </c>
      <c r="P34" s="1598" t="s">
        <v>157</v>
      </c>
      <c r="Q34" s="1822" t="s">
        <v>157</v>
      </c>
      <c r="R34" s="1470" t="s">
        <v>157</v>
      </c>
      <c r="S34" s="1470"/>
      <c r="T34" s="1470" t="s">
        <v>157</v>
      </c>
    </row>
    <row r="35" spans="1:20" ht="15" customHeight="1" thickBot="1" x14ac:dyDescent="0.3">
      <c r="A35" s="22">
        <v>10</v>
      </c>
      <c r="B35" s="200" t="s">
        <v>2165</v>
      </c>
      <c r="C35" s="1459" t="s">
        <v>2167</v>
      </c>
      <c r="D35" s="947"/>
      <c r="E35" s="436" t="s">
        <v>367</v>
      </c>
      <c r="F35" s="1072">
        <v>168</v>
      </c>
      <c r="G35" s="1745">
        <v>17</v>
      </c>
      <c r="H35" s="27">
        <f>ROUND($G$46*$F$46/F35,2)</f>
        <v>0</v>
      </c>
      <c r="I35" s="23" t="s">
        <v>50</v>
      </c>
      <c r="J35" s="25">
        <v>28.56</v>
      </c>
      <c r="K35" s="208">
        <f>IF(OR(ISBLANK(J35),G35=0,ISBLANK(G35)),,ROUND(J35+$K$3,2))</f>
        <v>28.56</v>
      </c>
      <c r="L35" s="191">
        <f t="shared" ref="L35:L43" si="22">ROUND(H35*K35,2)</f>
        <v>0</v>
      </c>
      <c r="M35" s="29">
        <f t="shared" ref="M35:M43" si="23">ROUND(K35/F35,2)</f>
        <v>0.17</v>
      </c>
      <c r="N35" s="1839">
        <v>11.18</v>
      </c>
      <c r="O35" s="1832">
        <v>1.6551</v>
      </c>
      <c r="P35" s="1885">
        <v>10.5</v>
      </c>
      <c r="Q35" s="1675">
        <f>ROUND(O35*P35,2)</f>
        <v>17.38</v>
      </c>
      <c r="R35" s="1834">
        <f t="shared" ref="R35" si="24">J35-Q35</f>
        <v>11.18</v>
      </c>
      <c r="S35" s="2091">
        <f>R35/F35</f>
        <v>6.654761904761905E-2</v>
      </c>
      <c r="T35" s="1834">
        <f>N35/F35</f>
        <v>6.654761904761905E-2</v>
      </c>
    </row>
    <row r="36" spans="1:20" ht="15" customHeight="1" thickBot="1" x14ac:dyDescent="0.3">
      <c r="A36" s="22"/>
      <c r="B36" s="34" t="s">
        <v>2166</v>
      </c>
      <c r="C36" s="2092" t="s">
        <v>2168</v>
      </c>
      <c r="D36" s="947"/>
      <c r="E36" s="436" t="s">
        <v>367</v>
      </c>
      <c r="F36" s="1072">
        <v>168</v>
      </c>
      <c r="G36" s="1747" t="s">
        <v>157</v>
      </c>
      <c r="H36" s="27">
        <f>ROUND($G$46*$F$46/F36,2)</f>
        <v>0</v>
      </c>
      <c r="I36" s="23" t="s">
        <v>50</v>
      </c>
      <c r="J36" s="982"/>
      <c r="K36" s="1663"/>
      <c r="L36" s="1718"/>
      <c r="M36" s="981"/>
      <c r="N36" s="1839"/>
      <c r="O36" s="1327">
        <v>1.6551</v>
      </c>
      <c r="P36" s="947">
        <v>10.5</v>
      </c>
      <c r="Q36" s="1326">
        <f>ROUND(O36*P36,2)</f>
        <v>17.38</v>
      </c>
      <c r="R36" s="437" t="s">
        <v>157</v>
      </c>
      <c r="S36" s="2091" t="s">
        <v>157</v>
      </c>
      <c r="T36" s="437" t="s">
        <v>157</v>
      </c>
    </row>
    <row r="37" spans="1:20" ht="15" customHeight="1" thickBot="1" x14ac:dyDescent="0.3">
      <c r="A37" s="22"/>
      <c r="B37" s="113"/>
      <c r="C37" s="2092" t="s">
        <v>2169</v>
      </c>
      <c r="D37" s="947"/>
      <c r="E37" s="436" t="s">
        <v>190</v>
      </c>
      <c r="F37" s="1072">
        <v>160</v>
      </c>
      <c r="G37" s="1747" t="s">
        <v>157</v>
      </c>
      <c r="H37" s="27">
        <f>ROUND($G$46*$F$46/F37,2)</f>
        <v>0</v>
      </c>
      <c r="I37" s="23" t="s">
        <v>50</v>
      </c>
      <c r="J37" s="982"/>
      <c r="K37" s="1663"/>
      <c r="L37" s="1718"/>
      <c r="M37" s="981"/>
      <c r="N37" s="1473">
        <v>1.6929000000000001</v>
      </c>
      <c r="O37" s="1474">
        <v>78</v>
      </c>
      <c r="P37" s="1475">
        <f t="shared" ref="P37:P38" si="25">ROUND(N37*O37,2)</f>
        <v>132.05000000000001</v>
      </c>
      <c r="Q37" s="1476">
        <f>J37-P37</f>
        <v>-132.05000000000001</v>
      </c>
      <c r="R37" s="2000"/>
      <c r="S37" s="1476" t="e">
        <f>Q37/E37</f>
        <v>#VALUE!</v>
      </c>
      <c r="T37" s="1476">
        <f>R37/F37</f>
        <v>0</v>
      </c>
    </row>
    <row r="38" spans="1:20" ht="15" customHeight="1" thickBot="1" x14ac:dyDescent="0.3">
      <c r="A38" s="41"/>
      <c r="B38" s="252" t="s">
        <v>1557</v>
      </c>
      <c r="C38" s="2103" t="s">
        <v>2170</v>
      </c>
      <c r="D38" s="947"/>
      <c r="E38" s="436" t="s">
        <v>367</v>
      </c>
      <c r="F38" s="1072">
        <v>168</v>
      </c>
      <c r="G38" s="1747" t="s">
        <v>157</v>
      </c>
      <c r="H38" s="27">
        <f>ROUND($G$46*$F$46/F38,2)</f>
        <v>0</v>
      </c>
      <c r="I38" s="23" t="s">
        <v>50</v>
      </c>
      <c r="J38" s="982"/>
      <c r="K38" s="1663"/>
      <c r="L38" s="1718"/>
      <c r="M38" s="981"/>
      <c r="N38" s="1473">
        <v>1.6929000000000001</v>
      </c>
      <c r="O38" s="1474">
        <v>20</v>
      </c>
      <c r="P38" s="1475">
        <f t="shared" si="25"/>
        <v>33.86</v>
      </c>
      <c r="Q38" s="1476">
        <f>J38-P38</f>
        <v>-33.86</v>
      </c>
      <c r="R38" s="2000"/>
      <c r="S38" s="1476" t="e">
        <f>Q38/E38</f>
        <v>#VALUE!</v>
      </c>
      <c r="T38" s="1476">
        <f>R38/F38</f>
        <v>0</v>
      </c>
    </row>
    <row r="39" spans="1:20" ht="15" customHeight="1" thickBot="1" x14ac:dyDescent="0.3">
      <c r="A39" s="22">
        <v>11</v>
      </c>
      <c r="B39" s="200" t="s">
        <v>3015</v>
      </c>
      <c r="C39" s="1459" t="s">
        <v>3018</v>
      </c>
      <c r="D39" s="947"/>
      <c r="E39" s="436" t="s">
        <v>3019</v>
      </c>
      <c r="F39" s="1072">
        <v>212</v>
      </c>
      <c r="G39" s="1745">
        <v>0</v>
      </c>
      <c r="H39" s="27">
        <f>ROUND($G$39*$F$39/F39,2)</f>
        <v>0</v>
      </c>
      <c r="I39" s="23" t="s">
        <v>50</v>
      </c>
      <c r="J39" s="25">
        <v>66.66</v>
      </c>
      <c r="K39" s="208">
        <f>IF(OR(ISBLANK(J39),G39=0,ISBLANK(G39)),,ROUND(J39+$K$3,2))</f>
        <v>0</v>
      </c>
      <c r="L39" s="191">
        <f t="shared" si="22"/>
        <v>0</v>
      </c>
      <c r="M39" s="29">
        <f t="shared" si="23"/>
        <v>0</v>
      </c>
      <c r="N39" s="1839">
        <v>42.53</v>
      </c>
      <c r="O39" s="1832">
        <v>1.6551</v>
      </c>
      <c r="P39" s="1885">
        <v>14.58</v>
      </c>
      <c r="Q39" s="1675">
        <f>ROUND(O39*P39,2)</f>
        <v>24.13</v>
      </c>
      <c r="R39" s="1834">
        <f t="shared" ref="R39" si="26">J39-Q39</f>
        <v>42.53</v>
      </c>
      <c r="S39" s="2091">
        <f>R39/F39</f>
        <v>0.20061320754716983</v>
      </c>
      <c r="T39" s="1834">
        <f>N39/F39</f>
        <v>0.20061320754716983</v>
      </c>
    </row>
    <row r="40" spans="1:20" ht="15" customHeight="1" thickBot="1" x14ac:dyDescent="0.3">
      <c r="A40" s="22"/>
      <c r="B40" s="34" t="s">
        <v>3016</v>
      </c>
      <c r="C40" s="2092"/>
      <c r="D40" s="966"/>
      <c r="E40" s="436"/>
      <c r="F40" s="1072"/>
      <c r="G40" s="1747"/>
      <c r="H40" s="27"/>
      <c r="I40" s="23"/>
      <c r="J40" s="982"/>
      <c r="K40" s="208"/>
      <c r="L40" s="191"/>
      <c r="M40" s="29"/>
      <c r="N40" s="1839"/>
      <c r="O40" s="1327"/>
      <c r="P40" s="966"/>
      <c r="Q40" s="1326"/>
      <c r="R40" s="437"/>
      <c r="S40" s="2091"/>
      <c r="T40" s="437"/>
    </row>
    <row r="41" spans="1:20" ht="15" customHeight="1" thickBot="1" x14ac:dyDescent="0.3">
      <c r="A41" s="22"/>
      <c r="B41" s="113" t="s">
        <v>3017</v>
      </c>
      <c r="C41" s="2092"/>
      <c r="D41" s="966"/>
      <c r="E41" s="436"/>
      <c r="F41" s="1072"/>
      <c r="G41" s="1747"/>
      <c r="H41" s="27"/>
      <c r="I41" s="23"/>
      <c r="J41" s="982"/>
      <c r="K41" s="208"/>
      <c r="L41" s="191"/>
      <c r="M41" s="29"/>
      <c r="N41" s="1839"/>
      <c r="O41" s="1327"/>
      <c r="P41" s="966"/>
      <c r="Q41" s="1326"/>
      <c r="R41" s="437"/>
      <c r="S41" s="2091"/>
      <c r="T41" s="437"/>
    </row>
    <row r="42" spans="1:20" ht="15" customHeight="1" thickBot="1" x14ac:dyDescent="0.3">
      <c r="A42" s="41"/>
      <c r="B42" s="252" t="s">
        <v>1557</v>
      </c>
      <c r="C42" s="2103"/>
      <c r="D42" s="966"/>
      <c r="E42" s="436"/>
      <c r="F42" s="1072"/>
      <c r="G42" s="1747"/>
      <c r="H42" s="27"/>
      <c r="I42" s="23"/>
      <c r="J42" s="982"/>
      <c r="K42" s="208"/>
      <c r="L42" s="191"/>
      <c r="M42" s="29"/>
      <c r="N42" s="1839"/>
      <c r="O42" s="1327"/>
      <c r="P42" s="966"/>
      <c r="Q42" s="1326"/>
      <c r="R42" s="437"/>
      <c r="S42" s="2091"/>
      <c r="T42" s="437"/>
    </row>
    <row r="43" spans="1:20" ht="15" customHeight="1" thickBot="1" x14ac:dyDescent="0.3">
      <c r="A43" s="22">
        <v>12</v>
      </c>
      <c r="B43" s="200" t="s">
        <v>3020</v>
      </c>
      <c r="C43" s="1459" t="s">
        <v>3023</v>
      </c>
      <c r="D43" s="947"/>
      <c r="E43" s="436" t="s">
        <v>3024</v>
      </c>
      <c r="F43" s="1072">
        <v>140</v>
      </c>
      <c r="G43" s="1745">
        <v>5</v>
      </c>
      <c r="H43" s="27">
        <f>ROUND($G$43*$F$43/F43,2)</f>
        <v>5</v>
      </c>
      <c r="I43" s="23" t="s">
        <v>50</v>
      </c>
      <c r="J43" s="25">
        <v>65.430000000000007</v>
      </c>
      <c r="K43" s="208">
        <f>IF(OR(ISBLANK(J43),G43=0,ISBLANK(G43)),,ROUND(J43+$K$3,2))</f>
        <v>65.430000000000007</v>
      </c>
      <c r="L43" s="191">
        <f t="shared" si="22"/>
        <v>327.14999999999998</v>
      </c>
      <c r="M43" s="29">
        <f t="shared" si="23"/>
        <v>0.47</v>
      </c>
      <c r="N43" s="1839">
        <v>50.67</v>
      </c>
      <c r="O43" s="1832">
        <v>1.6551</v>
      </c>
      <c r="P43" s="1885">
        <v>8.92</v>
      </c>
      <c r="Q43" s="1675">
        <f>ROUND(O43*P43,2)</f>
        <v>14.76</v>
      </c>
      <c r="R43" s="1834">
        <f t="shared" ref="R43" si="27">J43-Q43</f>
        <v>50.670000000000009</v>
      </c>
      <c r="S43" s="2091">
        <f>R43/F43</f>
        <v>0.36192857142857149</v>
      </c>
      <c r="T43" s="1834">
        <f>N43/F43</f>
        <v>0.36192857142857143</v>
      </c>
    </row>
    <row r="44" spans="1:20" ht="15" customHeight="1" thickBot="1" x14ac:dyDescent="0.3">
      <c r="A44" s="22"/>
      <c r="B44" s="34" t="s">
        <v>3021</v>
      </c>
      <c r="C44" s="2092" t="s">
        <v>157</v>
      </c>
      <c r="D44" s="966"/>
      <c r="E44" s="436" t="s">
        <v>157</v>
      </c>
      <c r="F44" s="1072" t="s">
        <v>157</v>
      </c>
      <c r="G44" s="1747" t="s">
        <v>157</v>
      </c>
      <c r="H44" s="27" t="s">
        <v>157</v>
      </c>
      <c r="I44" s="23" t="s">
        <v>157</v>
      </c>
      <c r="J44" s="982" t="s">
        <v>157</v>
      </c>
      <c r="K44" s="1663" t="s">
        <v>157</v>
      </c>
      <c r="L44" s="1718" t="s">
        <v>157</v>
      </c>
      <c r="M44" s="981" t="s">
        <v>157</v>
      </c>
      <c r="N44" s="2052"/>
      <c r="O44" s="1327" t="s">
        <v>157</v>
      </c>
      <c r="P44" s="966" t="s">
        <v>157</v>
      </c>
      <c r="Q44" s="1464" t="s">
        <v>157</v>
      </c>
      <c r="R44" s="1465" t="s">
        <v>157</v>
      </c>
      <c r="S44" s="2107" t="s">
        <v>157</v>
      </c>
      <c r="T44" s="437" t="s">
        <v>157</v>
      </c>
    </row>
    <row r="45" spans="1:20" ht="15" customHeight="1" thickBot="1" x14ac:dyDescent="0.3">
      <c r="A45" s="41"/>
      <c r="B45" s="252" t="s">
        <v>3022</v>
      </c>
      <c r="C45" s="1588" t="s">
        <v>157</v>
      </c>
      <c r="D45" s="1598"/>
      <c r="E45" s="513" t="s">
        <v>157</v>
      </c>
      <c r="F45" s="1075" t="s">
        <v>157</v>
      </c>
      <c r="G45" s="1747" t="s">
        <v>157</v>
      </c>
      <c r="H45" s="70" t="s">
        <v>157</v>
      </c>
      <c r="I45" s="48" t="s">
        <v>157</v>
      </c>
      <c r="J45" s="1311"/>
      <c r="K45" s="188" t="s">
        <v>238</v>
      </c>
      <c r="L45" s="161" t="s">
        <v>157</v>
      </c>
      <c r="M45" s="112" t="s">
        <v>157</v>
      </c>
      <c r="N45" s="1651"/>
      <c r="O45" s="2043"/>
      <c r="P45" s="1598"/>
      <c r="Q45" s="2105"/>
      <c r="R45" s="936"/>
      <c r="S45" s="2106"/>
      <c r="T45" s="936"/>
    </row>
    <row r="46" spans="1:20" ht="15" customHeight="1" thickBot="1" x14ac:dyDescent="0.3">
      <c r="A46" s="22">
        <v>13</v>
      </c>
      <c r="B46" s="200" t="s">
        <v>3026</v>
      </c>
      <c r="C46" s="1459" t="s">
        <v>3025</v>
      </c>
      <c r="D46" s="947"/>
      <c r="E46" s="436" t="s">
        <v>3024</v>
      </c>
      <c r="F46" s="1072">
        <v>140</v>
      </c>
      <c r="G46" s="1745">
        <v>0</v>
      </c>
      <c r="H46" s="27">
        <f>ROUND($G$46*$F$46/F46,2)</f>
        <v>0</v>
      </c>
      <c r="I46" s="23" t="s">
        <v>50</v>
      </c>
      <c r="J46" s="25">
        <v>65.430000000000007</v>
      </c>
      <c r="K46" s="208">
        <f>IF(OR(ISBLANK(J46),G46=0,ISBLANK(G46)),,ROUND(J46+$K$3,2))</f>
        <v>0</v>
      </c>
      <c r="L46" s="191">
        <f t="shared" ref="L46" si="28">ROUND(H46*K46,2)</f>
        <v>0</v>
      </c>
      <c r="M46" s="29">
        <f t="shared" ref="M46" si="29">ROUND(K46/F46,2)</f>
        <v>0</v>
      </c>
      <c r="N46" s="1839">
        <v>50.67</v>
      </c>
      <c r="O46" s="1832">
        <v>1.6551</v>
      </c>
      <c r="P46" s="1885">
        <v>8.92</v>
      </c>
      <c r="Q46" s="1675">
        <f>ROUND(O46*P46,2)</f>
        <v>14.76</v>
      </c>
      <c r="R46" s="1834">
        <f t="shared" ref="R46" si="30">J46-Q46</f>
        <v>50.670000000000009</v>
      </c>
      <c r="S46" s="2091">
        <f>R46/F46</f>
        <v>0.36192857142857149</v>
      </c>
      <c r="T46" s="1834">
        <f>N46/F46</f>
        <v>0.36192857142857143</v>
      </c>
    </row>
    <row r="47" spans="1:20" ht="15" customHeight="1" thickBot="1" x14ac:dyDescent="0.3">
      <c r="A47" s="22"/>
      <c r="B47" s="34" t="s">
        <v>3021</v>
      </c>
      <c r="C47" s="2092" t="s">
        <v>157</v>
      </c>
      <c r="D47" s="966"/>
      <c r="E47" s="1459" t="s">
        <v>157</v>
      </c>
      <c r="F47" s="1387" t="s">
        <v>157</v>
      </c>
      <c r="G47" s="1747" t="s">
        <v>157</v>
      </c>
      <c r="H47" s="1201" t="s">
        <v>157</v>
      </c>
      <c r="I47" s="967" t="s">
        <v>157</v>
      </c>
      <c r="J47" s="982" t="s">
        <v>157</v>
      </c>
      <c r="K47" s="208" t="s">
        <v>157</v>
      </c>
      <c r="L47" s="191" t="s">
        <v>157</v>
      </c>
      <c r="M47" s="29" t="s">
        <v>157</v>
      </c>
      <c r="N47" s="1839"/>
      <c r="O47" s="1327" t="s">
        <v>157</v>
      </c>
      <c r="P47" s="966" t="s">
        <v>157</v>
      </c>
      <c r="Q47" s="1326" t="s">
        <v>157</v>
      </c>
      <c r="R47" s="437" t="s">
        <v>157</v>
      </c>
      <c r="S47" s="2091" t="s">
        <v>157</v>
      </c>
      <c r="T47" s="437" t="s">
        <v>157</v>
      </c>
    </row>
    <row r="48" spans="1:20" ht="15" customHeight="1" thickBot="1" x14ac:dyDescent="0.3">
      <c r="A48" s="41"/>
      <c r="B48" s="252" t="s">
        <v>387</v>
      </c>
      <c r="C48" s="1588" t="s">
        <v>238</v>
      </c>
      <c r="D48" s="1598"/>
      <c r="E48" s="1447" t="s">
        <v>157</v>
      </c>
      <c r="F48" s="1724" t="s">
        <v>157</v>
      </c>
      <c r="G48" s="1747" t="s">
        <v>157</v>
      </c>
      <c r="H48" s="1433" t="s">
        <v>157</v>
      </c>
      <c r="I48" s="1471" t="s">
        <v>157</v>
      </c>
      <c r="J48" s="1311"/>
      <c r="K48" s="188" t="s">
        <v>157</v>
      </c>
      <c r="L48" s="161" t="s">
        <v>157</v>
      </c>
      <c r="M48" s="112" t="s">
        <v>157</v>
      </c>
      <c r="N48" s="1651"/>
      <c r="O48" s="2043"/>
      <c r="P48" s="1598"/>
      <c r="Q48" s="2105"/>
      <c r="R48" s="936"/>
      <c r="S48" s="2106"/>
      <c r="T48" s="936"/>
    </row>
    <row r="49" spans="1:20" ht="15" customHeight="1" thickBot="1" x14ac:dyDescent="0.3">
      <c r="A49" s="22">
        <v>14</v>
      </c>
      <c r="B49" s="200" t="s">
        <v>369</v>
      </c>
      <c r="C49" s="1201" t="s">
        <v>51</v>
      </c>
      <c r="D49" s="2073"/>
      <c r="E49" s="1870" t="s">
        <v>370</v>
      </c>
      <c r="F49" s="1979">
        <v>720</v>
      </c>
      <c r="G49" s="1745">
        <v>5</v>
      </c>
      <c r="H49" s="1837"/>
      <c r="I49" s="1843"/>
      <c r="J49" s="1845"/>
      <c r="K49" s="1906"/>
      <c r="L49" s="1957"/>
      <c r="M49" s="29"/>
      <c r="N49" s="1473">
        <v>1.6929000000000001</v>
      </c>
      <c r="O49" s="1474">
        <v>78</v>
      </c>
      <c r="P49" s="1475">
        <f t="shared" ref="P49:P52" si="31">ROUND(N49*O49,2)</f>
        <v>132.05000000000001</v>
      </c>
      <c r="Q49" s="1476">
        <f>J49-P49</f>
        <v>-132.05000000000001</v>
      </c>
      <c r="R49" s="2000"/>
      <c r="S49" s="1476" t="e">
        <f t="shared" ref="S49:T52" si="32">Q49/E49</f>
        <v>#VALUE!</v>
      </c>
      <c r="T49" s="1476">
        <f t="shared" si="32"/>
        <v>0</v>
      </c>
    </row>
    <row r="50" spans="1:20" ht="15" customHeight="1" thickBot="1" x14ac:dyDescent="0.3">
      <c r="A50" s="41"/>
      <c r="B50" s="48" t="s">
        <v>371</v>
      </c>
      <c r="C50" s="2340" t="s">
        <v>52</v>
      </c>
      <c r="D50" s="962"/>
      <c r="E50" s="962"/>
      <c r="F50" s="962"/>
      <c r="G50" s="963"/>
      <c r="H50" s="612" t="e">
        <f>ROUND(G49*F49/F50,2)</f>
        <v>#DIV/0!</v>
      </c>
      <c r="I50" s="538" t="s">
        <v>50</v>
      </c>
      <c r="J50" s="964"/>
      <c r="K50" s="116">
        <f>IF(OR(ISBLANK(G49),G49=0,ISBLANK(F50)),,ROUND(J50+$K$3,2))</f>
        <v>0</v>
      </c>
      <c r="L50" s="613" t="e">
        <f>ROUND(H50*K50,2)</f>
        <v>#DIV/0!</v>
      </c>
      <c r="M50" s="185" t="e">
        <f>ROUND(K50/F50,2)</f>
        <v>#DIV/0!</v>
      </c>
      <c r="N50" s="1473">
        <v>1.6929000000000001</v>
      </c>
      <c r="O50" s="1474">
        <v>20</v>
      </c>
      <c r="P50" s="1475">
        <f t="shared" si="31"/>
        <v>33.86</v>
      </c>
      <c r="Q50" s="1476">
        <f>J50-P50</f>
        <v>-33.86</v>
      </c>
      <c r="R50" s="2000"/>
      <c r="S50" s="1476" t="e">
        <f t="shared" si="32"/>
        <v>#DIV/0!</v>
      </c>
      <c r="T50" s="1476" t="e">
        <f t="shared" si="32"/>
        <v>#DIV/0!</v>
      </c>
    </row>
    <row r="51" spans="1:20" ht="15" customHeight="1" thickBot="1" x14ac:dyDescent="0.3">
      <c r="A51" s="125">
        <v>15</v>
      </c>
      <c r="B51" s="165" t="s">
        <v>372</v>
      </c>
      <c r="C51" s="1201" t="s">
        <v>51</v>
      </c>
      <c r="D51" s="1293"/>
      <c r="E51" s="1009" t="s">
        <v>103</v>
      </c>
      <c r="F51" s="1076">
        <v>30</v>
      </c>
      <c r="G51" s="1746">
        <v>150</v>
      </c>
      <c r="H51" s="27"/>
      <c r="I51" s="144"/>
      <c r="J51" s="984"/>
      <c r="K51" s="208"/>
      <c r="L51" s="191"/>
      <c r="M51" s="29"/>
      <c r="N51" s="1473">
        <v>1.6929000000000001</v>
      </c>
      <c r="O51" s="1474">
        <v>78</v>
      </c>
      <c r="P51" s="1475">
        <f t="shared" si="31"/>
        <v>132.05000000000001</v>
      </c>
      <c r="Q51" s="1476">
        <f>J51-P51</f>
        <v>-132.05000000000001</v>
      </c>
      <c r="R51" s="2000"/>
      <c r="S51" s="1476" t="e">
        <f t="shared" si="32"/>
        <v>#VALUE!</v>
      </c>
      <c r="T51" s="1476">
        <f t="shared" si="32"/>
        <v>0</v>
      </c>
    </row>
    <row r="52" spans="1:20" ht="15" customHeight="1" thickBot="1" x14ac:dyDescent="0.3">
      <c r="A52" s="41"/>
      <c r="B52" s="13" t="s">
        <v>373</v>
      </c>
      <c r="C52" s="2341" t="s">
        <v>52</v>
      </c>
      <c r="D52" s="962"/>
      <c r="E52" s="962"/>
      <c r="F52" s="962"/>
      <c r="G52" s="963"/>
      <c r="H52" s="612" t="e">
        <f>ROUND(G51*F51/F52,2)</f>
        <v>#DIV/0!</v>
      </c>
      <c r="I52" s="538" t="s">
        <v>50</v>
      </c>
      <c r="J52" s="964"/>
      <c r="K52" s="116">
        <f>IF(OR(ISBLANK(G51),G51=0,ISBLANK(F52)),,ROUND(J52+$K$3,2))</f>
        <v>0</v>
      </c>
      <c r="L52" s="613" t="e">
        <f>ROUND(H52*K52,2)</f>
        <v>#DIV/0!</v>
      </c>
      <c r="M52" s="185" t="e">
        <f>ROUND(K52/F52,2)</f>
        <v>#DIV/0!</v>
      </c>
      <c r="N52" s="1473">
        <v>1.6929000000000001</v>
      </c>
      <c r="O52" s="1474">
        <v>20</v>
      </c>
      <c r="P52" s="1475">
        <f t="shared" si="31"/>
        <v>33.86</v>
      </c>
      <c r="Q52" s="1476">
        <f>J52-P52</f>
        <v>-33.86</v>
      </c>
      <c r="R52" s="2000"/>
      <c r="S52" s="1476" t="e">
        <f t="shared" si="32"/>
        <v>#DIV/0!</v>
      </c>
      <c r="T52" s="1476" t="e">
        <f t="shared" si="32"/>
        <v>#DIV/0!</v>
      </c>
    </row>
    <row r="53" spans="1:20" ht="15" customHeight="1" thickBot="1" x14ac:dyDescent="0.3">
      <c r="A53" s="22">
        <v>16</v>
      </c>
      <c r="B53" s="200" t="s">
        <v>374</v>
      </c>
      <c r="C53" s="1581" t="s">
        <v>375</v>
      </c>
      <c r="D53" s="1294"/>
      <c r="E53" s="1009" t="s">
        <v>362</v>
      </c>
      <c r="F53" s="1076">
        <v>48</v>
      </c>
      <c r="G53" s="1746">
        <v>50</v>
      </c>
      <c r="H53" s="27">
        <f>ROUND(G53*F53/F53,2)</f>
        <v>50</v>
      </c>
      <c r="I53" s="65" t="s">
        <v>50</v>
      </c>
      <c r="J53" s="982"/>
      <c r="K53" s="208" t="s">
        <v>157</v>
      </c>
      <c r="L53" s="191" t="s">
        <v>157</v>
      </c>
      <c r="M53" s="29" t="s">
        <v>157</v>
      </c>
      <c r="N53" s="1839"/>
      <c r="O53" s="1328" t="s">
        <v>157</v>
      </c>
      <c r="P53" s="966" t="s">
        <v>157</v>
      </c>
      <c r="Q53" s="1464" t="s">
        <v>157</v>
      </c>
      <c r="R53" s="1456" t="s">
        <v>157</v>
      </c>
      <c r="S53" s="1456"/>
      <c r="T53" s="1456" t="s">
        <v>157</v>
      </c>
    </row>
    <row r="54" spans="1:20" ht="15" customHeight="1" x14ac:dyDescent="0.25">
      <c r="A54" s="22"/>
      <c r="B54" s="34" t="s">
        <v>3031</v>
      </c>
      <c r="C54" s="1535" t="s">
        <v>376</v>
      </c>
      <c r="D54" s="923"/>
      <c r="E54" s="1042"/>
      <c r="F54" s="1077"/>
      <c r="G54" s="809"/>
      <c r="H54" s="87"/>
      <c r="I54" s="65"/>
      <c r="J54" s="126"/>
      <c r="K54" s="134"/>
      <c r="L54" s="164"/>
      <c r="M54" s="33"/>
      <c r="N54" s="1616"/>
      <c r="O54" s="1328" t="s">
        <v>157</v>
      </c>
      <c r="P54" s="966" t="s">
        <v>157</v>
      </c>
      <c r="Q54" s="1464" t="s">
        <v>157</v>
      </c>
      <c r="R54" s="1456" t="s">
        <v>157</v>
      </c>
      <c r="S54" s="1456"/>
      <c r="T54" s="1456" t="s">
        <v>157</v>
      </c>
    </row>
    <row r="55" spans="1:20" ht="15" customHeight="1" x14ac:dyDescent="0.25">
      <c r="A55" s="22"/>
      <c r="B55" s="34" t="s">
        <v>3032</v>
      </c>
      <c r="C55" s="1443" t="s">
        <v>377</v>
      </c>
      <c r="D55" s="923"/>
      <c r="E55" s="555"/>
      <c r="F55" s="1073"/>
      <c r="G55" s="809"/>
      <c r="H55" s="87"/>
      <c r="I55" s="75"/>
      <c r="J55" s="76"/>
      <c r="K55" s="134"/>
      <c r="L55" s="164"/>
      <c r="M55" s="33"/>
      <c r="N55" s="1616"/>
      <c r="O55" s="1328" t="s">
        <v>157</v>
      </c>
      <c r="P55" s="966" t="s">
        <v>157</v>
      </c>
      <c r="Q55" s="1464" t="s">
        <v>157</v>
      </c>
      <c r="R55" s="1456" t="s">
        <v>157</v>
      </c>
      <c r="S55" s="1456"/>
      <c r="T55" s="1456" t="s">
        <v>157</v>
      </c>
    </row>
    <row r="56" spans="1:20" ht="15" customHeight="1" x14ac:dyDescent="0.25">
      <c r="A56" s="22"/>
      <c r="B56" s="113" t="s">
        <v>3033</v>
      </c>
      <c r="C56" s="1443" t="s">
        <v>378</v>
      </c>
      <c r="D56" s="923"/>
      <c r="E56" s="555"/>
      <c r="F56" s="1073"/>
      <c r="G56" s="809"/>
      <c r="H56" s="198"/>
      <c r="I56" s="197"/>
      <c r="J56" s="77"/>
      <c r="K56" s="196"/>
      <c r="L56" s="198"/>
      <c r="M56" s="199"/>
      <c r="N56" s="2084"/>
      <c r="O56" s="1328" t="s">
        <v>157</v>
      </c>
      <c r="P56" s="966" t="s">
        <v>157</v>
      </c>
      <c r="Q56" s="1464" t="s">
        <v>157</v>
      </c>
      <c r="R56" s="1456" t="s">
        <v>157</v>
      </c>
      <c r="S56" s="1456"/>
      <c r="T56" s="1456" t="s">
        <v>157</v>
      </c>
    </row>
    <row r="57" spans="1:20" ht="15" customHeight="1" x14ac:dyDescent="0.25">
      <c r="A57" s="22"/>
      <c r="B57" s="34" t="s">
        <v>3034</v>
      </c>
      <c r="C57" s="1582" t="s">
        <v>379</v>
      </c>
      <c r="D57" s="1295"/>
      <c r="E57" s="1010" t="s">
        <v>362</v>
      </c>
      <c r="F57" s="1072">
        <v>48</v>
      </c>
      <c r="G57" s="809"/>
      <c r="H57" s="27">
        <f>ROUND(G53*F53/F57,2)</f>
        <v>50</v>
      </c>
      <c r="I57" s="65" t="s">
        <v>50</v>
      </c>
      <c r="J57" s="25">
        <v>9.36</v>
      </c>
      <c r="K57" s="134">
        <f>IF(OR(ISBLANK(J57),G53=0,ISBLANK(G53)),,ROUND(J57+$K$3,2))</f>
        <v>9.36</v>
      </c>
      <c r="L57" s="191">
        <f>ROUND(H57*K57,2)</f>
        <v>468</v>
      </c>
      <c r="M57" s="29">
        <f>ROUND(K57/F57,2)</f>
        <v>0.2</v>
      </c>
      <c r="N57" s="1839"/>
      <c r="O57" s="1328" t="s">
        <v>157</v>
      </c>
      <c r="P57" s="966" t="s">
        <v>157</v>
      </c>
      <c r="Q57" s="1464" t="s">
        <v>157</v>
      </c>
      <c r="R57" s="1456" t="s">
        <v>157</v>
      </c>
      <c r="S57" s="1456"/>
      <c r="T57" s="1456" t="s">
        <v>157</v>
      </c>
    </row>
    <row r="58" spans="1:20" ht="15" customHeight="1" x14ac:dyDescent="0.25">
      <c r="A58" s="22"/>
      <c r="B58" s="34"/>
      <c r="C58" s="1443" t="s">
        <v>3027</v>
      </c>
      <c r="D58" s="923"/>
      <c r="E58" s="135"/>
      <c r="F58" s="1073"/>
      <c r="G58" s="809"/>
      <c r="H58" s="201"/>
      <c r="I58" s="56"/>
      <c r="J58" s="132"/>
      <c r="K58" s="331"/>
      <c r="L58" s="159"/>
      <c r="M58" s="160"/>
      <c r="N58" s="2085"/>
      <c r="O58" s="1328" t="s">
        <v>157</v>
      </c>
      <c r="P58" s="966" t="s">
        <v>157</v>
      </c>
      <c r="Q58" s="1464" t="s">
        <v>157</v>
      </c>
      <c r="R58" s="1456" t="s">
        <v>157</v>
      </c>
      <c r="S58" s="1456"/>
      <c r="T58" s="1456" t="s">
        <v>157</v>
      </c>
    </row>
    <row r="59" spans="1:20" ht="15" customHeight="1" x14ac:dyDescent="0.25">
      <c r="A59" s="22"/>
      <c r="B59" s="618" t="s">
        <v>3035</v>
      </c>
      <c r="C59" s="1443" t="s">
        <v>3028</v>
      </c>
      <c r="D59" s="923"/>
      <c r="E59" s="135"/>
      <c r="F59" s="1073"/>
      <c r="G59" s="809"/>
      <c r="H59" s="201"/>
      <c r="I59" s="56"/>
      <c r="J59" s="132"/>
      <c r="K59" s="331"/>
      <c r="L59" s="159"/>
      <c r="M59" s="160"/>
      <c r="N59" s="2085"/>
      <c r="O59" s="1328" t="s">
        <v>157</v>
      </c>
      <c r="P59" s="966" t="s">
        <v>157</v>
      </c>
      <c r="Q59" s="1464" t="s">
        <v>157</v>
      </c>
      <c r="R59" s="1456" t="s">
        <v>157</v>
      </c>
      <c r="S59" s="1456"/>
      <c r="T59" s="1456" t="s">
        <v>157</v>
      </c>
    </row>
    <row r="60" spans="1:20" ht="15" customHeight="1" thickBot="1" x14ac:dyDescent="0.3">
      <c r="A60" s="41"/>
      <c r="B60" s="13"/>
      <c r="C60" s="1467" t="s">
        <v>3029</v>
      </c>
      <c r="D60" s="962"/>
      <c r="E60" s="513" t="s">
        <v>3030</v>
      </c>
      <c r="F60" s="1075">
        <v>48</v>
      </c>
      <c r="G60" s="812"/>
      <c r="H60" s="203"/>
      <c r="I60" s="59"/>
      <c r="J60" s="25">
        <v>9.6</v>
      </c>
      <c r="K60" s="134">
        <f>IF(OR(ISBLANK(J60),G53=0,ISBLANK(G53)),,ROUND(J60+$K$3,2))</f>
        <v>9.6</v>
      </c>
      <c r="L60" s="191">
        <f>ROUND(H60*K60,2)</f>
        <v>0</v>
      </c>
      <c r="M60" s="29">
        <f>ROUND(K60/F60,2)</f>
        <v>0.2</v>
      </c>
      <c r="N60" s="2250"/>
      <c r="O60" s="1328" t="s">
        <v>157</v>
      </c>
      <c r="P60" s="966" t="s">
        <v>157</v>
      </c>
      <c r="Q60" s="1464" t="s">
        <v>157</v>
      </c>
      <c r="R60" s="1456" t="s">
        <v>157</v>
      </c>
      <c r="S60" s="1456"/>
      <c r="T60" s="1456" t="s">
        <v>157</v>
      </c>
    </row>
    <row r="61" spans="1:20" ht="15" customHeight="1" thickBot="1" x14ac:dyDescent="0.3">
      <c r="A61" s="22">
        <v>17</v>
      </c>
      <c r="B61" s="200" t="s">
        <v>3036</v>
      </c>
      <c r="C61" s="1581" t="s">
        <v>3037</v>
      </c>
      <c r="D61" s="1294"/>
      <c r="E61" s="1009" t="s">
        <v>362</v>
      </c>
      <c r="F61" s="1076">
        <v>48</v>
      </c>
      <c r="G61" s="1746">
        <v>0</v>
      </c>
      <c r="H61" s="27">
        <f>ROUND(G61*F61/F61,2)</f>
        <v>0</v>
      </c>
      <c r="I61" s="65" t="s">
        <v>50</v>
      </c>
      <c r="J61" s="25">
        <v>12.36</v>
      </c>
      <c r="K61" s="208">
        <f>IF(OR(ISBLANK(J61),G61=0,ISBLANK(G61)),,ROUND(J61+$K$3,2))</f>
        <v>0</v>
      </c>
      <c r="L61" s="191">
        <f>ROUND(H61*K61,2)</f>
        <v>0</v>
      </c>
      <c r="M61" s="29">
        <f>ROUND(K61/F61,2)</f>
        <v>0</v>
      </c>
      <c r="N61" s="1839"/>
      <c r="O61" s="1328" t="s">
        <v>157</v>
      </c>
      <c r="P61" s="966" t="s">
        <v>157</v>
      </c>
      <c r="Q61" s="1464" t="s">
        <v>157</v>
      </c>
      <c r="R61" s="1456" t="s">
        <v>157</v>
      </c>
      <c r="S61" s="1456"/>
      <c r="T61" s="1456" t="s">
        <v>157</v>
      </c>
    </row>
    <row r="62" spans="1:20" ht="15" customHeight="1" x14ac:dyDescent="0.25">
      <c r="A62" s="22"/>
      <c r="B62" s="34" t="s">
        <v>3031</v>
      </c>
      <c r="C62" s="1535" t="s">
        <v>3038</v>
      </c>
      <c r="D62" s="923"/>
      <c r="E62" s="1042"/>
      <c r="F62" s="1077"/>
      <c r="G62" s="809"/>
      <c r="H62" s="87"/>
      <c r="I62" s="65"/>
      <c r="J62" s="126"/>
      <c r="K62" s="134"/>
      <c r="L62" s="164"/>
      <c r="M62" s="33"/>
      <c r="N62" s="1616"/>
      <c r="O62" s="1328" t="s">
        <v>157</v>
      </c>
      <c r="P62" s="966" t="s">
        <v>157</v>
      </c>
      <c r="Q62" s="1464" t="s">
        <v>157</v>
      </c>
      <c r="R62" s="1456" t="s">
        <v>157</v>
      </c>
      <c r="S62" s="1456"/>
      <c r="T62" s="1456" t="s">
        <v>157</v>
      </c>
    </row>
    <row r="63" spans="1:20" ht="15" customHeight="1" x14ac:dyDescent="0.25">
      <c r="A63" s="22"/>
      <c r="B63" s="34" t="s">
        <v>3032</v>
      </c>
      <c r="C63" s="1443" t="s">
        <v>3039</v>
      </c>
      <c r="D63" s="923"/>
      <c r="E63" s="555"/>
      <c r="F63" s="1073"/>
      <c r="G63" s="809"/>
      <c r="H63" s="87"/>
      <c r="I63" s="75"/>
      <c r="J63" s="76"/>
      <c r="K63" s="134"/>
      <c r="L63" s="164"/>
      <c r="M63" s="33"/>
      <c r="N63" s="1616"/>
      <c r="O63" s="1328" t="s">
        <v>157</v>
      </c>
      <c r="P63" s="966" t="s">
        <v>157</v>
      </c>
      <c r="Q63" s="1464" t="s">
        <v>157</v>
      </c>
      <c r="R63" s="1456" t="s">
        <v>157</v>
      </c>
      <c r="S63" s="1456"/>
      <c r="T63" s="1456" t="s">
        <v>157</v>
      </c>
    </row>
    <row r="64" spans="1:20" ht="15" customHeight="1" x14ac:dyDescent="0.25">
      <c r="A64" s="22"/>
      <c r="B64" s="113" t="s">
        <v>3033</v>
      </c>
      <c r="C64" s="1443" t="s">
        <v>3040</v>
      </c>
      <c r="D64" s="923"/>
      <c r="E64" s="555"/>
      <c r="F64" s="1073"/>
      <c r="G64" s="809"/>
      <c r="H64" s="198"/>
      <c r="I64" s="197"/>
      <c r="J64" s="77"/>
      <c r="K64" s="196"/>
      <c r="L64" s="198"/>
      <c r="M64" s="199"/>
      <c r="N64" s="2084"/>
      <c r="O64" s="1328" t="s">
        <v>157</v>
      </c>
      <c r="P64" s="966" t="s">
        <v>157</v>
      </c>
      <c r="Q64" s="1464" t="s">
        <v>157</v>
      </c>
      <c r="R64" s="1456" t="s">
        <v>157</v>
      </c>
      <c r="S64" s="1456"/>
      <c r="T64" s="1456" t="s">
        <v>157</v>
      </c>
    </row>
    <row r="65" spans="1:20" ht="15" customHeight="1" x14ac:dyDescent="0.25">
      <c r="A65" s="22"/>
      <c r="B65" s="34" t="s">
        <v>3034</v>
      </c>
      <c r="C65" s="1459" t="s">
        <v>3041</v>
      </c>
      <c r="D65" s="2108"/>
      <c r="E65" s="1010" t="s">
        <v>157</v>
      </c>
      <c r="F65" s="1072" t="s">
        <v>157</v>
      </c>
      <c r="G65" s="809"/>
      <c r="H65" s="27" t="s">
        <v>157</v>
      </c>
      <c r="I65" s="65" t="s">
        <v>157</v>
      </c>
      <c r="J65" s="982" t="s">
        <v>157</v>
      </c>
      <c r="K65" s="134" t="s">
        <v>157</v>
      </c>
      <c r="L65" s="191" t="s">
        <v>157</v>
      </c>
      <c r="M65" s="29" t="s">
        <v>157</v>
      </c>
      <c r="N65" s="1839"/>
      <c r="O65" s="1328" t="s">
        <v>157</v>
      </c>
      <c r="P65" s="966" t="s">
        <v>157</v>
      </c>
      <c r="Q65" s="1464" t="s">
        <v>157</v>
      </c>
      <c r="R65" s="1456" t="s">
        <v>157</v>
      </c>
      <c r="S65" s="1456"/>
      <c r="T65" s="1456" t="s">
        <v>157</v>
      </c>
    </row>
    <row r="66" spans="1:20" ht="15" customHeight="1" x14ac:dyDescent="0.25">
      <c r="A66" s="22"/>
      <c r="B66" s="34"/>
      <c r="C66" s="1443" t="s">
        <v>157</v>
      </c>
      <c r="D66" s="965"/>
      <c r="E66" s="135"/>
      <c r="F66" s="1073"/>
      <c r="G66" s="809"/>
      <c r="H66" s="201"/>
      <c r="I66" s="56"/>
      <c r="J66" s="132"/>
      <c r="K66" s="331"/>
      <c r="L66" s="159"/>
      <c r="M66" s="160"/>
      <c r="N66" s="2085"/>
      <c r="O66" s="1328" t="s">
        <v>157</v>
      </c>
      <c r="P66" s="966" t="s">
        <v>157</v>
      </c>
      <c r="Q66" s="1464" t="s">
        <v>157</v>
      </c>
      <c r="R66" s="1456" t="s">
        <v>157</v>
      </c>
      <c r="S66" s="1456"/>
      <c r="T66" s="1456" t="s">
        <v>157</v>
      </c>
    </row>
    <row r="67" spans="1:20" ht="15" customHeight="1" thickBot="1" x14ac:dyDescent="0.3">
      <c r="A67" s="41"/>
      <c r="B67" s="252" t="s">
        <v>3035</v>
      </c>
      <c r="C67" s="1467" t="s">
        <v>157</v>
      </c>
      <c r="D67" s="1310" t="s">
        <v>157</v>
      </c>
      <c r="E67" s="128"/>
      <c r="F67" s="1074"/>
      <c r="G67" s="812"/>
      <c r="H67" s="2111"/>
      <c r="I67" s="146"/>
      <c r="J67" s="151"/>
      <c r="K67" s="332"/>
      <c r="L67" s="2112"/>
      <c r="M67" s="2113"/>
      <c r="N67" s="2114"/>
      <c r="O67" s="1821" t="s">
        <v>157</v>
      </c>
      <c r="P67" s="1598" t="s">
        <v>157</v>
      </c>
      <c r="Q67" s="1822" t="s">
        <v>157</v>
      </c>
      <c r="R67" s="1470" t="s">
        <v>157</v>
      </c>
      <c r="S67" s="1470"/>
      <c r="T67" s="1470" t="s">
        <v>157</v>
      </c>
    </row>
    <row r="68" spans="1:20" ht="15" customHeight="1" thickBot="1" x14ac:dyDescent="0.3">
      <c r="A68" s="22">
        <v>18</v>
      </c>
      <c r="B68" s="1962" t="s">
        <v>3042</v>
      </c>
      <c r="C68" s="2109" t="s">
        <v>3037</v>
      </c>
      <c r="D68" s="2110"/>
      <c r="E68" s="1870" t="s">
        <v>3046</v>
      </c>
      <c r="F68" s="1979">
        <v>12</v>
      </c>
      <c r="G68" s="1745">
        <v>0</v>
      </c>
      <c r="H68" s="1837">
        <f>ROUND(G68*F68/F68,2)</f>
        <v>0</v>
      </c>
      <c r="I68" s="1843" t="s">
        <v>50</v>
      </c>
      <c r="J68" s="1838">
        <v>6.43</v>
      </c>
      <c r="K68" s="1906">
        <f>IF(OR(ISBLANK(J68),G68=0,ISBLANK(G68)),,ROUND(J68+$K$3,2))</f>
        <v>0</v>
      </c>
      <c r="L68" s="1957">
        <f>ROUND(H68*K68,2)</f>
        <v>0</v>
      </c>
      <c r="M68" s="29">
        <f>ROUND(K68/F68,2)</f>
        <v>0</v>
      </c>
      <c r="N68" s="1839"/>
      <c r="O68" s="1832" t="s">
        <v>157</v>
      </c>
      <c r="P68" s="1833" t="s">
        <v>157</v>
      </c>
      <c r="Q68" s="1717" t="s">
        <v>157</v>
      </c>
      <c r="R68" s="1932" t="s">
        <v>157</v>
      </c>
      <c r="S68" s="1932"/>
      <c r="T68" s="1932" t="s">
        <v>157</v>
      </c>
    </row>
    <row r="69" spans="1:20" ht="15" customHeight="1" x14ac:dyDescent="0.25">
      <c r="A69" s="22"/>
      <c r="B69" s="34" t="s">
        <v>3031</v>
      </c>
      <c r="C69" s="1535" t="s">
        <v>3043</v>
      </c>
      <c r="D69" s="923"/>
      <c r="E69" s="1042"/>
      <c r="F69" s="1077"/>
      <c r="G69" s="809"/>
      <c r="H69" s="87"/>
      <c r="I69" s="65"/>
      <c r="J69" s="126"/>
      <c r="K69" s="134"/>
      <c r="L69" s="164"/>
      <c r="M69" s="33"/>
      <c r="N69" s="1616"/>
      <c r="O69" s="1328" t="s">
        <v>157</v>
      </c>
      <c r="P69" s="966" t="s">
        <v>157</v>
      </c>
      <c r="Q69" s="1464" t="s">
        <v>157</v>
      </c>
      <c r="R69" s="1456" t="s">
        <v>157</v>
      </c>
      <c r="S69" s="1456"/>
      <c r="T69" s="1456" t="s">
        <v>157</v>
      </c>
    </row>
    <row r="70" spans="1:20" ht="15" customHeight="1" x14ac:dyDescent="0.25">
      <c r="A70" s="22"/>
      <c r="B70" s="34" t="s">
        <v>3032</v>
      </c>
      <c r="C70" s="1443" t="s">
        <v>3044</v>
      </c>
      <c r="D70" s="923"/>
      <c r="E70" s="555"/>
      <c r="F70" s="1073"/>
      <c r="G70" s="809"/>
      <c r="H70" s="87"/>
      <c r="I70" s="75"/>
      <c r="J70" s="76"/>
      <c r="K70" s="134"/>
      <c r="L70" s="164"/>
      <c r="M70" s="33"/>
      <c r="N70" s="1616"/>
      <c r="O70" s="1328" t="s">
        <v>157</v>
      </c>
      <c r="P70" s="966" t="s">
        <v>157</v>
      </c>
      <c r="Q70" s="1464" t="s">
        <v>157</v>
      </c>
      <c r="R70" s="1456" t="s">
        <v>157</v>
      </c>
      <c r="S70" s="1456"/>
      <c r="T70" s="1456" t="s">
        <v>157</v>
      </c>
    </row>
    <row r="71" spans="1:20" ht="15" customHeight="1" x14ac:dyDescent="0.25">
      <c r="A71" s="22"/>
      <c r="B71" s="113" t="s">
        <v>3033</v>
      </c>
      <c r="C71" s="1443" t="s">
        <v>3040</v>
      </c>
      <c r="D71" s="923"/>
      <c r="E71" s="555"/>
      <c r="F71" s="1073"/>
      <c r="G71" s="809"/>
      <c r="H71" s="198"/>
      <c r="I71" s="197"/>
      <c r="J71" s="77"/>
      <c r="K71" s="196"/>
      <c r="L71" s="198"/>
      <c r="M71" s="199"/>
      <c r="N71" s="2084"/>
      <c r="O71" s="1328" t="s">
        <v>157</v>
      </c>
      <c r="P71" s="966" t="s">
        <v>157</v>
      </c>
      <c r="Q71" s="1464" t="s">
        <v>157</v>
      </c>
      <c r="R71" s="1456" t="s">
        <v>157</v>
      </c>
      <c r="S71" s="1456"/>
      <c r="T71" s="1456" t="s">
        <v>157</v>
      </c>
    </row>
    <row r="72" spans="1:20" ht="15" customHeight="1" x14ac:dyDescent="0.25">
      <c r="A72" s="22"/>
      <c r="B72" s="34" t="s">
        <v>3034</v>
      </c>
      <c r="C72" s="1459" t="s">
        <v>3045</v>
      </c>
      <c r="D72" s="923"/>
      <c r="E72" s="1010" t="s">
        <v>157</v>
      </c>
      <c r="F72" s="1072" t="s">
        <v>157</v>
      </c>
      <c r="G72" s="809"/>
      <c r="H72" s="27" t="s">
        <v>157</v>
      </c>
      <c r="I72" s="65" t="s">
        <v>157</v>
      </c>
      <c r="J72" s="982" t="s">
        <v>157</v>
      </c>
      <c r="K72" s="134" t="s">
        <v>157</v>
      </c>
      <c r="L72" s="191" t="s">
        <v>157</v>
      </c>
      <c r="M72" s="29" t="s">
        <v>157</v>
      </c>
      <c r="N72" s="1839"/>
      <c r="O72" s="1328" t="s">
        <v>157</v>
      </c>
      <c r="P72" s="966" t="s">
        <v>157</v>
      </c>
      <c r="Q72" s="1464" t="s">
        <v>157</v>
      </c>
      <c r="R72" s="1456" t="s">
        <v>157</v>
      </c>
      <c r="S72" s="1456"/>
      <c r="T72" s="1456" t="s">
        <v>157</v>
      </c>
    </row>
    <row r="73" spans="1:20" ht="15" customHeight="1" x14ac:dyDescent="0.25">
      <c r="A73" s="22"/>
      <c r="B73" s="34"/>
      <c r="C73" s="1443" t="s">
        <v>157</v>
      </c>
      <c r="D73" s="965"/>
      <c r="E73" s="135"/>
      <c r="F73" s="1073"/>
      <c r="G73" s="809"/>
      <c r="H73" s="201"/>
      <c r="I73" s="56"/>
      <c r="J73" s="132"/>
      <c r="K73" s="331"/>
      <c r="L73" s="159"/>
      <c r="M73" s="160"/>
      <c r="N73" s="2085"/>
      <c r="O73" s="1328" t="s">
        <v>157</v>
      </c>
      <c r="P73" s="966" t="s">
        <v>157</v>
      </c>
      <c r="Q73" s="1464" t="s">
        <v>157</v>
      </c>
      <c r="R73" s="1456" t="s">
        <v>157</v>
      </c>
      <c r="S73" s="1456"/>
      <c r="T73" s="1456" t="s">
        <v>157</v>
      </c>
    </row>
    <row r="74" spans="1:20" ht="15" customHeight="1" x14ac:dyDescent="0.25">
      <c r="A74" s="22"/>
      <c r="B74" s="618" t="s">
        <v>3035</v>
      </c>
      <c r="C74" s="1443" t="s">
        <v>157</v>
      </c>
      <c r="D74" s="965"/>
      <c r="E74" s="135"/>
      <c r="F74" s="1073"/>
      <c r="G74" s="809"/>
      <c r="H74" s="201"/>
      <c r="I74" s="56"/>
      <c r="J74" s="132"/>
      <c r="K74" s="331"/>
      <c r="L74" s="159"/>
      <c r="M74" s="160"/>
      <c r="N74" s="2085"/>
      <c r="O74" s="1328" t="s">
        <v>157</v>
      </c>
      <c r="P74" s="966" t="s">
        <v>157</v>
      </c>
      <c r="Q74" s="1464" t="s">
        <v>157</v>
      </c>
      <c r="R74" s="1456" t="s">
        <v>157</v>
      </c>
      <c r="S74" s="1456"/>
      <c r="T74" s="1456" t="s">
        <v>157</v>
      </c>
    </row>
    <row r="75" spans="1:20" ht="15" customHeight="1" thickBot="1" x14ac:dyDescent="0.3">
      <c r="A75" s="41"/>
      <c r="B75" s="13"/>
      <c r="C75" s="1467" t="s">
        <v>157</v>
      </c>
      <c r="D75" s="1310"/>
      <c r="E75" s="513"/>
      <c r="F75" s="1075"/>
      <c r="G75" s="812"/>
      <c r="H75" s="203"/>
      <c r="I75" s="59"/>
      <c r="J75" s="78"/>
      <c r="K75" s="202"/>
      <c r="L75" s="203"/>
      <c r="M75" s="204"/>
      <c r="N75" s="2120"/>
      <c r="O75" s="1821" t="s">
        <v>157</v>
      </c>
      <c r="P75" s="1598" t="s">
        <v>157</v>
      </c>
      <c r="Q75" s="1822" t="s">
        <v>157</v>
      </c>
      <c r="R75" s="1470" t="s">
        <v>157</v>
      </c>
      <c r="S75" s="1470"/>
      <c r="T75" s="1470" t="s">
        <v>157</v>
      </c>
    </row>
    <row r="76" spans="1:20" ht="15" customHeight="1" thickBot="1" x14ac:dyDescent="0.3">
      <c r="A76" s="52">
        <v>19</v>
      </c>
      <c r="B76" s="676" t="s">
        <v>3051</v>
      </c>
      <c r="C76" s="2071" t="s">
        <v>3697</v>
      </c>
      <c r="D76" s="923"/>
      <c r="E76" s="436" t="s">
        <v>3698</v>
      </c>
      <c r="F76" s="1072">
        <v>96</v>
      </c>
      <c r="G76" s="1745">
        <v>3</v>
      </c>
      <c r="H76" s="27">
        <f>ROUND(G76*F76/F76,2)</f>
        <v>3</v>
      </c>
      <c r="I76" s="50" t="s">
        <v>50</v>
      </c>
      <c r="J76" s="120">
        <v>21.74</v>
      </c>
      <c r="K76" s="208">
        <f>IF(OR(ISBLANK(J76),G76=0,ISBLANK(G76)),,ROUND(J76+$K$3,2))</f>
        <v>21.74</v>
      </c>
      <c r="L76" s="191">
        <f>ROUND(H76*K76,2)</f>
        <v>65.22</v>
      </c>
      <c r="M76" s="29">
        <f>ROUND(K76/F76,2)</f>
        <v>0.23</v>
      </c>
      <c r="N76" s="1839"/>
      <c r="O76" s="1832" t="s">
        <v>157</v>
      </c>
      <c r="P76" s="1833" t="s">
        <v>157</v>
      </c>
      <c r="Q76" s="1717" t="s">
        <v>157</v>
      </c>
      <c r="R76" s="1932" t="s">
        <v>157</v>
      </c>
      <c r="S76" s="1932"/>
      <c r="T76" s="1932" t="s">
        <v>157</v>
      </c>
    </row>
    <row r="77" spans="1:20" ht="15" customHeight="1" x14ac:dyDescent="0.25">
      <c r="A77" s="52"/>
      <c r="B77" s="34" t="s">
        <v>3031</v>
      </c>
      <c r="C77" s="1443" t="s">
        <v>3048</v>
      </c>
      <c r="D77" s="923"/>
      <c r="E77" s="1835" t="s">
        <v>3049</v>
      </c>
      <c r="F77" s="1979">
        <v>96</v>
      </c>
      <c r="G77" s="2118"/>
      <c r="H77" s="27">
        <f>ROUND(G76*F76/F77,2)</f>
        <v>3</v>
      </c>
      <c r="I77" s="50" t="s">
        <v>50</v>
      </c>
      <c r="J77" s="1845"/>
      <c r="K77" s="2003"/>
      <c r="L77" s="2004"/>
      <c r="M77" s="981"/>
      <c r="N77" s="1839"/>
      <c r="O77" s="1328"/>
      <c r="P77" s="1833"/>
      <c r="Q77" s="1464"/>
      <c r="R77" s="1456"/>
      <c r="S77" s="1456"/>
      <c r="T77" s="1456"/>
    </row>
    <row r="78" spans="1:20" ht="15" customHeight="1" x14ac:dyDescent="0.25">
      <c r="A78" s="52"/>
      <c r="B78" s="34" t="s">
        <v>3032</v>
      </c>
      <c r="C78" s="2072"/>
      <c r="D78" s="965"/>
      <c r="E78" s="1835"/>
      <c r="F78" s="1979"/>
      <c r="G78" s="2119"/>
      <c r="H78" s="1837"/>
      <c r="I78" s="2116"/>
      <c r="J78" s="1845"/>
      <c r="K78" s="1906"/>
      <c r="L78" s="1957"/>
      <c r="M78" s="29"/>
      <c r="N78" s="1839"/>
      <c r="O78" s="1328"/>
      <c r="P78" s="1833"/>
      <c r="Q78" s="1464"/>
      <c r="R78" s="1456"/>
      <c r="S78" s="1456"/>
      <c r="T78" s="1456"/>
    </row>
    <row r="79" spans="1:20" ht="15" customHeight="1" x14ac:dyDescent="0.25">
      <c r="A79" s="52"/>
      <c r="B79" s="113" t="s">
        <v>3033</v>
      </c>
      <c r="C79" s="1535"/>
      <c r="D79" s="965"/>
      <c r="E79" s="1835"/>
      <c r="F79" s="2074"/>
      <c r="G79" s="2119"/>
      <c r="H79" s="1837"/>
      <c r="I79" s="2116"/>
      <c r="J79" s="1845"/>
      <c r="K79" s="1906"/>
      <c r="L79" s="1957"/>
      <c r="M79" s="29"/>
      <c r="N79" s="1839"/>
      <c r="O79" s="1328"/>
      <c r="P79" s="1833"/>
      <c r="Q79" s="1464"/>
      <c r="R79" s="1456"/>
      <c r="S79" s="1456"/>
      <c r="T79" s="1456"/>
    </row>
    <row r="80" spans="1:20" ht="15" customHeight="1" x14ac:dyDescent="0.25">
      <c r="A80" s="52"/>
      <c r="B80" s="34" t="s">
        <v>3053</v>
      </c>
      <c r="C80" s="1583"/>
      <c r="D80" s="1296"/>
      <c r="E80" s="135"/>
      <c r="F80" s="1073"/>
      <c r="G80" s="1748"/>
      <c r="H80" s="198"/>
      <c r="I80" s="56"/>
      <c r="J80" s="77"/>
      <c r="K80" s="196"/>
      <c r="L80" s="198"/>
      <c r="M80" s="199"/>
      <c r="N80" s="2084"/>
      <c r="O80" s="1328" t="s">
        <v>157</v>
      </c>
      <c r="P80" s="966" t="s">
        <v>157</v>
      </c>
      <c r="Q80" s="1464" t="s">
        <v>157</v>
      </c>
      <c r="R80" s="1456" t="s">
        <v>157</v>
      </c>
      <c r="S80" s="1456"/>
      <c r="T80" s="1456" t="s">
        <v>157</v>
      </c>
    </row>
    <row r="81" spans="1:20" ht="15" customHeight="1" thickBot="1" x14ac:dyDescent="0.3">
      <c r="A81" s="55"/>
      <c r="B81" s="295" t="s">
        <v>3047</v>
      </c>
      <c r="C81" s="1584"/>
      <c r="D81" s="1297"/>
      <c r="E81" s="128"/>
      <c r="F81" s="1074"/>
      <c r="G81" s="809"/>
      <c r="H81" s="203"/>
      <c r="I81" s="146"/>
      <c r="J81" s="78"/>
      <c r="K81" s="202"/>
      <c r="L81" s="205"/>
      <c r="M81" s="206"/>
      <c r="N81" s="2120"/>
      <c r="O81" s="1821" t="s">
        <v>157</v>
      </c>
      <c r="P81" s="1598" t="s">
        <v>157</v>
      </c>
      <c r="Q81" s="1822" t="s">
        <v>157</v>
      </c>
      <c r="R81" s="1470" t="s">
        <v>157</v>
      </c>
      <c r="S81" s="1470"/>
      <c r="T81" s="1470" t="s">
        <v>157</v>
      </c>
    </row>
    <row r="82" spans="1:20" ht="15" customHeight="1" thickBot="1" x14ac:dyDescent="0.3">
      <c r="A82" s="52">
        <v>20</v>
      </c>
      <c r="B82" s="676" t="s">
        <v>3050</v>
      </c>
      <c r="C82" s="2071" t="s">
        <v>3052</v>
      </c>
      <c r="D82" s="923"/>
      <c r="E82" s="436" t="s">
        <v>475</v>
      </c>
      <c r="F82" s="1072">
        <v>96</v>
      </c>
      <c r="G82" s="1746">
        <v>3</v>
      </c>
      <c r="H82" s="27">
        <f>ROUND(G82*F82/F82,2)</f>
        <v>3</v>
      </c>
      <c r="I82" s="50" t="s">
        <v>50</v>
      </c>
      <c r="J82" s="120">
        <v>21.74</v>
      </c>
      <c r="K82" s="208">
        <f>IF(OR(ISBLANK(J82),G82=0,ISBLANK(G82)),,ROUND(J82+$K$3,2))</f>
        <v>21.74</v>
      </c>
      <c r="L82" s="191">
        <f>ROUND(H82*K82,2)</f>
        <v>65.22</v>
      </c>
      <c r="M82" s="29">
        <f>ROUND(K82/F82,2)</f>
        <v>0.23</v>
      </c>
      <c r="N82" s="1839"/>
      <c r="O82" s="1832" t="s">
        <v>157</v>
      </c>
      <c r="P82" s="1833" t="s">
        <v>157</v>
      </c>
      <c r="Q82" s="1717" t="s">
        <v>157</v>
      </c>
      <c r="R82" s="1932" t="s">
        <v>157</v>
      </c>
      <c r="S82" s="1932"/>
      <c r="T82" s="1932" t="s">
        <v>157</v>
      </c>
    </row>
    <row r="83" spans="1:20" ht="15" customHeight="1" x14ac:dyDescent="0.25">
      <c r="A83" s="52"/>
      <c r="B83" s="34" t="s">
        <v>3031</v>
      </c>
      <c r="C83" s="1443" t="s">
        <v>3048</v>
      </c>
      <c r="D83" s="923"/>
      <c r="E83" s="1835" t="s">
        <v>3049</v>
      </c>
      <c r="F83" s="1979">
        <v>96</v>
      </c>
      <c r="G83" s="2118"/>
      <c r="H83" s="27">
        <f>ROUND(G82*F82/F83,2)</f>
        <v>3</v>
      </c>
      <c r="I83" s="50" t="s">
        <v>50</v>
      </c>
      <c r="J83" s="1845"/>
      <c r="K83" s="1906"/>
      <c r="L83" s="1957"/>
      <c r="M83" s="29"/>
      <c r="N83" s="1839"/>
      <c r="O83" s="1328"/>
      <c r="P83" s="1833"/>
      <c r="Q83" s="1464"/>
      <c r="R83" s="1456"/>
      <c r="S83" s="1456"/>
      <c r="T83" s="1456"/>
    </row>
    <row r="84" spans="1:20" ht="15" customHeight="1" x14ac:dyDescent="0.25">
      <c r="A84" s="52"/>
      <c r="B84" s="34" t="s">
        <v>3032</v>
      </c>
      <c r="C84" s="2072"/>
      <c r="D84" s="965"/>
      <c r="E84" s="1835"/>
      <c r="F84" s="1979"/>
      <c r="G84" s="2119"/>
      <c r="H84" s="1837"/>
      <c r="I84" s="2116"/>
      <c r="J84" s="1845"/>
      <c r="K84" s="1906"/>
      <c r="L84" s="1957"/>
      <c r="M84" s="29"/>
      <c r="N84" s="1839"/>
      <c r="O84" s="1328"/>
      <c r="P84" s="1833"/>
      <c r="Q84" s="1464"/>
      <c r="R84" s="1456"/>
      <c r="S84" s="1456"/>
      <c r="T84" s="1456"/>
    </row>
    <row r="85" spans="1:20" ht="15" customHeight="1" x14ac:dyDescent="0.25">
      <c r="A85" s="52"/>
      <c r="B85" s="113" t="s">
        <v>3033</v>
      </c>
      <c r="C85" s="1535"/>
      <c r="D85" s="965"/>
      <c r="E85" s="1835"/>
      <c r="F85" s="2074"/>
      <c r="G85" s="2119"/>
      <c r="H85" s="1837"/>
      <c r="I85" s="2116"/>
      <c r="J85" s="1845"/>
      <c r="K85" s="1906"/>
      <c r="L85" s="1957"/>
      <c r="M85" s="29"/>
      <c r="N85" s="1839"/>
      <c r="O85" s="1328"/>
      <c r="P85" s="1833"/>
      <c r="Q85" s="1464"/>
      <c r="R85" s="1456"/>
      <c r="S85" s="1456"/>
      <c r="T85" s="1456"/>
    </row>
    <row r="86" spans="1:20" ht="15" customHeight="1" x14ac:dyDescent="0.25">
      <c r="A86" s="52"/>
      <c r="B86" s="34" t="s">
        <v>3053</v>
      </c>
      <c r="C86" s="1583"/>
      <c r="D86" s="1296"/>
      <c r="E86" s="135"/>
      <c r="F86" s="1073"/>
      <c r="G86" s="1748"/>
      <c r="H86" s="198"/>
      <c r="I86" s="56"/>
      <c r="J86" s="77"/>
      <c r="K86" s="196"/>
      <c r="L86" s="198"/>
      <c r="M86" s="199"/>
      <c r="N86" s="2084"/>
      <c r="O86" s="1328" t="s">
        <v>157</v>
      </c>
      <c r="P86" s="966" t="s">
        <v>157</v>
      </c>
      <c r="Q86" s="1464" t="s">
        <v>157</v>
      </c>
      <c r="R86" s="1456" t="s">
        <v>157</v>
      </c>
      <c r="S86" s="1456"/>
      <c r="T86" s="1456" t="s">
        <v>157</v>
      </c>
    </row>
    <row r="87" spans="1:20" ht="15" customHeight="1" thickBot="1" x14ac:dyDescent="0.3">
      <c r="A87" s="55"/>
      <c r="B87" s="295" t="s">
        <v>3047</v>
      </c>
      <c r="C87" s="1584"/>
      <c r="D87" s="1297"/>
      <c r="E87" s="128"/>
      <c r="F87" s="1074"/>
      <c r="G87" s="809"/>
      <c r="H87" s="203"/>
      <c r="I87" s="146"/>
      <c r="J87" s="78"/>
      <c r="K87" s="202"/>
      <c r="L87" s="205"/>
      <c r="M87" s="206"/>
      <c r="N87" s="2121"/>
      <c r="O87" s="1821" t="s">
        <v>157</v>
      </c>
      <c r="P87" s="1598" t="s">
        <v>157</v>
      </c>
      <c r="Q87" s="1822" t="s">
        <v>157</v>
      </c>
      <c r="R87" s="1470" t="s">
        <v>157</v>
      </c>
      <c r="S87" s="1470"/>
      <c r="T87" s="1470" t="s">
        <v>157</v>
      </c>
    </row>
    <row r="88" spans="1:20" ht="15" customHeight="1" thickBot="1" x14ac:dyDescent="0.3">
      <c r="A88" s="52">
        <v>21</v>
      </c>
      <c r="B88" s="1868" t="s">
        <v>3054</v>
      </c>
      <c r="C88" s="2071" t="s">
        <v>3699</v>
      </c>
      <c r="D88" s="923"/>
      <c r="E88" s="436" t="s">
        <v>362</v>
      </c>
      <c r="F88" s="1072">
        <v>48</v>
      </c>
      <c r="G88" s="1746">
        <v>0</v>
      </c>
      <c r="H88" s="27">
        <f>ROUND(G88*F88/F88,2)</f>
        <v>0</v>
      </c>
      <c r="I88" s="50" t="s">
        <v>50</v>
      </c>
      <c r="J88" s="120">
        <v>15.58</v>
      </c>
      <c r="K88" s="208">
        <f>IF(OR(ISBLANK(J88),G88=0,ISBLANK(G88)),,ROUND(J88+$K$3,2))</f>
        <v>0</v>
      </c>
      <c r="L88" s="191">
        <f>ROUND(H88*K88,2)</f>
        <v>0</v>
      </c>
      <c r="M88" s="29">
        <f>ROUND(K88/F88,2)</f>
        <v>0</v>
      </c>
      <c r="N88" s="1839"/>
      <c r="O88" s="1832" t="s">
        <v>157</v>
      </c>
      <c r="P88" s="1833" t="s">
        <v>157</v>
      </c>
      <c r="Q88" s="1717" t="s">
        <v>157</v>
      </c>
      <c r="R88" s="1932" t="s">
        <v>157</v>
      </c>
      <c r="S88" s="1932"/>
      <c r="T88" s="1932" t="s">
        <v>157</v>
      </c>
    </row>
    <row r="89" spans="1:20" ht="15" customHeight="1" x14ac:dyDescent="0.25">
      <c r="A89" s="52"/>
      <c r="B89" s="1894" t="s">
        <v>3055</v>
      </c>
      <c r="C89" s="2072"/>
      <c r="D89" s="965"/>
      <c r="E89" s="1835"/>
      <c r="F89" s="1979"/>
      <c r="G89" s="2115"/>
      <c r="H89" s="135"/>
      <c r="I89" s="2116"/>
      <c r="J89" s="1845"/>
      <c r="K89" s="1906"/>
      <c r="L89" s="1957"/>
      <c r="M89" s="29"/>
      <c r="N89" s="1839"/>
      <c r="O89" s="1328"/>
      <c r="P89" s="1833"/>
      <c r="Q89" s="1464"/>
      <c r="R89" s="1456"/>
      <c r="S89" s="1456"/>
      <c r="T89" s="1456"/>
    </row>
    <row r="90" spans="1:20" ht="15" customHeight="1" x14ac:dyDescent="0.25">
      <c r="A90" s="52"/>
      <c r="B90" s="34" t="s">
        <v>3056</v>
      </c>
      <c r="C90" s="1443"/>
      <c r="D90" s="965"/>
      <c r="E90" s="1835"/>
      <c r="F90" s="1979"/>
      <c r="G90" s="2115"/>
      <c r="H90" s="1835"/>
      <c r="I90" s="2116"/>
      <c r="J90" s="1845"/>
      <c r="K90" s="1906"/>
      <c r="L90" s="1957"/>
      <c r="M90" s="29"/>
      <c r="N90" s="1839"/>
      <c r="O90" s="1328"/>
      <c r="P90" s="1833"/>
      <c r="Q90" s="1464"/>
      <c r="R90" s="1456"/>
      <c r="S90" s="1456"/>
      <c r="T90" s="1456"/>
    </row>
    <row r="91" spans="1:20" ht="15" customHeight="1" x14ac:dyDescent="0.25">
      <c r="A91" s="52"/>
      <c r="B91" s="88" t="s">
        <v>3057</v>
      </c>
      <c r="C91" s="1535"/>
      <c r="D91" s="965"/>
      <c r="E91" s="1835"/>
      <c r="F91" s="1979"/>
      <c r="G91" s="2115"/>
      <c r="H91" s="1835"/>
      <c r="I91" s="2116"/>
      <c r="J91" s="1845"/>
      <c r="K91" s="1906"/>
      <c r="L91" s="1957"/>
      <c r="M91" s="29"/>
      <c r="N91" s="1839"/>
      <c r="O91" s="1328"/>
      <c r="P91" s="1833"/>
      <c r="Q91" s="1464"/>
      <c r="R91" s="1456"/>
      <c r="S91" s="1456"/>
      <c r="T91" s="1456"/>
    </row>
    <row r="92" spans="1:20" ht="15" customHeight="1" x14ac:dyDescent="0.25">
      <c r="A92" s="52"/>
      <c r="B92" s="34" t="s">
        <v>157</v>
      </c>
      <c r="C92" s="1583"/>
      <c r="D92" s="1296"/>
      <c r="E92" s="135"/>
      <c r="F92" s="1073"/>
      <c r="G92" s="809"/>
      <c r="H92" s="198"/>
      <c r="I92" s="56"/>
      <c r="J92" s="77"/>
      <c r="K92" s="196"/>
      <c r="L92" s="198"/>
      <c r="M92" s="199"/>
      <c r="N92" s="2084"/>
      <c r="O92" s="1328" t="s">
        <v>157</v>
      </c>
      <c r="P92" s="966" t="s">
        <v>157</v>
      </c>
      <c r="Q92" s="1464" t="s">
        <v>157</v>
      </c>
      <c r="R92" s="1456" t="s">
        <v>157</v>
      </c>
      <c r="S92" s="1456"/>
      <c r="T92" s="1456" t="s">
        <v>157</v>
      </c>
    </row>
    <row r="93" spans="1:20" ht="15" customHeight="1" thickBot="1" x14ac:dyDescent="0.3">
      <c r="A93" s="55"/>
      <c r="B93" s="295" t="s">
        <v>3058</v>
      </c>
      <c r="C93" s="1584"/>
      <c r="D93" s="1297"/>
      <c r="E93" s="128"/>
      <c r="F93" s="1074"/>
      <c r="G93" s="812"/>
      <c r="H93" s="203"/>
      <c r="I93" s="146"/>
      <c r="J93" s="78"/>
      <c r="K93" s="202"/>
      <c r="L93" s="205"/>
      <c r="M93" s="206"/>
      <c r="N93" s="2121"/>
      <c r="O93" s="1821" t="s">
        <v>157</v>
      </c>
      <c r="P93" s="1598" t="s">
        <v>157</v>
      </c>
      <c r="Q93" s="1822" t="s">
        <v>157</v>
      </c>
      <c r="R93" s="1470" t="s">
        <v>157</v>
      </c>
      <c r="S93" s="1470"/>
      <c r="T93" s="1470" t="s">
        <v>157</v>
      </c>
    </row>
    <row r="94" spans="1:20" ht="15" customHeight="1" thickBot="1" x14ac:dyDescent="0.3">
      <c r="A94" s="2314"/>
      <c r="B94" s="2315"/>
      <c r="C94" s="2316"/>
      <c r="D94" s="2317"/>
      <c r="E94" s="2318"/>
      <c r="F94" s="2319"/>
      <c r="G94" s="1885"/>
      <c r="H94" s="2320"/>
      <c r="I94" s="2321"/>
      <c r="J94" s="2322"/>
      <c r="K94" s="2323"/>
      <c r="L94" s="2320"/>
      <c r="M94" s="2324"/>
      <c r="N94" s="2325"/>
      <c r="O94" s="2329" t="s">
        <v>3665</v>
      </c>
      <c r="P94" s="2326"/>
      <c r="Q94" s="2327"/>
      <c r="R94" s="2328"/>
      <c r="S94" s="2328"/>
      <c r="T94" s="2328"/>
    </row>
    <row r="95" spans="1:20" ht="15" customHeight="1" thickBot="1" x14ac:dyDescent="0.3">
      <c r="A95" s="22">
        <v>22</v>
      </c>
      <c r="B95" s="1962" t="s">
        <v>380</v>
      </c>
      <c r="C95" s="2072" t="s">
        <v>3062</v>
      </c>
      <c r="D95" s="1885"/>
      <c r="E95" s="1835" t="s">
        <v>3063</v>
      </c>
      <c r="F95" s="1979">
        <v>144</v>
      </c>
      <c r="G95" s="1745">
        <v>0</v>
      </c>
      <c r="H95" s="1837">
        <f>ROUND($G$95*$F$95/F95,2)</f>
        <v>0</v>
      </c>
      <c r="I95" s="2116" t="s">
        <v>50</v>
      </c>
      <c r="J95" s="1838">
        <v>19.88</v>
      </c>
      <c r="K95" s="1906">
        <f>IF(OR(ISBLANK(J95),G95=0,ISBLANK(G95)),,ROUND(J95+$K$3,2))</f>
        <v>0</v>
      </c>
      <c r="L95" s="1957">
        <f>ROUND(H95*K95,2)</f>
        <v>0</v>
      </c>
      <c r="M95" s="29">
        <f>ROUND(K95/F95,2)</f>
        <v>0</v>
      </c>
      <c r="N95" s="1839">
        <v>13.8</v>
      </c>
      <c r="O95" s="1832">
        <v>0.40550000000000003</v>
      </c>
      <c r="P95" s="1885">
        <v>15</v>
      </c>
      <c r="Q95" s="1675">
        <f>ROUND(O95*P95,2)</f>
        <v>6.08</v>
      </c>
      <c r="R95" s="1834">
        <f>J95-Q95</f>
        <v>13.799999999999999</v>
      </c>
      <c r="S95" s="2091">
        <f>R95/F95</f>
        <v>9.5833333333333326E-2</v>
      </c>
      <c r="T95" s="1834">
        <f>N95/F95</f>
        <v>9.583333333333334E-2</v>
      </c>
    </row>
    <row r="96" spans="1:20" ht="15" customHeight="1" x14ac:dyDescent="0.25">
      <c r="A96" s="22"/>
      <c r="B96" s="1894" t="s">
        <v>3059</v>
      </c>
      <c r="C96" s="2072"/>
      <c r="D96" s="1833"/>
      <c r="E96" s="1835"/>
      <c r="F96" s="1979"/>
      <c r="G96" s="2117"/>
      <c r="H96" s="135"/>
      <c r="I96" s="2116"/>
      <c r="J96" s="1845"/>
      <c r="K96" s="1906"/>
      <c r="L96" s="1957"/>
      <c r="M96" s="29"/>
      <c r="N96" s="1839"/>
      <c r="O96" s="1328"/>
      <c r="P96" s="1833"/>
      <c r="Q96" s="1464"/>
      <c r="R96" s="1456"/>
      <c r="S96" s="1456"/>
      <c r="T96" s="1456"/>
    </row>
    <row r="97" spans="1:20" ht="15" customHeight="1" x14ac:dyDescent="0.25">
      <c r="A97" s="22"/>
      <c r="B97" s="1894" t="s">
        <v>3060</v>
      </c>
      <c r="C97" s="2072"/>
      <c r="D97" s="1833"/>
      <c r="E97" s="1835"/>
      <c r="F97" s="1979"/>
      <c r="G97" s="2117"/>
      <c r="H97" s="1835"/>
      <c r="I97" s="2116"/>
      <c r="J97" s="1845"/>
      <c r="K97" s="1906"/>
      <c r="L97" s="1957"/>
      <c r="M97" s="29"/>
      <c r="N97" s="1839"/>
      <c r="O97" s="1328"/>
      <c r="P97" s="1833"/>
      <c r="Q97" s="1464"/>
      <c r="R97" s="1456"/>
      <c r="S97" s="1456"/>
      <c r="T97" s="1456"/>
    </row>
    <row r="98" spans="1:20" ht="15" customHeight="1" x14ac:dyDescent="0.25">
      <c r="A98" s="22"/>
      <c r="B98" s="1894"/>
      <c r="C98" s="2072"/>
      <c r="D98" s="1833"/>
      <c r="E98" s="1835"/>
      <c r="F98" s="1979"/>
      <c r="G98" s="2117"/>
      <c r="H98" s="1835"/>
      <c r="I98" s="2116"/>
      <c r="J98" s="1845"/>
      <c r="K98" s="1906"/>
      <c r="L98" s="1957"/>
      <c r="M98" s="29"/>
      <c r="N98" s="1839"/>
      <c r="O98" s="1328"/>
      <c r="P98" s="1833"/>
      <c r="Q98" s="1464"/>
      <c r="R98" s="1456"/>
      <c r="S98" s="1456"/>
      <c r="T98" s="1456"/>
    </row>
    <row r="99" spans="1:20" ht="15" customHeight="1" thickBot="1" x14ac:dyDescent="0.3">
      <c r="A99" s="41"/>
      <c r="B99" s="252" t="s">
        <v>3061</v>
      </c>
      <c r="C99" s="1467" t="s">
        <v>157</v>
      </c>
      <c r="D99" s="1310"/>
      <c r="E99" s="128" t="s">
        <v>157</v>
      </c>
      <c r="F99" s="1074" t="s">
        <v>157</v>
      </c>
      <c r="G99" s="812"/>
      <c r="H99" s="74" t="s">
        <v>157</v>
      </c>
      <c r="I99" s="146" t="s">
        <v>157</v>
      </c>
      <c r="J99" s="1311"/>
      <c r="K99" s="127" t="s">
        <v>157</v>
      </c>
      <c r="L99" s="161" t="s">
        <v>157</v>
      </c>
      <c r="M99" s="112" t="s">
        <v>157</v>
      </c>
      <c r="N99" s="1651"/>
      <c r="O99" s="1821" t="s">
        <v>157</v>
      </c>
      <c r="P99" s="1598" t="s">
        <v>157</v>
      </c>
      <c r="Q99" s="1822" t="s">
        <v>157</v>
      </c>
      <c r="R99" s="1470" t="s">
        <v>157</v>
      </c>
      <c r="S99" s="1470"/>
      <c r="T99" s="1470" t="s">
        <v>157</v>
      </c>
    </row>
    <row r="100" spans="1:20" ht="15" customHeight="1" thickBot="1" x14ac:dyDescent="0.3">
      <c r="A100" s="22">
        <v>23</v>
      </c>
      <c r="B100" s="1962" t="s">
        <v>3064</v>
      </c>
      <c r="C100" s="2072" t="s">
        <v>3068</v>
      </c>
      <c r="D100" s="1885"/>
      <c r="E100" s="1835" t="s">
        <v>3070</v>
      </c>
      <c r="F100" s="1979">
        <v>300</v>
      </c>
      <c r="G100" s="1745">
        <v>0</v>
      </c>
      <c r="H100" s="1837">
        <f>ROUND($G$100*$F$100/F100,2)</f>
        <v>0</v>
      </c>
      <c r="I100" s="1894" t="s">
        <v>50</v>
      </c>
      <c r="J100" s="1838">
        <v>31.01</v>
      </c>
      <c r="K100" s="1906">
        <f>IF(OR(ISBLANK(J100),G100=0,ISBLANK(G100)),,ROUND(J100+$K$3,2))</f>
        <v>0</v>
      </c>
      <c r="L100" s="1957">
        <f>ROUND(H100*K100,2)</f>
        <v>0</v>
      </c>
      <c r="M100" s="29">
        <f>ROUND(K100/F100,2)</f>
        <v>0</v>
      </c>
      <c r="N100" s="1839">
        <v>24.61</v>
      </c>
      <c r="O100" s="1832">
        <v>0.40550000000000003</v>
      </c>
      <c r="P100" s="1885">
        <v>15.79</v>
      </c>
      <c r="Q100" s="1675">
        <f>ROUND(O100*P100,2)</f>
        <v>6.4</v>
      </c>
      <c r="R100" s="1834">
        <f>J100-Q100</f>
        <v>24.61</v>
      </c>
      <c r="S100" s="2091">
        <f>R100/F100</f>
        <v>8.2033333333333333E-2</v>
      </c>
      <c r="T100" s="1834">
        <f>N100/F100</f>
        <v>8.2033333333333333E-2</v>
      </c>
    </row>
    <row r="101" spans="1:20" ht="15" customHeight="1" x14ac:dyDescent="0.25">
      <c r="A101" s="22"/>
      <c r="B101" s="34" t="s">
        <v>3065</v>
      </c>
      <c r="C101" s="1443" t="s">
        <v>3069</v>
      </c>
      <c r="D101" s="923"/>
      <c r="E101" s="135" t="s">
        <v>3071</v>
      </c>
      <c r="F101" s="1073">
        <v>369</v>
      </c>
      <c r="G101" s="809"/>
      <c r="H101" s="87">
        <f>ROUND($G$100*$F$100/F101,2)</f>
        <v>0</v>
      </c>
      <c r="I101" s="34" t="s">
        <v>50</v>
      </c>
      <c r="J101" s="978"/>
      <c r="K101" s="1444"/>
      <c r="L101" s="1455"/>
      <c r="M101" s="1604"/>
      <c r="N101" s="1616"/>
      <c r="O101" s="1328" t="s">
        <v>157</v>
      </c>
      <c r="P101" s="966" t="s">
        <v>157</v>
      </c>
      <c r="Q101" s="1464" t="s">
        <v>157</v>
      </c>
      <c r="R101" s="1456" t="s">
        <v>157</v>
      </c>
      <c r="S101" s="1456"/>
      <c r="T101" s="1456" t="s">
        <v>157</v>
      </c>
    </row>
    <row r="102" spans="1:20" ht="15" customHeight="1" x14ac:dyDescent="0.25">
      <c r="A102" s="22"/>
      <c r="B102" s="113" t="s">
        <v>3066</v>
      </c>
      <c r="C102" s="1590"/>
      <c r="D102" s="1884"/>
      <c r="E102" s="228"/>
      <c r="F102" s="1109"/>
      <c r="G102" s="809"/>
      <c r="H102" s="101"/>
      <c r="I102" s="113"/>
      <c r="J102" s="1012"/>
      <c r="K102" s="227"/>
      <c r="L102" s="32"/>
      <c r="M102" s="33"/>
      <c r="N102" s="262"/>
      <c r="O102" s="1328"/>
      <c r="P102" s="1833"/>
      <c r="Q102" s="1464"/>
      <c r="R102" s="1456"/>
      <c r="S102" s="1456"/>
      <c r="T102" s="1456"/>
    </row>
    <row r="103" spans="1:20" ht="15" customHeight="1" x14ac:dyDescent="0.25">
      <c r="A103" s="22"/>
      <c r="B103" s="113" t="s">
        <v>3067</v>
      </c>
      <c r="C103" s="1443"/>
      <c r="D103" s="965"/>
      <c r="E103" s="135"/>
      <c r="F103" s="1073"/>
      <c r="G103" s="809"/>
      <c r="H103" s="135"/>
      <c r="I103" s="34"/>
      <c r="J103" s="1845"/>
      <c r="K103" s="134"/>
      <c r="L103" s="1957"/>
      <c r="M103" s="29"/>
      <c r="N103" s="1834"/>
      <c r="O103" s="1328"/>
      <c r="P103" s="1833"/>
      <c r="Q103" s="1464"/>
      <c r="R103" s="1456"/>
      <c r="S103" s="1456"/>
      <c r="T103" s="1456"/>
    </row>
    <row r="104" spans="1:20" ht="15" customHeight="1" x14ac:dyDescent="0.25">
      <c r="A104" s="22"/>
      <c r="B104" s="618" t="s">
        <v>3061</v>
      </c>
      <c r="C104" s="1590"/>
      <c r="D104" s="1884"/>
      <c r="E104" s="228"/>
      <c r="F104" s="1109"/>
      <c r="G104" s="809"/>
      <c r="H104" s="140"/>
      <c r="I104" s="88"/>
      <c r="J104" s="1012"/>
      <c r="K104" s="207"/>
      <c r="L104" s="1313"/>
      <c r="M104" s="103"/>
      <c r="N104" s="1478"/>
      <c r="O104" s="1328"/>
      <c r="P104" s="1833"/>
      <c r="Q104" s="1464"/>
      <c r="R104" s="1456"/>
      <c r="S104" s="1456"/>
      <c r="T104" s="1456"/>
    </row>
    <row r="105" spans="1:20" ht="15" customHeight="1" thickBot="1" x14ac:dyDescent="0.3">
      <c r="A105" s="41"/>
      <c r="B105" s="13"/>
      <c r="C105" s="1467"/>
      <c r="D105" s="1086"/>
      <c r="E105" s="124"/>
      <c r="F105" s="1078"/>
      <c r="G105" s="1750"/>
      <c r="H105" s="117"/>
      <c r="I105" s="43"/>
      <c r="J105" s="133"/>
      <c r="K105" s="241"/>
      <c r="L105" s="184"/>
      <c r="M105" s="185"/>
      <c r="N105" s="2313"/>
      <c r="O105" s="1821" t="s">
        <v>157</v>
      </c>
      <c r="P105" s="1598" t="s">
        <v>157</v>
      </c>
      <c r="Q105" s="1822" t="s">
        <v>157</v>
      </c>
      <c r="R105" s="1470" t="s">
        <v>157</v>
      </c>
      <c r="S105" s="1470"/>
      <c r="T105" s="1470" t="s">
        <v>157</v>
      </c>
    </row>
    <row r="106" spans="1:20" ht="15" customHeight="1" thickBot="1" x14ac:dyDescent="0.3">
      <c r="A106" s="22">
        <v>24</v>
      </c>
      <c r="B106" s="200" t="s">
        <v>3072</v>
      </c>
      <c r="C106" s="1459" t="s">
        <v>3075</v>
      </c>
      <c r="D106" s="947"/>
      <c r="E106" s="436" t="s">
        <v>3076</v>
      </c>
      <c r="F106" s="1072">
        <v>165</v>
      </c>
      <c r="G106" s="1745">
        <v>0</v>
      </c>
      <c r="H106" s="27">
        <f>ROUND($G$106*$F$106/F106,2)</f>
        <v>0</v>
      </c>
      <c r="I106" s="23" t="s">
        <v>50</v>
      </c>
      <c r="J106" s="25">
        <v>35.76</v>
      </c>
      <c r="K106" s="208">
        <f>IF(OR(ISBLANK(J106),G106=0,ISBLANK(G106)),,ROUND(J106+$K$3,2))</f>
        <v>0</v>
      </c>
      <c r="L106" s="191">
        <f>ROUND(H106*K106,2)</f>
        <v>0</v>
      </c>
      <c r="M106" s="29">
        <f>ROUND(K106/F106,2)</f>
        <v>0</v>
      </c>
      <c r="N106" s="1839">
        <v>29.61</v>
      </c>
      <c r="O106" s="1832">
        <v>0.40550000000000003</v>
      </c>
      <c r="P106" s="1885">
        <v>15.17</v>
      </c>
      <c r="Q106" s="1675">
        <f>ROUND(O106*P106,2)</f>
        <v>6.15</v>
      </c>
      <c r="R106" s="1834">
        <f>J106-Q106</f>
        <v>29.61</v>
      </c>
      <c r="S106" s="2091">
        <f>R106/F106</f>
        <v>0.17945454545454545</v>
      </c>
      <c r="T106" s="1834">
        <f>N106/F106</f>
        <v>0.17945454545454545</v>
      </c>
    </row>
    <row r="107" spans="1:20" ht="15" customHeight="1" x14ac:dyDescent="0.25">
      <c r="A107" s="22"/>
      <c r="B107" s="34" t="s">
        <v>3073</v>
      </c>
      <c r="C107" s="1443" t="s">
        <v>157</v>
      </c>
      <c r="D107" s="965"/>
      <c r="E107" s="135" t="s">
        <v>157</v>
      </c>
      <c r="F107" s="1073" t="s">
        <v>157</v>
      </c>
      <c r="G107" s="809"/>
      <c r="H107" s="87" t="s">
        <v>157</v>
      </c>
      <c r="I107" s="34" t="s">
        <v>157</v>
      </c>
      <c r="J107" s="978"/>
      <c r="K107" s="134" t="s">
        <v>157</v>
      </c>
      <c r="L107" s="164" t="s">
        <v>157</v>
      </c>
      <c r="M107" s="33" t="s">
        <v>157</v>
      </c>
      <c r="N107" s="1616"/>
      <c r="O107" s="1328" t="s">
        <v>157</v>
      </c>
      <c r="P107" s="966" t="s">
        <v>157</v>
      </c>
      <c r="Q107" s="1464" t="s">
        <v>157</v>
      </c>
      <c r="R107" s="1456" t="s">
        <v>157</v>
      </c>
      <c r="S107" s="1456"/>
      <c r="T107" s="1456" t="s">
        <v>157</v>
      </c>
    </row>
    <row r="108" spans="1:20" ht="15" customHeight="1" x14ac:dyDescent="0.25">
      <c r="A108" s="22"/>
      <c r="B108" s="113" t="s">
        <v>3074</v>
      </c>
      <c r="C108" s="1590"/>
      <c r="D108" s="1884"/>
      <c r="E108" s="228"/>
      <c r="F108" s="1109"/>
      <c r="G108" s="809"/>
      <c r="H108" s="101"/>
      <c r="I108" s="113"/>
      <c r="J108" s="1264"/>
      <c r="K108" s="134"/>
      <c r="L108" s="978"/>
      <c r="M108" s="33"/>
      <c r="N108" s="1877"/>
      <c r="O108" s="1328"/>
      <c r="P108" s="1833"/>
      <c r="Q108" s="1464"/>
      <c r="R108" s="1456"/>
      <c r="S108" s="1456"/>
      <c r="T108" s="1456"/>
    </row>
    <row r="109" spans="1:20" ht="15" customHeight="1" x14ac:dyDescent="0.25">
      <c r="A109" s="22"/>
      <c r="B109" s="113"/>
      <c r="C109" s="1590"/>
      <c r="D109" s="1884"/>
      <c r="E109" s="228"/>
      <c r="F109" s="1109"/>
      <c r="G109" s="809"/>
      <c r="H109" s="101"/>
      <c r="I109" s="113"/>
      <c r="J109" s="1845"/>
      <c r="K109" s="1906"/>
      <c r="L109" s="1957"/>
      <c r="M109" s="29"/>
      <c r="N109" s="1877"/>
      <c r="O109" s="1328"/>
      <c r="P109" s="1833"/>
      <c r="Q109" s="1464"/>
      <c r="R109" s="1456"/>
      <c r="S109" s="1456"/>
      <c r="T109" s="1456"/>
    </row>
    <row r="110" spans="1:20" ht="15" customHeight="1" thickBot="1" x14ac:dyDescent="0.3">
      <c r="A110" s="41"/>
      <c r="B110" s="252" t="s">
        <v>3061</v>
      </c>
      <c r="C110" s="1467"/>
      <c r="D110" s="1086"/>
      <c r="E110" s="124"/>
      <c r="F110" s="1078"/>
      <c r="G110" s="1750"/>
      <c r="H110" s="117"/>
      <c r="I110" s="43"/>
      <c r="J110" s="133"/>
      <c r="K110" s="278"/>
      <c r="L110" s="184"/>
      <c r="M110" s="185"/>
      <c r="N110" s="1850"/>
      <c r="O110" s="1821" t="s">
        <v>157</v>
      </c>
      <c r="P110" s="1598" t="s">
        <v>157</v>
      </c>
      <c r="Q110" s="1822" t="s">
        <v>157</v>
      </c>
      <c r="R110" s="1470" t="s">
        <v>157</v>
      </c>
      <c r="S110" s="1470"/>
      <c r="T110" s="1470" t="s">
        <v>157</v>
      </c>
    </row>
    <row r="111" spans="1:20" ht="15" customHeight="1" thickBot="1" x14ac:dyDescent="0.3">
      <c r="A111" s="22">
        <v>25</v>
      </c>
      <c r="B111" s="200" t="s">
        <v>3077</v>
      </c>
      <c r="C111" s="1459" t="s">
        <v>3081</v>
      </c>
      <c r="D111" s="947"/>
      <c r="E111" s="436" t="s">
        <v>2067</v>
      </c>
      <c r="F111" s="1072">
        <v>320</v>
      </c>
      <c r="G111" s="1745">
        <v>0</v>
      </c>
      <c r="H111" s="27">
        <f>ROUND($G$111*$F$111/F111,2)</f>
        <v>0</v>
      </c>
      <c r="I111" s="23" t="s">
        <v>50</v>
      </c>
      <c r="J111" s="982"/>
      <c r="K111" s="1663"/>
      <c r="L111" s="1718"/>
      <c r="M111" s="981"/>
      <c r="N111" s="1839"/>
      <c r="O111" s="1832" t="s">
        <v>157</v>
      </c>
      <c r="P111" s="1833" t="s">
        <v>157</v>
      </c>
      <c r="Q111" s="1717" t="s">
        <v>157</v>
      </c>
      <c r="R111" s="1932" t="s">
        <v>157</v>
      </c>
      <c r="S111" s="1932"/>
      <c r="T111" s="1932" t="s">
        <v>157</v>
      </c>
    </row>
    <row r="112" spans="1:20" ht="15" customHeight="1" x14ac:dyDescent="0.25">
      <c r="A112" s="22"/>
      <c r="B112" s="34" t="s">
        <v>3078</v>
      </c>
      <c r="C112" s="1443" t="s">
        <v>3082</v>
      </c>
      <c r="D112" s="923"/>
      <c r="E112" s="135" t="s">
        <v>2067</v>
      </c>
      <c r="F112" s="1073">
        <v>320</v>
      </c>
      <c r="G112" s="809"/>
      <c r="H112" s="87">
        <f>ROUND($G$111*$F$111/F112,2)</f>
        <v>0</v>
      </c>
      <c r="I112" s="34" t="s">
        <v>50</v>
      </c>
      <c r="J112" s="82">
        <v>29.7</v>
      </c>
      <c r="K112" s="134">
        <f>IF(OR(ISBLANK(J112),G111=0,ISBLANK(G111)),,ROUND(J112+$K$3,2))</f>
        <v>0</v>
      </c>
      <c r="L112" s="164">
        <f>ROUND(H112*K112,2)</f>
        <v>0</v>
      </c>
      <c r="M112" s="33">
        <f>ROUND(K112/F112,2)</f>
        <v>0</v>
      </c>
      <c r="N112" s="1616">
        <v>22.02</v>
      </c>
      <c r="O112" s="1832">
        <v>0.40550000000000003</v>
      </c>
      <c r="P112" s="1885">
        <v>18.93</v>
      </c>
      <c r="Q112" s="1675">
        <f>ROUND(O112*P112,2)</f>
        <v>7.68</v>
      </c>
      <c r="R112" s="1834">
        <f>J112-Q112</f>
        <v>22.02</v>
      </c>
      <c r="S112" s="2091">
        <f>R112/F112</f>
        <v>6.8812499999999999E-2</v>
      </c>
      <c r="T112" s="1834">
        <f>N112/F112</f>
        <v>6.8812499999999999E-2</v>
      </c>
    </row>
    <row r="113" spans="1:20" ht="15" customHeight="1" x14ac:dyDescent="0.25">
      <c r="A113" s="22"/>
      <c r="B113" s="113" t="s">
        <v>3079</v>
      </c>
      <c r="C113" s="1590"/>
      <c r="D113" s="1884"/>
      <c r="E113" s="228"/>
      <c r="F113" s="1109"/>
      <c r="G113" s="809"/>
      <c r="H113" s="101"/>
      <c r="I113" s="113"/>
      <c r="J113" s="1012"/>
      <c r="K113" s="227"/>
      <c r="L113" s="32"/>
      <c r="M113" s="33"/>
      <c r="N113" s="262"/>
      <c r="O113" s="1328"/>
      <c r="P113" s="1833"/>
      <c r="Q113" s="1464"/>
      <c r="R113" s="1456"/>
      <c r="S113" s="1456"/>
      <c r="T113" s="1456"/>
    </row>
    <row r="114" spans="1:20" ht="15" customHeight="1" x14ac:dyDescent="0.25">
      <c r="A114" s="22"/>
      <c r="B114" s="113" t="s">
        <v>3080</v>
      </c>
      <c r="C114" s="1590"/>
      <c r="D114" s="1884"/>
      <c r="E114" s="228"/>
      <c r="F114" s="1109"/>
      <c r="G114" s="809"/>
      <c r="H114" s="101"/>
      <c r="I114" s="113"/>
      <c r="J114" s="1012"/>
      <c r="K114" s="227"/>
      <c r="L114" s="32"/>
      <c r="M114" s="33"/>
      <c r="N114" s="262"/>
      <c r="O114" s="1328"/>
      <c r="P114" s="1833"/>
      <c r="Q114" s="1464"/>
      <c r="R114" s="1456"/>
      <c r="S114" s="1456"/>
      <c r="T114" s="1456"/>
    </row>
    <row r="115" spans="1:20" ht="15" customHeight="1" x14ac:dyDescent="0.25">
      <c r="A115" s="22"/>
      <c r="B115" s="113"/>
      <c r="C115" s="1590"/>
      <c r="D115" s="1884"/>
      <c r="E115" s="228"/>
      <c r="F115" s="1109"/>
      <c r="G115" s="809"/>
      <c r="H115" s="101"/>
      <c r="I115" s="113"/>
      <c r="J115" s="1012"/>
      <c r="K115" s="227"/>
      <c r="L115" s="32"/>
      <c r="M115" s="33"/>
      <c r="N115" s="262"/>
      <c r="O115" s="1328"/>
      <c r="P115" s="1833"/>
      <c r="Q115" s="1464"/>
      <c r="R115" s="1456"/>
      <c r="S115" s="1456"/>
      <c r="T115" s="1456"/>
    </row>
    <row r="116" spans="1:20" ht="15" customHeight="1" thickBot="1" x14ac:dyDescent="0.3">
      <c r="A116" s="41"/>
      <c r="B116" s="252" t="s">
        <v>3061</v>
      </c>
      <c r="C116" s="1467"/>
      <c r="D116" s="1086"/>
      <c r="E116" s="124"/>
      <c r="F116" s="1078"/>
      <c r="G116" s="1750"/>
      <c r="H116" s="117"/>
      <c r="I116" s="43"/>
      <c r="J116" s="133"/>
      <c r="K116" s="241"/>
      <c r="L116" s="184"/>
      <c r="M116" s="185"/>
      <c r="N116" s="1850"/>
      <c r="O116" s="1821" t="s">
        <v>157</v>
      </c>
      <c r="P116" s="1598" t="s">
        <v>157</v>
      </c>
      <c r="Q116" s="1822" t="s">
        <v>157</v>
      </c>
      <c r="R116" s="1470" t="s">
        <v>157</v>
      </c>
      <c r="S116" s="1470"/>
      <c r="T116" s="1470" t="s">
        <v>157</v>
      </c>
    </row>
    <row r="117" spans="1:20" ht="15" customHeight="1" thickBot="1" x14ac:dyDescent="0.3">
      <c r="A117" s="22">
        <v>26</v>
      </c>
      <c r="B117" s="200" t="s">
        <v>3083</v>
      </c>
      <c r="C117" s="1459" t="s">
        <v>3666</v>
      </c>
      <c r="D117" s="947"/>
      <c r="E117" s="436" t="s">
        <v>3088</v>
      </c>
      <c r="F117" s="1072">
        <v>144</v>
      </c>
      <c r="G117" s="1745">
        <v>0</v>
      </c>
      <c r="H117" s="27">
        <f>ROUND($G$117*$F$117/F117,2)</f>
        <v>0</v>
      </c>
      <c r="I117" s="23" t="s">
        <v>50</v>
      </c>
      <c r="J117" s="25">
        <v>40.14</v>
      </c>
      <c r="K117" s="208">
        <f>IF(OR(ISBLANK(J117),G117=0,ISBLANK(G117)),,ROUND(J117+$K$3,2))</f>
        <v>0</v>
      </c>
      <c r="L117" s="191">
        <f>ROUND(H117*K117,2)</f>
        <v>0</v>
      </c>
      <c r="M117" s="29">
        <f>ROUND(K117/F117,2)</f>
        <v>0</v>
      </c>
      <c r="N117" s="1839">
        <v>35.03</v>
      </c>
      <c r="O117" s="1832">
        <v>0.40550000000000003</v>
      </c>
      <c r="P117" s="1885">
        <v>12.61</v>
      </c>
      <c r="Q117" s="1675">
        <f>ROUND(O117*P117,2)</f>
        <v>5.1100000000000003</v>
      </c>
      <c r="R117" s="1834">
        <f>J117-Q117</f>
        <v>35.03</v>
      </c>
      <c r="S117" s="2091">
        <f>R117/F117</f>
        <v>0.24326388888888889</v>
      </c>
      <c r="T117" s="1834">
        <f>N117/F117</f>
        <v>0.24326388888888889</v>
      </c>
    </row>
    <row r="118" spans="1:20" ht="15" customHeight="1" x14ac:dyDescent="0.25">
      <c r="A118" s="22"/>
      <c r="B118" s="34" t="s">
        <v>3084</v>
      </c>
      <c r="C118" s="1443" t="s">
        <v>157</v>
      </c>
      <c r="D118" s="965"/>
      <c r="E118" s="135" t="s">
        <v>157</v>
      </c>
      <c r="F118" s="1073" t="s">
        <v>157</v>
      </c>
      <c r="G118" s="809"/>
      <c r="H118" s="87" t="s">
        <v>157</v>
      </c>
      <c r="I118" s="34" t="s">
        <v>157</v>
      </c>
      <c r="J118" s="978"/>
      <c r="K118" s="134" t="s">
        <v>157</v>
      </c>
      <c r="L118" s="164" t="s">
        <v>157</v>
      </c>
      <c r="M118" s="33" t="s">
        <v>157</v>
      </c>
      <c r="N118" s="1616"/>
      <c r="O118" s="1328" t="s">
        <v>157</v>
      </c>
      <c r="P118" s="966" t="s">
        <v>157</v>
      </c>
      <c r="Q118" s="1464" t="s">
        <v>157</v>
      </c>
      <c r="R118" s="1456" t="s">
        <v>157</v>
      </c>
      <c r="S118" s="1456"/>
      <c r="T118" s="1456" t="s">
        <v>157</v>
      </c>
    </row>
    <row r="119" spans="1:20" ht="15" customHeight="1" x14ac:dyDescent="0.25">
      <c r="A119" s="22"/>
      <c r="B119" s="113" t="s">
        <v>3085</v>
      </c>
      <c r="C119" s="1590"/>
      <c r="D119" s="1884"/>
      <c r="E119" s="228"/>
      <c r="F119" s="1109"/>
      <c r="G119" s="809"/>
      <c r="H119" s="101"/>
      <c r="I119" s="113"/>
      <c r="J119" s="1012"/>
      <c r="K119" s="227"/>
      <c r="L119" s="32"/>
      <c r="M119" s="33"/>
      <c r="N119" s="262"/>
      <c r="O119" s="1328"/>
      <c r="P119" s="1833"/>
      <c r="Q119" s="1464"/>
      <c r="R119" s="1456"/>
      <c r="S119" s="1456"/>
      <c r="T119" s="1456"/>
    </row>
    <row r="120" spans="1:20" ht="15" customHeight="1" x14ac:dyDescent="0.25">
      <c r="A120" s="22"/>
      <c r="B120" s="113" t="s">
        <v>3086</v>
      </c>
      <c r="C120" s="1590"/>
      <c r="D120" s="1884"/>
      <c r="E120" s="228"/>
      <c r="F120" s="1109"/>
      <c r="G120" s="809"/>
      <c r="H120" s="101"/>
      <c r="I120" s="113"/>
      <c r="J120" s="1012"/>
      <c r="K120" s="227"/>
      <c r="L120" s="32"/>
      <c r="M120" s="33"/>
      <c r="N120" s="262"/>
      <c r="O120" s="1328"/>
      <c r="P120" s="1833"/>
      <c r="Q120" s="1464"/>
      <c r="R120" s="1456"/>
      <c r="S120" s="1456"/>
      <c r="T120" s="1456"/>
    </row>
    <row r="121" spans="1:20" ht="15" customHeight="1" x14ac:dyDescent="0.25">
      <c r="A121" s="22"/>
      <c r="B121" s="113"/>
      <c r="C121" s="1590"/>
      <c r="D121" s="1884"/>
      <c r="E121" s="228"/>
      <c r="F121" s="1109"/>
      <c r="G121" s="809"/>
      <c r="H121" s="101"/>
      <c r="I121" s="113"/>
      <c r="J121" s="1012"/>
      <c r="K121" s="227"/>
      <c r="L121" s="32"/>
      <c r="M121" s="33"/>
      <c r="N121" s="262"/>
      <c r="O121" s="1328"/>
      <c r="P121" s="1833"/>
      <c r="Q121" s="1464"/>
      <c r="R121" s="1456"/>
      <c r="S121" s="1456"/>
      <c r="T121" s="1456"/>
    </row>
    <row r="122" spans="1:20" ht="15" customHeight="1" thickBot="1" x14ac:dyDescent="0.3">
      <c r="A122" s="41"/>
      <c r="B122" s="252" t="s">
        <v>3087</v>
      </c>
      <c r="C122" s="1467"/>
      <c r="D122" s="1086"/>
      <c r="E122" s="124"/>
      <c r="F122" s="1078"/>
      <c r="G122" s="1750"/>
      <c r="H122" s="117"/>
      <c r="I122" s="43"/>
      <c r="J122" s="133"/>
      <c r="K122" s="241"/>
      <c r="L122" s="184"/>
      <c r="M122" s="185"/>
      <c r="N122" s="1850"/>
      <c r="O122" s="1821" t="s">
        <v>157</v>
      </c>
      <c r="P122" s="1598" t="s">
        <v>157</v>
      </c>
      <c r="Q122" s="1822" t="s">
        <v>157</v>
      </c>
      <c r="R122" s="1470" t="s">
        <v>157</v>
      </c>
      <c r="S122" s="1470"/>
      <c r="T122" s="1470" t="s">
        <v>157</v>
      </c>
    </row>
    <row r="123" spans="1:20" ht="15" customHeight="1" thickBot="1" x14ac:dyDescent="0.3">
      <c r="A123" s="22">
        <v>27</v>
      </c>
      <c r="B123" s="200" t="s">
        <v>3089</v>
      </c>
      <c r="C123" s="1459" t="s">
        <v>3091</v>
      </c>
      <c r="D123" s="947"/>
      <c r="E123" s="436" t="s">
        <v>3092</v>
      </c>
      <c r="F123" s="1072">
        <v>95</v>
      </c>
      <c r="G123" s="1745">
        <v>0</v>
      </c>
      <c r="H123" s="27">
        <f>ROUND($G$123*$F$123/F123,2)</f>
        <v>0</v>
      </c>
      <c r="I123" s="23" t="s">
        <v>50</v>
      </c>
      <c r="J123" s="25">
        <v>49.51</v>
      </c>
      <c r="K123" s="208">
        <f>IF(OR(ISBLANK(J123),G123=0,ISBLANK(G123)),,ROUND(J123+$K$3,2))</f>
        <v>0</v>
      </c>
      <c r="L123" s="191">
        <f>ROUND(H123*K123,2)</f>
        <v>0</v>
      </c>
      <c r="M123" s="29">
        <f>ROUND(K123/F123,2)</f>
        <v>0</v>
      </c>
      <c r="N123" s="1839">
        <v>45.09</v>
      </c>
      <c r="O123" s="1832">
        <v>0.40550000000000003</v>
      </c>
      <c r="P123" s="1885">
        <v>12.61</v>
      </c>
      <c r="Q123" s="1675">
        <f>ROUND(O123*P123,2)</f>
        <v>5.1100000000000003</v>
      </c>
      <c r="R123" s="1834">
        <f>J123-Q123</f>
        <v>44.4</v>
      </c>
      <c r="S123" s="2091">
        <f>R123/F123</f>
        <v>0.46736842105263154</v>
      </c>
      <c r="T123" s="1834">
        <f>N123/F123</f>
        <v>0.47463157894736846</v>
      </c>
    </row>
    <row r="124" spans="1:20" ht="15" customHeight="1" x14ac:dyDescent="0.25">
      <c r="A124" s="22"/>
      <c r="B124" s="34" t="s">
        <v>3093</v>
      </c>
      <c r="C124" s="1443" t="s">
        <v>157</v>
      </c>
      <c r="D124" s="965"/>
      <c r="E124" s="135" t="s">
        <v>157</v>
      </c>
      <c r="F124" s="1073" t="s">
        <v>157</v>
      </c>
      <c r="G124" s="809"/>
      <c r="H124" s="87" t="s">
        <v>157</v>
      </c>
      <c r="I124" s="34" t="s">
        <v>157</v>
      </c>
      <c r="J124" s="978"/>
      <c r="K124" s="134" t="s">
        <v>157</v>
      </c>
      <c r="L124" s="164" t="s">
        <v>157</v>
      </c>
      <c r="M124" s="33" t="s">
        <v>157</v>
      </c>
      <c r="N124" s="1616"/>
      <c r="O124" s="1328" t="s">
        <v>157</v>
      </c>
      <c r="P124" s="966" t="s">
        <v>157</v>
      </c>
      <c r="Q124" s="1464" t="s">
        <v>157</v>
      </c>
      <c r="R124" s="1456" t="s">
        <v>157</v>
      </c>
      <c r="S124" s="1456"/>
      <c r="T124" s="1456" t="s">
        <v>157</v>
      </c>
    </row>
    <row r="125" spans="1:20" ht="15" customHeight="1" x14ac:dyDescent="0.25">
      <c r="A125" s="22"/>
      <c r="B125" s="113" t="s">
        <v>3090</v>
      </c>
      <c r="C125" s="1590"/>
      <c r="D125" s="1884"/>
      <c r="E125" s="228"/>
      <c r="F125" s="1109"/>
      <c r="G125" s="809"/>
      <c r="H125" s="101"/>
      <c r="I125" s="113"/>
      <c r="J125" s="1012"/>
      <c r="K125" s="227"/>
      <c r="L125" s="32"/>
      <c r="M125" s="33"/>
      <c r="N125" s="262"/>
      <c r="O125" s="1328"/>
      <c r="P125" s="1833"/>
      <c r="Q125" s="1464"/>
      <c r="R125" s="1456"/>
      <c r="S125" s="1456"/>
      <c r="T125" s="1456"/>
    </row>
    <row r="126" spans="1:20" ht="15" customHeight="1" x14ac:dyDescent="0.25">
      <c r="A126" s="22"/>
      <c r="B126" s="113"/>
      <c r="C126" s="1590"/>
      <c r="D126" s="1884"/>
      <c r="E126" s="228"/>
      <c r="F126" s="1109"/>
      <c r="G126" s="809"/>
      <c r="H126" s="101"/>
      <c r="I126" s="113"/>
      <c r="J126" s="1012"/>
      <c r="K126" s="227"/>
      <c r="L126" s="32"/>
      <c r="M126" s="33"/>
      <c r="N126" s="262"/>
      <c r="O126" s="1328"/>
      <c r="P126" s="1833"/>
      <c r="Q126" s="1464"/>
      <c r="R126" s="1456"/>
      <c r="S126" s="1456"/>
      <c r="T126" s="1456"/>
    </row>
    <row r="127" spans="1:20" ht="15" customHeight="1" thickBot="1" x14ac:dyDescent="0.3">
      <c r="A127" s="41"/>
      <c r="B127" s="252" t="s">
        <v>3061</v>
      </c>
      <c r="C127" s="1467"/>
      <c r="D127" s="1086"/>
      <c r="E127" s="124"/>
      <c r="F127" s="1078"/>
      <c r="G127" s="1750"/>
      <c r="H127" s="117"/>
      <c r="I127" s="43"/>
      <c r="J127" s="133"/>
      <c r="K127" s="241"/>
      <c r="L127" s="184"/>
      <c r="M127" s="185"/>
      <c r="N127" s="1850"/>
      <c r="O127" s="1821" t="s">
        <v>157</v>
      </c>
      <c r="P127" s="1598" t="s">
        <v>157</v>
      </c>
      <c r="Q127" s="1822" t="s">
        <v>157</v>
      </c>
      <c r="R127" s="1470" t="s">
        <v>157</v>
      </c>
      <c r="S127" s="1470"/>
      <c r="T127" s="1470" t="s">
        <v>157</v>
      </c>
    </row>
    <row r="128" spans="1:20" ht="15" customHeight="1" thickBot="1" x14ac:dyDescent="0.3">
      <c r="A128" s="22">
        <v>28</v>
      </c>
      <c r="B128" s="200" t="s">
        <v>3096</v>
      </c>
      <c r="C128" s="1459" t="s">
        <v>3097</v>
      </c>
      <c r="D128" s="947"/>
      <c r="E128" s="436" t="s">
        <v>3098</v>
      </c>
      <c r="F128" s="1072">
        <v>225</v>
      </c>
      <c r="G128" s="1745">
        <v>0</v>
      </c>
      <c r="H128" s="27">
        <f>ROUND($G$128*$F$128/F128,2)</f>
        <v>0</v>
      </c>
      <c r="I128" s="23" t="s">
        <v>50</v>
      </c>
      <c r="J128" s="25">
        <v>68.8</v>
      </c>
      <c r="K128" s="208">
        <f>IF(OR(ISBLANK(J128),G128=0,ISBLANK(G128)),,ROUND(J128+$K$3,2))</f>
        <v>0</v>
      </c>
      <c r="L128" s="191">
        <f>ROUND(H128*K128,2)</f>
        <v>0</v>
      </c>
      <c r="M128" s="29">
        <f>ROUND(K128/F128,2)</f>
        <v>0</v>
      </c>
      <c r="N128" s="1839">
        <v>58.93</v>
      </c>
      <c r="O128" s="1832">
        <v>0.40550000000000003</v>
      </c>
      <c r="P128" s="1885">
        <v>24.35</v>
      </c>
      <c r="Q128" s="1675">
        <f>ROUND(O128*P128,2)</f>
        <v>9.8699999999999992</v>
      </c>
      <c r="R128" s="1834">
        <f>J128-Q128</f>
        <v>58.93</v>
      </c>
      <c r="S128" s="2091">
        <f>R128/F128</f>
        <v>0.26191111111111109</v>
      </c>
      <c r="T128" s="1834">
        <f>N128/F128</f>
        <v>0.26191111111111109</v>
      </c>
    </row>
    <row r="129" spans="1:20" ht="15" customHeight="1" x14ac:dyDescent="0.25">
      <c r="A129" s="22"/>
      <c r="B129" s="34" t="s">
        <v>3094</v>
      </c>
      <c r="C129" s="1443" t="s">
        <v>157</v>
      </c>
      <c r="D129" s="965"/>
      <c r="E129" s="135" t="s">
        <v>157</v>
      </c>
      <c r="F129" s="1073" t="s">
        <v>157</v>
      </c>
      <c r="G129" s="809"/>
      <c r="H129" s="87" t="s">
        <v>157</v>
      </c>
      <c r="I129" s="34" t="s">
        <v>238</v>
      </c>
      <c r="J129" s="978"/>
      <c r="K129" s="134" t="s">
        <v>157</v>
      </c>
      <c r="L129" s="164" t="s">
        <v>157</v>
      </c>
      <c r="M129" s="33" t="s">
        <v>157</v>
      </c>
      <c r="N129" s="1616"/>
      <c r="O129" s="1328" t="s">
        <v>157</v>
      </c>
      <c r="P129" s="966" t="s">
        <v>157</v>
      </c>
      <c r="Q129" s="1464" t="s">
        <v>157</v>
      </c>
      <c r="R129" s="1456" t="s">
        <v>157</v>
      </c>
      <c r="S129" s="1456"/>
      <c r="T129" s="1456" t="s">
        <v>157</v>
      </c>
    </row>
    <row r="130" spans="1:20" ht="15" customHeight="1" x14ac:dyDescent="0.25">
      <c r="A130" s="22"/>
      <c r="B130" s="113" t="s">
        <v>3095</v>
      </c>
      <c r="C130" s="1590"/>
      <c r="D130" s="1884"/>
      <c r="E130" s="228"/>
      <c r="F130" s="1109"/>
      <c r="G130" s="809"/>
      <c r="H130" s="101"/>
      <c r="I130" s="113"/>
      <c r="J130" s="1012"/>
      <c r="K130" s="227"/>
      <c r="L130" s="32"/>
      <c r="M130" s="33"/>
      <c r="N130" s="262"/>
      <c r="O130" s="1328"/>
      <c r="P130" s="1833"/>
      <c r="Q130" s="1464"/>
      <c r="R130" s="1456"/>
      <c r="S130" s="1456"/>
      <c r="T130" s="1456"/>
    </row>
    <row r="131" spans="1:20" ht="15" customHeight="1" x14ac:dyDescent="0.25">
      <c r="A131" s="22"/>
      <c r="B131" s="113"/>
      <c r="C131" s="1590"/>
      <c r="D131" s="1884"/>
      <c r="E131" s="228"/>
      <c r="F131" s="1109"/>
      <c r="G131" s="809"/>
      <c r="H131" s="101"/>
      <c r="I131" s="113"/>
      <c r="J131" s="1012"/>
      <c r="K131" s="227"/>
      <c r="L131" s="32"/>
      <c r="M131" s="33"/>
      <c r="N131" s="262"/>
      <c r="O131" s="1328"/>
      <c r="P131" s="1833"/>
      <c r="Q131" s="1464"/>
      <c r="R131" s="1456"/>
      <c r="S131" s="1456"/>
      <c r="T131" s="1456"/>
    </row>
    <row r="132" spans="1:20" ht="15" customHeight="1" thickBot="1" x14ac:dyDescent="0.3">
      <c r="A132" s="22"/>
      <c r="B132" s="252" t="s">
        <v>3061</v>
      </c>
      <c r="C132" s="1590"/>
      <c r="D132" s="1884"/>
      <c r="E132" s="228"/>
      <c r="F132" s="1109"/>
      <c r="G132" s="809"/>
      <c r="H132" s="101"/>
      <c r="I132" s="113"/>
      <c r="J132" s="1012"/>
      <c r="K132" s="227"/>
      <c r="L132" s="32"/>
      <c r="M132" s="33"/>
      <c r="N132" s="262"/>
      <c r="O132" s="1328"/>
      <c r="P132" s="1833"/>
      <c r="Q132" s="1464"/>
      <c r="R132" s="1456"/>
      <c r="S132" s="1456"/>
      <c r="T132" s="1456"/>
    </row>
    <row r="133" spans="1:20" ht="15" customHeight="1" thickBot="1" x14ac:dyDescent="0.3">
      <c r="A133" s="41"/>
      <c r="B133" s="13"/>
      <c r="C133" s="1467"/>
      <c r="D133" s="1086"/>
      <c r="E133" s="124"/>
      <c r="F133" s="1078"/>
      <c r="G133" s="1750"/>
      <c r="H133" s="117"/>
      <c r="I133" s="43"/>
      <c r="J133" s="133"/>
      <c r="K133" s="241"/>
      <c r="L133" s="184"/>
      <c r="M133" s="185"/>
      <c r="N133" s="1850"/>
      <c r="O133" s="1821" t="s">
        <v>157</v>
      </c>
      <c r="P133" s="1598" t="s">
        <v>157</v>
      </c>
      <c r="Q133" s="1822" t="s">
        <v>157</v>
      </c>
      <c r="R133" s="1470" t="s">
        <v>157</v>
      </c>
      <c r="S133" s="1470"/>
      <c r="T133" s="1470" t="s">
        <v>157</v>
      </c>
    </row>
    <row r="134" spans="1:20" ht="15" customHeight="1" thickBot="1" x14ac:dyDescent="0.3">
      <c r="A134" s="219">
        <v>29</v>
      </c>
      <c r="B134" s="165" t="s">
        <v>381</v>
      </c>
      <c r="C134" s="1585" t="s">
        <v>3099</v>
      </c>
      <c r="D134" s="1217"/>
      <c r="E134" s="470" t="s">
        <v>382</v>
      </c>
      <c r="F134" s="1079">
        <v>48</v>
      </c>
      <c r="G134" s="819">
        <v>0</v>
      </c>
      <c r="H134" s="27">
        <f>ROUND(G134*F134/F134,2)</f>
        <v>0</v>
      </c>
      <c r="I134" s="34" t="s">
        <v>50</v>
      </c>
      <c r="J134" s="25"/>
      <c r="K134" s="66">
        <f>IF(OR(ISBLANK(J134),G134=0,ISBLANK(G134)),,ROUND(J134+$K$3,2))</f>
        <v>0</v>
      </c>
      <c r="L134" s="28">
        <f>ROUND(H134*K134,2)</f>
        <v>0</v>
      </c>
      <c r="M134" s="29">
        <f>ROUND(K134/F134,2)</f>
        <v>0</v>
      </c>
      <c r="N134" s="1839"/>
      <c r="O134" s="1832" t="s">
        <v>157</v>
      </c>
      <c r="P134" s="1833" t="s">
        <v>157</v>
      </c>
      <c r="Q134" s="1717" t="s">
        <v>157</v>
      </c>
      <c r="R134" s="1932" t="s">
        <v>157</v>
      </c>
      <c r="S134" s="1932"/>
      <c r="T134" s="1932" t="s">
        <v>157</v>
      </c>
    </row>
    <row r="135" spans="1:20" ht="15" customHeight="1" x14ac:dyDescent="0.25">
      <c r="A135" s="210"/>
      <c r="B135" s="23" t="s">
        <v>383</v>
      </c>
      <c r="C135" s="1459" t="s">
        <v>384</v>
      </c>
      <c r="D135" s="923"/>
      <c r="E135" s="436"/>
      <c r="F135" s="1072"/>
      <c r="G135" s="809"/>
      <c r="H135" s="436"/>
      <c r="I135" s="23"/>
      <c r="J135" s="484"/>
      <c r="K135" s="485"/>
      <c r="L135" s="486"/>
      <c r="M135" s="495"/>
      <c r="N135" s="2086"/>
      <c r="O135" s="1328" t="s">
        <v>157</v>
      </c>
      <c r="P135" s="966" t="s">
        <v>157</v>
      </c>
      <c r="Q135" s="1464" t="s">
        <v>157</v>
      </c>
      <c r="R135" s="1456" t="s">
        <v>157</v>
      </c>
      <c r="S135" s="1456"/>
      <c r="T135" s="1456" t="s">
        <v>157</v>
      </c>
    </row>
    <row r="136" spans="1:20" ht="15" customHeight="1" x14ac:dyDescent="0.25">
      <c r="A136" s="210"/>
      <c r="B136" s="282" t="s">
        <v>385</v>
      </c>
      <c r="C136" s="1459" t="s">
        <v>386</v>
      </c>
      <c r="D136" s="923"/>
      <c r="E136" s="436"/>
      <c r="F136" s="1072"/>
      <c r="G136" s="809"/>
      <c r="H136" s="436"/>
      <c r="I136" s="23"/>
      <c r="J136" s="484"/>
      <c r="K136" s="485"/>
      <c r="L136" s="486"/>
      <c r="M136" s="495"/>
      <c r="N136" s="2086"/>
      <c r="O136" s="1328" t="s">
        <v>157</v>
      </c>
      <c r="P136" s="966" t="s">
        <v>157</v>
      </c>
      <c r="Q136" s="1464" t="s">
        <v>157</v>
      </c>
      <c r="R136" s="1456" t="s">
        <v>157</v>
      </c>
      <c r="S136" s="1456"/>
      <c r="T136" s="1456" t="s">
        <v>157</v>
      </c>
    </row>
    <row r="137" spans="1:20" ht="15" customHeight="1" thickBot="1" x14ac:dyDescent="0.3">
      <c r="A137" s="211"/>
      <c r="B137" s="295" t="s">
        <v>387</v>
      </c>
      <c r="C137" s="1447"/>
      <c r="D137" s="1228"/>
      <c r="E137" s="513"/>
      <c r="F137" s="1075"/>
      <c r="G137" s="812"/>
      <c r="H137" s="513"/>
      <c r="I137" s="48"/>
      <c r="J137" s="496"/>
      <c r="K137" s="497"/>
      <c r="L137" s="498"/>
      <c r="M137" s="499"/>
      <c r="N137" s="2122"/>
      <c r="O137" s="1821" t="s">
        <v>157</v>
      </c>
      <c r="P137" s="1598" t="s">
        <v>157</v>
      </c>
      <c r="Q137" s="1822" t="s">
        <v>157</v>
      </c>
      <c r="R137" s="1470" t="s">
        <v>157</v>
      </c>
      <c r="S137" s="1470"/>
      <c r="T137" s="1470" t="s">
        <v>157</v>
      </c>
    </row>
    <row r="138" spans="1:20" ht="15" customHeight="1" thickBot="1" x14ac:dyDescent="0.3">
      <c r="A138" s="2251">
        <v>30</v>
      </c>
      <c r="B138" s="2161" t="s">
        <v>388</v>
      </c>
      <c r="C138" s="1585" t="s">
        <v>3621</v>
      </c>
      <c r="D138" s="1217"/>
      <c r="E138" s="470" t="s">
        <v>389</v>
      </c>
      <c r="F138" s="1079">
        <v>144</v>
      </c>
      <c r="G138" s="819">
        <v>0</v>
      </c>
      <c r="H138" s="27">
        <f>ROUND(G138*F138/F138,2)</f>
        <v>0</v>
      </c>
      <c r="I138" s="34" t="s">
        <v>50</v>
      </c>
      <c r="J138" s="25"/>
      <c r="K138" s="66">
        <f>IF(OR(ISBLANK(J138),G138=0,ISBLANK(G138)),,ROUND(J138+$K$3,2))</f>
        <v>0</v>
      </c>
      <c r="L138" s="28">
        <f>ROUND(H138*K138,2)</f>
        <v>0</v>
      </c>
      <c r="M138" s="29">
        <f>ROUND(K138/F138,2)</f>
        <v>0</v>
      </c>
      <c r="N138" s="1839"/>
      <c r="O138" s="1832" t="s">
        <v>157</v>
      </c>
      <c r="P138" s="1833" t="s">
        <v>157</v>
      </c>
      <c r="Q138" s="1717" t="s">
        <v>157</v>
      </c>
      <c r="R138" s="1932" t="s">
        <v>157</v>
      </c>
      <c r="S138" s="1932"/>
      <c r="T138" s="1932" t="s">
        <v>157</v>
      </c>
    </row>
    <row r="139" spans="1:20" ht="15" customHeight="1" x14ac:dyDescent="0.25">
      <c r="A139" s="2252"/>
      <c r="B139" s="967" t="s">
        <v>390</v>
      </c>
      <c r="C139" s="1459" t="s">
        <v>2279</v>
      </c>
      <c r="D139" s="923"/>
      <c r="E139" s="436"/>
      <c r="F139" s="1072"/>
      <c r="G139" s="809"/>
      <c r="H139" s="436"/>
      <c r="I139" s="23"/>
      <c r="J139" s="484"/>
      <c r="K139" s="485"/>
      <c r="L139" s="486"/>
      <c r="M139" s="495"/>
      <c r="N139" s="2086"/>
      <c r="O139" s="1328" t="s">
        <v>157</v>
      </c>
      <c r="P139" s="966" t="s">
        <v>157</v>
      </c>
      <c r="Q139" s="1464" t="s">
        <v>157</v>
      </c>
      <c r="R139" s="1456" t="s">
        <v>157</v>
      </c>
      <c r="S139" s="1456"/>
      <c r="T139" s="1456" t="s">
        <v>157</v>
      </c>
    </row>
    <row r="140" spans="1:20" ht="15" customHeight="1" x14ac:dyDescent="0.25">
      <c r="A140" s="2252"/>
      <c r="B140" s="2253" t="s">
        <v>385</v>
      </c>
      <c r="C140" s="1459" t="s">
        <v>2280</v>
      </c>
      <c r="D140" s="923"/>
      <c r="E140" s="436"/>
      <c r="F140" s="1072"/>
      <c r="G140" s="809"/>
      <c r="H140" s="436"/>
      <c r="I140" s="23"/>
      <c r="J140" s="484"/>
      <c r="K140" s="485"/>
      <c r="L140" s="486"/>
      <c r="M140" s="495"/>
      <c r="N140" s="2086"/>
      <c r="O140" s="1328" t="s">
        <v>157</v>
      </c>
      <c r="P140" s="966" t="s">
        <v>157</v>
      </c>
      <c r="Q140" s="1464" t="s">
        <v>157</v>
      </c>
      <c r="R140" s="1456" t="s">
        <v>157</v>
      </c>
      <c r="S140" s="1456"/>
      <c r="T140" s="1456" t="s">
        <v>157</v>
      </c>
    </row>
    <row r="141" spans="1:20" ht="15" customHeight="1" thickBot="1" x14ac:dyDescent="0.3">
      <c r="A141" s="2254"/>
      <c r="B141" s="2255" t="s">
        <v>391</v>
      </c>
      <c r="C141" s="2256" t="s">
        <v>157</v>
      </c>
      <c r="D141" s="1228"/>
      <c r="E141" s="513"/>
      <c r="F141" s="1075"/>
      <c r="G141" s="812"/>
      <c r="H141" s="513"/>
      <c r="I141" s="48"/>
      <c r="J141" s="496"/>
      <c r="K141" s="497"/>
      <c r="L141" s="498"/>
      <c r="M141" s="499"/>
      <c r="N141" s="2268"/>
      <c r="O141" s="1328" t="s">
        <v>157</v>
      </c>
      <c r="P141" s="966" t="s">
        <v>157</v>
      </c>
      <c r="Q141" s="1464" t="s">
        <v>157</v>
      </c>
      <c r="R141" s="1456" t="s">
        <v>157</v>
      </c>
      <c r="S141" s="1456"/>
      <c r="T141" s="1456" t="s">
        <v>157</v>
      </c>
    </row>
    <row r="142" spans="1:20" ht="15" customHeight="1" thickBot="1" x14ac:dyDescent="0.3">
      <c r="A142" s="2251">
        <v>17</v>
      </c>
      <c r="B142" s="2161" t="s">
        <v>392</v>
      </c>
      <c r="C142" s="1585" t="s">
        <v>3622</v>
      </c>
      <c r="D142" s="923"/>
      <c r="E142" s="470" t="s">
        <v>393</v>
      </c>
      <c r="F142" s="1079">
        <v>96</v>
      </c>
      <c r="G142" s="819">
        <v>0</v>
      </c>
      <c r="H142" s="27">
        <f>ROUND(G142*F142/F142,2)</f>
        <v>0</v>
      </c>
      <c r="I142" s="34" t="s">
        <v>50</v>
      </c>
      <c r="J142" s="25"/>
      <c r="K142" s="66">
        <f>IF(OR(ISBLANK(J142),G142=0,ISBLANK(G142)),,ROUND(J142+$K$3,2))</f>
        <v>0</v>
      </c>
      <c r="L142" s="28">
        <f>ROUND(H142*K142,2)</f>
        <v>0</v>
      </c>
      <c r="M142" s="29">
        <f>ROUND(K142/F142,2)</f>
        <v>0</v>
      </c>
      <c r="N142" s="1839"/>
      <c r="O142" s="1328" t="s">
        <v>157</v>
      </c>
      <c r="P142" s="966" t="s">
        <v>157</v>
      </c>
      <c r="Q142" s="1464" t="s">
        <v>157</v>
      </c>
      <c r="R142" s="1456" t="s">
        <v>157</v>
      </c>
      <c r="S142" s="1456"/>
      <c r="T142" s="1456" t="s">
        <v>157</v>
      </c>
    </row>
    <row r="143" spans="1:20" ht="15" customHeight="1" x14ac:dyDescent="0.25">
      <c r="A143" s="2283"/>
      <c r="B143" s="967" t="s">
        <v>394</v>
      </c>
      <c r="C143" s="1459"/>
      <c r="D143" s="965"/>
      <c r="E143" s="436"/>
      <c r="F143" s="1072"/>
      <c r="G143" s="809"/>
      <c r="H143" s="436"/>
      <c r="I143" s="23"/>
      <c r="J143" s="484"/>
      <c r="K143" s="485"/>
      <c r="L143" s="486"/>
      <c r="M143" s="495"/>
      <c r="N143" s="2086"/>
      <c r="O143" s="1328" t="s">
        <v>157</v>
      </c>
      <c r="P143" s="966" t="s">
        <v>157</v>
      </c>
      <c r="Q143" s="1464" t="s">
        <v>157</v>
      </c>
      <c r="R143" s="1456" t="s">
        <v>157</v>
      </c>
      <c r="S143" s="1456"/>
      <c r="T143" s="1456" t="s">
        <v>157</v>
      </c>
    </row>
    <row r="144" spans="1:20" ht="15" customHeight="1" x14ac:dyDescent="0.25">
      <c r="A144" s="2252"/>
      <c r="B144" s="2253" t="s">
        <v>385</v>
      </c>
      <c r="C144" s="2257" t="s">
        <v>157</v>
      </c>
      <c r="D144" s="1091"/>
      <c r="E144" s="135"/>
      <c r="F144" s="1073"/>
      <c r="G144" s="809"/>
      <c r="H144" s="135"/>
      <c r="I144" s="34"/>
      <c r="J144" s="487"/>
      <c r="K144" s="488"/>
      <c r="L144" s="489"/>
      <c r="M144" s="490"/>
      <c r="N144" s="2087"/>
      <c r="O144" s="1328" t="s">
        <v>157</v>
      </c>
      <c r="P144" s="966" t="s">
        <v>157</v>
      </c>
      <c r="Q144" s="1464" t="s">
        <v>157</v>
      </c>
      <c r="R144" s="1456" t="s">
        <v>157</v>
      </c>
      <c r="S144" s="1456"/>
      <c r="T144" s="1456" t="s">
        <v>157</v>
      </c>
    </row>
    <row r="145" spans="1:20" ht="15" customHeight="1" thickBot="1" x14ac:dyDescent="0.3">
      <c r="A145" s="2254"/>
      <c r="B145" s="2258" t="s">
        <v>395</v>
      </c>
      <c r="C145" s="2259" t="s">
        <v>157</v>
      </c>
      <c r="D145" s="1048"/>
      <c r="E145" s="128"/>
      <c r="F145" s="1074"/>
      <c r="G145" s="812"/>
      <c r="H145" s="128"/>
      <c r="I145" s="13"/>
      <c r="J145" s="491"/>
      <c r="K145" s="492"/>
      <c r="L145" s="493"/>
      <c r="M145" s="494"/>
      <c r="N145" s="1621"/>
      <c r="O145" s="1328" t="s">
        <v>157</v>
      </c>
      <c r="P145" s="966" t="s">
        <v>157</v>
      </c>
      <c r="Q145" s="1464" t="s">
        <v>157</v>
      </c>
      <c r="R145" s="1456" t="s">
        <v>157</v>
      </c>
      <c r="S145" s="1456"/>
      <c r="T145" s="1456" t="s">
        <v>157</v>
      </c>
    </row>
    <row r="146" spans="1:20" ht="15" customHeight="1" thickBot="1" x14ac:dyDescent="0.3">
      <c r="A146" s="2251">
        <v>18</v>
      </c>
      <c r="B146" s="2161" t="s">
        <v>396</v>
      </c>
      <c r="C146" s="1585" t="s">
        <v>3623</v>
      </c>
      <c r="D146" s="1217"/>
      <c r="E146" s="470" t="s">
        <v>397</v>
      </c>
      <c r="F146" s="1079">
        <v>48</v>
      </c>
      <c r="G146" s="819">
        <v>0</v>
      </c>
      <c r="H146" s="329">
        <f>ROUND(G146*F146/F146,2)</f>
        <v>0</v>
      </c>
      <c r="I146" s="62" t="s">
        <v>50</v>
      </c>
      <c r="J146" s="120"/>
      <c r="K146" s="217">
        <f>IF(OR(ISBLANK(J146),G146=0,ISBLANK(G146)),,ROUND(J146+$K$3,2))</f>
        <v>0</v>
      </c>
      <c r="L146" s="221">
        <f>ROUND(H146*K146,2)</f>
        <v>0</v>
      </c>
      <c r="M146" s="330">
        <f>ROUND(K146/F146,2)</f>
        <v>0</v>
      </c>
      <c r="N146" s="1881"/>
      <c r="O146" s="1328" t="s">
        <v>157</v>
      </c>
      <c r="P146" s="966" t="s">
        <v>157</v>
      </c>
      <c r="Q146" s="1464" t="s">
        <v>157</v>
      </c>
      <c r="R146" s="1456" t="s">
        <v>157</v>
      </c>
      <c r="S146" s="1456"/>
      <c r="T146" s="1456" t="s">
        <v>157</v>
      </c>
    </row>
    <row r="147" spans="1:20" ht="15" customHeight="1" x14ac:dyDescent="0.25">
      <c r="A147" s="2252"/>
      <c r="B147" s="2253" t="s">
        <v>385</v>
      </c>
      <c r="C147" s="1443" t="s">
        <v>398</v>
      </c>
      <c r="D147" s="923"/>
      <c r="E147" s="135"/>
      <c r="F147" s="1073"/>
      <c r="G147" s="809"/>
      <c r="H147" s="135"/>
      <c r="I147" s="34"/>
      <c r="J147" s="487"/>
      <c r="K147" s="488"/>
      <c r="L147" s="489"/>
      <c r="M147" s="490"/>
      <c r="N147" s="2087"/>
      <c r="O147" s="1328" t="s">
        <v>157</v>
      </c>
      <c r="P147" s="966" t="s">
        <v>157</v>
      </c>
      <c r="Q147" s="1464" t="s">
        <v>157</v>
      </c>
      <c r="R147" s="1456" t="s">
        <v>157</v>
      </c>
      <c r="S147" s="1456"/>
      <c r="T147" s="1456" t="s">
        <v>157</v>
      </c>
    </row>
    <row r="148" spans="1:20" ht="15" customHeight="1" x14ac:dyDescent="0.25">
      <c r="A148" s="2252"/>
      <c r="B148" s="2267" t="s">
        <v>387</v>
      </c>
      <c r="C148" s="1443"/>
      <c r="D148" s="1091"/>
      <c r="E148" s="135"/>
      <c r="F148" s="1073"/>
      <c r="G148" s="809"/>
      <c r="H148" s="135"/>
      <c r="I148" s="34"/>
      <c r="J148" s="487"/>
      <c r="K148" s="488"/>
      <c r="L148" s="489"/>
      <c r="M148" s="490"/>
      <c r="N148" s="2087"/>
      <c r="O148" s="1328" t="s">
        <v>157</v>
      </c>
      <c r="P148" s="966" t="s">
        <v>157</v>
      </c>
      <c r="Q148" s="1464" t="s">
        <v>157</v>
      </c>
      <c r="R148" s="1456" t="s">
        <v>157</v>
      </c>
      <c r="S148" s="1456"/>
      <c r="T148" s="1456" t="s">
        <v>157</v>
      </c>
    </row>
    <row r="149" spans="1:20" ht="15" customHeight="1" thickBot="1" x14ac:dyDescent="0.3">
      <c r="A149" s="2254"/>
      <c r="B149" s="1446"/>
      <c r="C149" s="1467"/>
      <c r="D149" s="1048"/>
      <c r="E149" s="128"/>
      <c r="F149" s="1074"/>
      <c r="G149" s="812"/>
      <c r="H149" s="128"/>
      <c r="I149" s="13"/>
      <c r="J149" s="491"/>
      <c r="K149" s="492"/>
      <c r="L149" s="493"/>
      <c r="M149" s="494"/>
      <c r="N149" s="1621"/>
      <c r="O149" s="1328" t="s">
        <v>157</v>
      </c>
      <c r="P149" s="966" t="s">
        <v>157</v>
      </c>
      <c r="Q149" s="1464" t="s">
        <v>157</v>
      </c>
      <c r="R149" s="1456" t="s">
        <v>157</v>
      </c>
      <c r="S149" s="1456"/>
      <c r="T149" s="1456" t="s">
        <v>157</v>
      </c>
    </row>
    <row r="150" spans="1:20" ht="15" customHeight="1" x14ac:dyDescent="0.25">
      <c r="A150" s="125"/>
      <c r="B150" s="156"/>
      <c r="C150" s="1586"/>
      <c r="D150" s="999"/>
      <c r="E150" s="999"/>
      <c r="F150" s="1081"/>
      <c r="G150" s="1753"/>
      <c r="H150" s="470"/>
      <c r="I150" s="62"/>
      <c r="J150" s="480"/>
      <c r="K150" s="270"/>
      <c r="L150" s="221"/>
      <c r="M150" s="330"/>
      <c r="N150" s="520"/>
    </row>
    <row r="151" spans="1:20" ht="15" customHeight="1" thickBot="1" x14ac:dyDescent="0.3">
      <c r="A151" s="909"/>
      <c r="B151" s="13"/>
      <c r="C151" s="1467"/>
      <c r="D151" s="128"/>
      <c r="E151" s="128"/>
      <c r="F151" s="1074"/>
      <c r="G151" s="431">
        <v>0</v>
      </c>
      <c r="H151" s="74"/>
      <c r="I151" s="776" t="s">
        <v>66</v>
      </c>
      <c r="J151" s="910"/>
      <c r="K151" s="911"/>
      <c r="L151" s="46">
        <f>SUMIF(L6:L149,"&gt;0")</f>
        <v>15063.639999999998</v>
      </c>
      <c r="M151" s="47"/>
      <c r="N151" s="520"/>
    </row>
  </sheetData>
  <sheetProtection selectLockedCells="1"/>
  <customSheetViews>
    <customSheetView guid="{2146B8A8-0C50-46D7-9E04-99F80A0FDBAC}" scale="120" showPageBreaks="1" fitToPage="1">
      <selection activeCell="O11" sqref="O11"/>
      <pageMargins left="0" right="0" top="0" bottom="0" header="0" footer="0"/>
      <pageSetup scale="92" fitToHeight="0" orientation="landscape" r:id="rId1"/>
      <headerFooter>
        <oddHeader>&amp;C&amp;16South Carolina Purchasing Alliance Lot A
&amp;R&amp;12&amp;A
2014</oddHeader>
      </headerFooter>
    </customSheetView>
    <customSheetView guid="{92C9CC13-8131-4554-86CD-BEA0EE82905A}" scale="120" fitToPage="1">
      <selection activeCell="C2" sqref="C2"/>
      <pageMargins left="0" right="0" top="0" bottom="0" header="0" footer="0"/>
      <pageSetup scale="91" fitToHeight="0" orientation="landscape" r:id="rId2"/>
      <headerFooter>
        <oddHeader>&amp;C&amp;16South Carolina Purchasing Alliance Lot A
&amp;R&amp;12&amp;A
2014</oddHeader>
      </headerFooter>
    </customSheetView>
  </customSheetViews>
  <mergeCells count="3">
    <mergeCell ref="E1:M1"/>
    <mergeCell ref="E2:M2"/>
    <mergeCell ref="F3:J3"/>
  </mergeCells>
  <conditionalFormatting sqref="G135:G137 G139:G141 G143:G145 G147:G151 G89:G93 G77:G81 G17:G18 G33:G34 G11:G12 G54:G60 G62:G67 G29:G31 G14:G15 G20:G21 G23:G24 G26:G27 G69:G75 G86:G87 G99 G101:G105 G107:G110 G112:G116 G118:G122 G124:G127 G129:G133">
    <cfRule type="cellIs" dxfId="101" priority="76" stopIfTrue="1" operator="equal">
      <formula>0</formula>
    </cfRule>
  </conditionalFormatting>
  <conditionalFormatting sqref="G135:G137 G139:G141 G143:G145 G147:G151 G89:G93 G77:G81 G17:G18 G33:G34 G11:G12 G54:G60 G62:G67 G29:G31 G14:G15 G20:G21 G23:G24 G26:G27 G69:G75 G86:G87 G99 G101:G105 G107:G110 G112:G116 G118:G122 G124:G127 G129:G133">
    <cfRule type="cellIs" dxfId="100" priority="75" stopIfTrue="1" operator="equal">
      <formula>0</formula>
    </cfRule>
  </conditionalFormatting>
  <hyperlinks>
    <hyperlink ref="C2" location="'Recap Sheet'!B1" tooltip="Click here to return to recap sheet" display="Return to Recap Sheet"/>
  </hyperlinks>
  <pageMargins left="0.25" right="0.25" top="0.75" bottom="0.75" header="0.3" footer="0.3"/>
  <pageSetup scale="65" fitToHeight="0" orientation="landscape" r:id="rId3"/>
  <headerFooter>
    <oddHeader>&amp;C&amp;"-,Bold"South Carolina School Food Service Purchasing Alliance, Inc.
2018-2019 Bid
Lot A&amp;R&amp;12&amp;A
Page &amp;P of &amp;N</oddHeader>
  </headerFooter>
</worksheet>
</file>

<file path=xl/worksheets/sheet3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7" tint="0.39997558519241921"/>
    <pageSetUpPr fitToPage="1"/>
  </sheetPr>
  <dimension ref="A1:U94"/>
  <sheetViews>
    <sheetView zoomScaleNormal="100" workbookViewId="0">
      <selection activeCell="C2" sqref="C2"/>
    </sheetView>
  </sheetViews>
  <sheetFormatPr defaultColWidth="11.42578125" defaultRowHeight="15" customHeight="1" x14ac:dyDescent="0.25"/>
  <cols>
    <col min="1" max="1" width="5.140625" style="307" customWidth="1"/>
    <col min="2" max="2" width="64.42578125" style="334" bestFit="1" customWidth="1"/>
    <col min="3" max="3" width="25.7109375" style="308" customWidth="1"/>
    <col min="4" max="4" width="7.7109375" style="308" customWidth="1"/>
    <col min="5" max="5" width="6.28515625" style="308" customWidth="1"/>
    <col min="6" max="6" width="5.7109375" style="1082" customWidth="1"/>
    <col min="7" max="7" width="6.42578125" style="839" customWidth="1"/>
    <col min="8" max="8" width="6.42578125" style="308" customWidth="1"/>
    <col min="9" max="9" width="3.28515625" style="334" customWidth="1"/>
    <col min="10" max="10" width="6" style="527" customWidth="1"/>
    <col min="11" max="11" width="7.28515625" style="209" customWidth="1"/>
    <col min="12" max="12" width="9.7109375" style="309" customWidth="1"/>
    <col min="13" max="13" width="6.140625" style="310" customWidth="1"/>
    <col min="14" max="14" width="8.42578125" style="310" customWidth="1"/>
    <col min="15" max="15" width="9.5703125" style="558" customWidth="1"/>
    <col min="16" max="16" width="9.5703125" style="1096" customWidth="1"/>
    <col min="17" max="18" width="10.85546875" style="558" customWidth="1"/>
    <col min="19" max="19" width="8.42578125" style="334" customWidth="1"/>
    <col min="20" max="20" width="11.7109375" style="334" customWidth="1"/>
    <col min="21" max="21" width="7.42578125" style="334" customWidth="1"/>
    <col min="22" max="22" width="6.85546875" style="334" customWidth="1"/>
    <col min="23" max="23" width="5.42578125" style="334" customWidth="1"/>
    <col min="24" max="24" width="5.85546875" style="334" customWidth="1"/>
    <col min="25" max="259" width="11.42578125" style="334"/>
    <col min="260" max="260" width="3.85546875" style="334" customWidth="1"/>
    <col min="261" max="261" width="49.7109375" style="334" customWidth="1"/>
    <col min="262" max="262" width="29.42578125" style="334" customWidth="1"/>
    <col min="263" max="263" width="6.28515625" style="334" customWidth="1"/>
    <col min="264" max="264" width="4.28515625" style="334" customWidth="1"/>
    <col min="265" max="265" width="6.42578125" style="334" customWidth="1"/>
    <col min="266" max="266" width="3.28515625" style="334" customWidth="1"/>
    <col min="267" max="267" width="6" style="334" customWidth="1"/>
    <col min="268" max="268" width="5.7109375" style="334" bestFit="1" customWidth="1"/>
    <col min="269" max="269" width="7" style="334" customWidth="1"/>
    <col min="270" max="270" width="5.42578125" style="334" customWidth="1"/>
    <col min="271" max="271" width="5" style="334" customWidth="1"/>
    <col min="272" max="272" width="6" style="334" bestFit="1" customWidth="1"/>
    <col min="273" max="273" width="6.140625" style="334" customWidth="1"/>
    <col min="274" max="274" width="16.5703125" style="334" customWidth="1"/>
    <col min="275" max="515" width="11.42578125" style="334"/>
    <col min="516" max="516" width="3.85546875" style="334" customWidth="1"/>
    <col min="517" max="517" width="49.7109375" style="334" customWidth="1"/>
    <col min="518" max="518" width="29.42578125" style="334" customWidth="1"/>
    <col min="519" max="519" width="6.28515625" style="334" customWidth="1"/>
    <col min="520" max="520" width="4.28515625" style="334" customWidth="1"/>
    <col min="521" max="521" width="6.42578125" style="334" customWidth="1"/>
    <col min="522" max="522" width="3.28515625" style="334" customWidth="1"/>
    <col min="523" max="523" width="6" style="334" customWidth="1"/>
    <col min="524" max="524" width="5.7109375" style="334" bestFit="1" customWidth="1"/>
    <col min="525" max="525" width="7" style="334" customWidth="1"/>
    <col min="526" max="526" width="5.42578125" style="334" customWidth="1"/>
    <col min="527" max="527" width="5" style="334" customWidth="1"/>
    <col min="528" max="528" width="6" style="334" bestFit="1" customWidth="1"/>
    <col min="529" max="529" width="6.140625" style="334" customWidth="1"/>
    <col min="530" max="530" width="16.5703125" style="334" customWidth="1"/>
    <col min="531" max="771" width="11.42578125" style="334"/>
    <col min="772" max="772" width="3.85546875" style="334" customWidth="1"/>
    <col min="773" max="773" width="49.7109375" style="334" customWidth="1"/>
    <col min="774" max="774" width="29.42578125" style="334" customWidth="1"/>
    <col min="775" max="775" width="6.28515625" style="334" customWidth="1"/>
    <col min="776" max="776" width="4.28515625" style="334" customWidth="1"/>
    <col min="777" max="777" width="6.42578125" style="334" customWidth="1"/>
    <col min="778" max="778" width="3.28515625" style="334" customWidth="1"/>
    <col min="779" max="779" width="6" style="334" customWidth="1"/>
    <col min="780" max="780" width="5.7109375" style="334" bestFit="1" customWidth="1"/>
    <col min="781" max="781" width="7" style="334" customWidth="1"/>
    <col min="782" max="782" width="5.42578125" style="334" customWidth="1"/>
    <col min="783" max="783" width="5" style="334" customWidth="1"/>
    <col min="784" max="784" width="6" style="334" bestFit="1" customWidth="1"/>
    <col min="785" max="785" width="6.140625" style="334" customWidth="1"/>
    <col min="786" max="786" width="16.5703125" style="334" customWidth="1"/>
    <col min="787" max="1027" width="11.42578125" style="334"/>
    <col min="1028" max="1028" width="3.85546875" style="334" customWidth="1"/>
    <col min="1029" max="1029" width="49.7109375" style="334" customWidth="1"/>
    <col min="1030" max="1030" width="29.42578125" style="334" customWidth="1"/>
    <col min="1031" max="1031" width="6.28515625" style="334" customWidth="1"/>
    <col min="1032" max="1032" width="4.28515625" style="334" customWidth="1"/>
    <col min="1033" max="1033" width="6.42578125" style="334" customWidth="1"/>
    <col min="1034" max="1034" width="3.28515625" style="334" customWidth="1"/>
    <col min="1035" max="1035" width="6" style="334" customWidth="1"/>
    <col min="1036" max="1036" width="5.7109375" style="334" bestFit="1" customWidth="1"/>
    <col min="1037" max="1037" width="7" style="334" customWidth="1"/>
    <col min="1038" max="1038" width="5.42578125" style="334" customWidth="1"/>
    <col min="1039" max="1039" width="5" style="334" customWidth="1"/>
    <col min="1040" max="1040" width="6" style="334" bestFit="1" customWidth="1"/>
    <col min="1041" max="1041" width="6.140625" style="334" customWidth="1"/>
    <col min="1042" max="1042" width="16.5703125" style="334" customWidth="1"/>
    <col min="1043" max="1283" width="11.42578125" style="334"/>
    <col min="1284" max="1284" width="3.85546875" style="334" customWidth="1"/>
    <col min="1285" max="1285" width="49.7109375" style="334" customWidth="1"/>
    <col min="1286" max="1286" width="29.42578125" style="334" customWidth="1"/>
    <col min="1287" max="1287" width="6.28515625" style="334" customWidth="1"/>
    <col min="1288" max="1288" width="4.28515625" style="334" customWidth="1"/>
    <col min="1289" max="1289" width="6.42578125" style="334" customWidth="1"/>
    <col min="1290" max="1290" width="3.28515625" style="334" customWidth="1"/>
    <col min="1291" max="1291" width="6" style="334" customWidth="1"/>
    <col min="1292" max="1292" width="5.7109375" style="334" bestFit="1" customWidth="1"/>
    <col min="1293" max="1293" width="7" style="334" customWidth="1"/>
    <col min="1294" max="1294" width="5.42578125" style="334" customWidth="1"/>
    <col min="1295" max="1295" width="5" style="334" customWidth="1"/>
    <col min="1296" max="1296" width="6" style="334" bestFit="1" customWidth="1"/>
    <col min="1297" max="1297" width="6.140625" style="334" customWidth="1"/>
    <col min="1298" max="1298" width="16.5703125" style="334" customWidth="1"/>
    <col min="1299" max="1539" width="11.42578125" style="334"/>
    <col min="1540" max="1540" width="3.85546875" style="334" customWidth="1"/>
    <col min="1541" max="1541" width="49.7109375" style="334" customWidth="1"/>
    <col min="1542" max="1542" width="29.42578125" style="334" customWidth="1"/>
    <col min="1543" max="1543" width="6.28515625" style="334" customWidth="1"/>
    <col min="1544" max="1544" width="4.28515625" style="334" customWidth="1"/>
    <col min="1545" max="1545" width="6.42578125" style="334" customWidth="1"/>
    <col min="1546" max="1546" width="3.28515625" style="334" customWidth="1"/>
    <col min="1547" max="1547" width="6" style="334" customWidth="1"/>
    <col min="1548" max="1548" width="5.7109375" style="334" bestFit="1" customWidth="1"/>
    <col min="1549" max="1549" width="7" style="334" customWidth="1"/>
    <col min="1550" max="1550" width="5.42578125" style="334" customWidth="1"/>
    <col min="1551" max="1551" width="5" style="334" customWidth="1"/>
    <col min="1552" max="1552" width="6" style="334" bestFit="1" customWidth="1"/>
    <col min="1553" max="1553" width="6.140625" style="334" customWidth="1"/>
    <col min="1554" max="1554" width="16.5703125" style="334" customWidth="1"/>
    <col min="1555" max="1795" width="11.42578125" style="334"/>
    <col min="1796" max="1796" width="3.85546875" style="334" customWidth="1"/>
    <col min="1797" max="1797" width="49.7109375" style="334" customWidth="1"/>
    <col min="1798" max="1798" width="29.42578125" style="334" customWidth="1"/>
    <col min="1799" max="1799" width="6.28515625" style="334" customWidth="1"/>
    <col min="1800" max="1800" width="4.28515625" style="334" customWidth="1"/>
    <col min="1801" max="1801" width="6.42578125" style="334" customWidth="1"/>
    <col min="1802" max="1802" width="3.28515625" style="334" customWidth="1"/>
    <col min="1803" max="1803" width="6" style="334" customWidth="1"/>
    <col min="1804" max="1804" width="5.7109375" style="334" bestFit="1" customWidth="1"/>
    <col min="1805" max="1805" width="7" style="334" customWidth="1"/>
    <col min="1806" max="1806" width="5.42578125" style="334" customWidth="1"/>
    <col min="1807" max="1807" width="5" style="334" customWidth="1"/>
    <col min="1808" max="1808" width="6" style="334" bestFit="1" customWidth="1"/>
    <col min="1809" max="1809" width="6.140625" style="334" customWidth="1"/>
    <col min="1810" max="1810" width="16.5703125" style="334" customWidth="1"/>
    <col min="1811" max="2051" width="11.42578125" style="334"/>
    <col min="2052" max="2052" width="3.85546875" style="334" customWidth="1"/>
    <col min="2053" max="2053" width="49.7109375" style="334" customWidth="1"/>
    <col min="2054" max="2054" width="29.42578125" style="334" customWidth="1"/>
    <col min="2055" max="2055" width="6.28515625" style="334" customWidth="1"/>
    <col min="2056" max="2056" width="4.28515625" style="334" customWidth="1"/>
    <col min="2057" max="2057" width="6.42578125" style="334" customWidth="1"/>
    <col min="2058" max="2058" width="3.28515625" style="334" customWidth="1"/>
    <col min="2059" max="2059" width="6" style="334" customWidth="1"/>
    <col min="2060" max="2060" width="5.7109375" style="334" bestFit="1" customWidth="1"/>
    <col min="2061" max="2061" width="7" style="334" customWidth="1"/>
    <col min="2062" max="2062" width="5.42578125" style="334" customWidth="1"/>
    <col min="2063" max="2063" width="5" style="334" customWidth="1"/>
    <col min="2064" max="2064" width="6" style="334" bestFit="1" customWidth="1"/>
    <col min="2065" max="2065" width="6.140625" style="334" customWidth="1"/>
    <col min="2066" max="2066" width="16.5703125" style="334" customWidth="1"/>
    <col min="2067" max="2307" width="11.42578125" style="334"/>
    <col min="2308" max="2308" width="3.85546875" style="334" customWidth="1"/>
    <col min="2309" max="2309" width="49.7109375" style="334" customWidth="1"/>
    <col min="2310" max="2310" width="29.42578125" style="334" customWidth="1"/>
    <col min="2311" max="2311" width="6.28515625" style="334" customWidth="1"/>
    <col min="2312" max="2312" width="4.28515625" style="334" customWidth="1"/>
    <col min="2313" max="2313" width="6.42578125" style="334" customWidth="1"/>
    <col min="2314" max="2314" width="3.28515625" style="334" customWidth="1"/>
    <col min="2315" max="2315" width="6" style="334" customWidth="1"/>
    <col min="2316" max="2316" width="5.7109375" style="334" bestFit="1" customWidth="1"/>
    <col min="2317" max="2317" width="7" style="334" customWidth="1"/>
    <col min="2318" max="2318" width="5.42578125" style="334" customWidth="1"/>
    <col min="2319" max="2319" width="5" style="334" customWidth="1"/>
    <col min="2320" max="2320" width="6" style="334" bestFit="1" customWidth="1"/>
    <col min="2321" max="2321" width="6.140625" style="334" customWidth="1"/>
    <col min="2322" max="2322" width="16.5703125" style="334" customWidth="1"/>
    <col min="2323" max="2563" width="11.42578125" style="334"/>
    <col min="2564" max="2564" width="3.85546875" style="334" customWidth="1"/>
    <col min="2565" max="2565" width="49.7109375" style="334" customWidth="1"/>
    <col min="2566" max="2566" width="29.42578125" style="334" customWidth="1"/>
    <col min="2567" max="2567" width="6.28515625" style="334" customWidth="1"/>
    <col min="2568" max="2568" width="4.28515625" style="334" customWidth="1"/>
    <col min="2569" max="2569" width="6.42578125" style="334" customWidth="1"/>
    <col min="2570" max="2570" width="3.28515625" style="334" customWidth="1"/>
    <col min="2571" max="2571" width="6" style="334" customWidth="1"/>
    <col min="2572" max="2572" width="5.7109375" style="334" bestFit="1" customWidth="1"/>
    <col min="2573" max="2573" width="7" style="334" customWidth="1"/>
    <col min="2574" max="2574" width="5.42578125" style="334" customWidth="1"/>
    <col min="2575" max="2575" width="5" style="334" customWidth="1"/>
    <col min="2576" max="2576" width="6" style="334" bestFit="1" customWidth="1"/>
    <col min="2577" max="2577" width="6.140625" style="334" customWidth="1"/>
    <col min="2578" max="2578" width="16.5703125" style="334" customWidth="1"/>
    <col min="2579" max="2819" width="11.42578125" style="334"/>
    <col min="2820" max="2820" width="3.85546875" style="334" customWidth="1"/>
    <col min="2821" max="2821" width="49.7109375" style="334" customWidth="1"/>
    <col min="2822" max="2822" width="29.42578125" style="334" customWidth="1"/>
    <col min="2823" max="2823" width="6.28515625" style="334" customWidth="1"/>
    <col min="2824" max="2824" width="4.28515625" style="334" customWidth="1"/>
    <col min="2825" max="2825" width="6.42578125" style="334" customWidth="1"/>
    <col min="2826" max="2826" width="3.28515625" style="334" customWidth="1"/>
    <col min="2827" max="2827" width="6" style="334" customWidth="1"/>
    <col min="2828" max="2828" width="5.7109375" style="334" bestFit="1" customWidth="1"/>
    <col min="2829" max="2829" width="7" style="334" customWidth="1"/>
    <col min="2830" max="2830" width="5.42578125" style="334" customWidth="1"/>
    <col min="2831" max="2831" width="5" style="334" customWidth="1"/>
    <col min="2832" max="2832" width="6" style="334" bestFit="1" customWidth="1"/>
    <col min="2833" max="2833" width="6.140625" style="334" customWidth="1"/>
    <col min="2834" max="2834" width="16.5703125" style="334" customWidth="1"/>
    <col min="2835" max="3075" width="11.42578125" style="334"/>
    <col min="3076" max="3076" width="3.85546875" style="334" customWidth="1"/>
    <col min="3077" max="3077" width="49.7109375" style="334" customWidth="1"/>
    <col min="3078" max="3078" width="29.42578125" style="334" customWidth="1"/>
    <col min="3079" max="3079" width="6.28515625" style="334" customWidth="1"/>
    <col min="3080" max="3080" width="4.28515625" style="334" customWidth="1"/>
    <col min="3081" max="3081" width="6.42578125" style="334" customWidth="1"/>
    <col min="3082" max="3082" width="3.28515625" style="334" customWidth="1"/>
    <col min="3083" max="3083" width="6" style="334" customWidth="1"/>
    <col min="3084" max="3084" width="5.7109375" style="334" bestFit="1" customWidth="1"/>
    <col min="3085" max="3085" width="7" style="334" customWidth="1"/>
    <col min="3086" max="3086" width="5.42578125" style="334" customWidth="1"/>
    <col min="3087" max="3087" width="5" style="334" customWidth="1"/>
    <col min="3088" max="3088" width="6" style="334" bestFit="1" customWidth="1"/>
    <col min="3089" max="3089" width="6.140625" style="334" customWidth="1"/>
    <col min="3090" max="3090" width="16.5703125" style="334" customWidth="1"/>
    <col min="3091" max="3331" width="11.42578125" style="334"/>
    <col min="3332" max="3332" width="3.85546875" style="334" customWidth="1"/>
    <col min="3333" max="3333" width="49.7109375" style="334" customWidth="1"/>
    <col min="3334" max="3334" width="29.42578125" style="334" customWidth="1"/>
    <col min="3335" max="3335" width="6.28515625" style="334" customWidth="1"/>
    <col min="3336" max="3336" width="4.28515625" style="334" customWidth="1"/>
    <col min="3337" max="3337" width="6.42578125" style="334" customWidth="1"/>
    <col min="3338" max="3338" width="3.28515625" style="334" customWidth="1"/>
    <col min="3339" max="3339" width="6" style="334" customWidth="1"/>
    <col min="3340" max="3340" width="5.7109375" style="334" bestFit="1" customWidth="1"/>
    <col min="3341" max="3341" width="7" style="334" customWidth="1"/>
    <col min="3342" max="3342" width="5.42578125" style="334" customWidth="1"/>
    <col min="3343" max="3343" width="5" style="334" customWidth="1"/>
    <col min="3344" max="3344" width="6" style="334" bestFit="1" customWidth="1"/>
    <col min="3345" max="3345" width="6.140625" style="334" customWidth="1"/>
    <col min="3346" max="3346" width="16.5703125" style="334" customWidth="1"/>
    <col min="3347" max="3587" width="11.42578125" style="334"/>
    <col min="3588" max="3588" width="3.85546875" style="334" customWidth="1"/>
    <col min="3589" max="3589" width="49.7109375" style="334" customWidth="1"/>
    <col min="3590" max="3590" width="29.42578125" style="334" customWidth="1"/>
    <col min="3591" max="3591" width="6.28515625" style="334" customWidth="1"/>
    <col min="3592" max="3592" width="4.28515625" style="334" customWidth="1"/>
    <col min="3593" max="3593" width="6.42578125" style="334" customWidth="1"/>
    <col min="3594" max="3594" width="3.28515625" style="334" customWidth="1"/>
    <col min="3595" max="3595" width="6" style="334" customWidth="1"/>
    <col min="3596" max="3596" width="5.7109375" style="334" bestFit="1" customWidth="1"/>
    <col min="3597" max="3597" width="7" style="334" customWidth="1"/>
    <col min="3598" max="3598" width="5.42578125" style="334" customWidth="1"/>
    <col min="3599" max="3599" width="5" style="334" customWidth="1"/>
    <col min="3600" max="3600" width="6" style="334" bestFit="1" customWidth="1"/>
    <col min="3601" max="3601" width="6.140625" style="334" customWidth="1"/>
    <col min="3602" max="3602" width="16.5703125" style="334" customWidth="1"/>
    <col min="3603" max="3843" width="11.42578125" style="334"/>
    <col min="3844" max="3844" width="3.85546875" style="334" customWidth="1"/>
    <col min="3845" max="3845" width="49.7109375" style="334" customWidth="1"/>
    <col min="3846" max="3846" width="29.42578125" style="334" customWidth="1"/>
    <col min="3847" max="3847" width="6.28515625" style="334" customWidth="1"/>
    <col min="3848" max="3848" width="4.28515625" style="334" customWidth="1"/>
    <col min="3849" max="3849" width="6.42578125" style="334" customWidth="1"/>
    <col min="3850" max="3850" width="3.28515625" style="334" customWidth="1"/>
    <col min="3851" max="3851" width="6" style="334" customWidth="1"/>
    <col min="3852" max="3852" width="5.7109375" style="334" bestFit="1" customWidth="1"/>
    <col min="3853" max="3853" width="7" style="334" customWidth="1"/>
    <col min="3854" max="3854" width="5.42578125" style="334" customWidth="1"/>
    <col min="3855" max="3855" width="5" style="334" customWidth="1"/>
    <col min="3856" max="3856" width="6" style="334" bestFit="1" customWidth="1"/>
    <col min="3857" max="3857" width="6.140625" style="334" customWidth="1"/>
    <col min="3858" max="3858" width="16.5703125" style="334" customWidth="1"/>
    <col min="3859" max="4099" width="11.42578125" style="334"/>
    <col min="4100" max="4100" width="3.85546875" style="334" customWidth="1"/>
    <col min="4101" max="4101" width="49.7109375" style="334" customWidth="1"/>
    <col min="4102" max="4102" width="29.42578125" style="334" customWidth="1"/>
    <col min="4103" max="4103" width="6.28515625" style="334" customWidth="1"/>
    <col min="4104" max="4104" width="4.28515625" style="334" customWidth="1"/>
    <col min="4105" max="4105" width="6.42578125" style="334" customWidth="1"/>
    <col min="4106" max="4106" width="3.28515625" style="334" customWidth="1"/>
    <col min="4107" max="4107" width="6" style="334" customWidth="1"/>
    <col min="4108" max="4108" width="5.7109375" style="334" bestFit="1" customWidth="1"/>
    <col min="4109" max="4109" width="7" style="334" customWidth="1"/>
    <col min="4110" max="4110" width="5.42578125" style="334" customWidth="1"/>
    <col min="4111" max="4111" width="5" style="334" customWidth="1"/>
    <col min="4112" max="4112" width="6" style="334" bestFit="1" customWidth="1"/>
    <col min="4113" max="4113" width="6.140625" style="334" customWidth="1"/>
    <col min="4114" max="4114" width="16.5703125" style="334" customWidth="1"/>
    <col min="4115" max="4355" width="11.42578125" style="334"/>
    <col min="4356" max="4356" width="3.85546875" style="334" customWidth="1"/>
    <col min="4357" max="4357" width="49.7109375" style="334" customWidth="1"/>
    <col min="4358" max="4358" width="29.42578125" style="334" customWidth="1"/>
    <col min="4359" max="4359" width="6.28515625" style="334" customWidth="1"/>
    <col min="4360" max="4360" width="4.28515625" style="334" customWidth="1"/>
    <col min="4361" max="4361" width="6.42578125" style="334" customWidth="1"/>
    <col min="4362" max="4362" width="3.28515625" style="334" customWidth="1"/>
    <col min="4363" max="4363" width="6" style="334" customWidth="1"/>
    <col min="4364" max="4364" width="5.7109375" style="334" bestFit="1" customWidth="1"/>
    <col min="4365" max="4365" width="7" style="334" customWidth="1"/>
    <col min="4366" max="4366" width="5.42578125" style="334" customWidth="1"/>
    <col min="4367" max="4367" width="5" style="334" customWidth="1"/>
    <col min="4368" max="4368" width="6" style="334" bestFit="1" customWidth="1"/>
    <col min="4369" max="4369" width="6.140625" style="334" customWidth="1"/>
    <col min="4370" max="4370" width="16.5703125" style="334" customWidth="1"/>
    <col min="4371" max="4611" width="11.42578125" style="334"/>
    <col min="4612" max="4612" width="3.85546875" style="334" customWidth="1"/>
    <col min="4613" max="4613" width="49.7109375" style="334" customWidth="1"/>
    <col min="4614" max="4614" width="29.42578125" style="334" customWidth="1"/>
    <col min="4615" max="4615" width="6.28515625" style="334" customWidth="1"/>
    <col min="4616" max="4616" width="4.28515625" style="334" customWidth="1"/>
    <col min="4617" max="4617" width="6.42578125" style="334" customWidth="1"/>
    <col min="4618" max="4618" width="3.28515625" style="334" customWidth="1"/>
    <col min="4619" max="4619" width="6" style="334" customWidth="1"/>
    <col min="4620" max="4620" width="5.7109375" style="334" bestFit="1" customWidth="1"/>
    <col min="4621" max="4621" width="7" style="334" customWidth="1"/>
    <col min="4622" max="4622" width="5.42578125" style="334" customWidth="1"/>
    <col min="4623" max="4623" width="5" style="334" customWidth="1"/>
    <col min="4624" max="4624" width="6" style="334" bestFit="1" customWidth="1"/>
    <col min="4625" max="4625" width="6.140625" style="334" customWidth="1"/>
    <col min="4626" max="4626" width="16.5703125" style="334" customWidth="1"/>
    <col min="4627" max="4867" width="11.42578125" style="334"/>
    <col min="4868" max="4868" width="3.85546875" style="334" customWidth="1"/>
    <col min="4869" max="4869" width="49.7109375" style="334" customWidth="1"/>
    <col min="4870" max="4870" width="29.42578125" style="334" customWidth="1"/>
    <col min="4871" max="4871" width="6.28515625" style="334" customWidth="1"/>
    <col min="4872" max="4872" width="4.28515625" style="334" customWidth="1"/>
    <col min="4873" max="4873" width="6.42578125" style="334" customWidth="1"/>
    <col min="4874" max="4874" width="3.28515625" style="334" customWidth="1"/>
    <col min="4875" max="4875" width="6" style="334" customWidth="1"/>
    <col min="4876" max="4876" width="5.7109375" style="334" bestFit="1" customWidth="1"/>
    <col min="4877" max="4877" width="7" style="334" customWidth="1"/>
    <col min="4878" max="4878" width="5.42578125" style="334" customWidth="1"/>
    <col min="4879" max="4879" width="5" style="334" customWidth="1"/>
    <col min="4880" max="4880" width="6" style="334" bestFit="1" customWidth="1"/>
    <col min="4881" max="4881" width="6.140625" style="334" customWidth="1"/>
    <col min="4882" max="4882" width="16.5703125" style="334" customWidth="1"/>
    <col min="4883" max="5123" width="11.42578125" style="334"/>
    <col min="5124" max="5124" width="3.85546875" style="334" customWidth="1"/>
    <col min="5125" max="5125" width="49.7109375" style="334" customWidth="1"/>
    <col min="5126" max="5126" width="29.42578125" style="334" customWidth="1"/>
    <col min="5127" max="5127" width="6.28515625" style="334" customWidth="1"/>
    <col min="5128" max="5128" width="4.28515625" style="334" customWidth="1"/>
    <col min="5129" max="5129" width="6.42578125" style="334" customWidth="1"/>
    <col min="5130" max="5130" width="3.28515625" style="334" customWidth="1"/>
    <col min="5131" max="5131" width="6" style="334" customWidth="1"/>
    <col min="5132" max="5132" width="5.7109375" style="334" bestFit="1" customWidth="1"/>
    <col min="5133" max="5133" width="7" style="334" customWidth="1"/>
    <col min="5134" max="5134" width="5.42578125" style="334" customWidth="1"/>
    <col min="5135" max="5135" width="5" style="334" customWidth="1"/>
    <col min="5136" max="5136" width="6" style="334" bestFit="1" customWidth="1"/>
    <col min="5137" max="5137" width="6.140625" style="334" customWidth="1"/>
    <col min="5138" max="5138" width="16.5703125" style="334" customWidth="1"/>
    <col min="5139" max="5379" width="11.42578125" style="334"/>
    <col min="5380" max="5380" width="3.85546875" style="334" customWidth="1"/>
    <col min="5381" max="5381" width="49.7109375" style="334" customWidth="1"/>
    <col min="5382" max="5382" width="29.42578125" style="334" customWidth="1"/>
    <col min="5383" max="5383" width="6.28515625" style="334" customWidth="1"/>
    <col min="5384" max="5384" width="4.28515625" style="334" customWidth="1"/>
    <col min="5385" max="5385" width="6.42578125" style="334" customWidth="1"/>
    <col min="5386" max="5386" width="3.28515625" style="334" customWidth="1"/>
    <col min="5387" max="5387" width="6" style="334" customWidth="1"/>
    <col min="5388" max="5388" width="5.7109375" style="334" bestFit="1" customWidth="1"/>
    <col min="5389" max="5389" width="7" style="334" customWidth="1"/>
    <col min="5390" max="5390" width="5.42578125" style="334" customWidth="1"/>
    <col min="5391" max="5391" width="5" style="334" customWidth="1"/>
    <col min="5392" max="5392" width="6" style="334" bestFit="1" customWidth="1"/>
    <col min="5393" max="5393" width="6.140625" style="334" customWidth="1"/>
    <col min="5394" max="5394" width="16.5703125" style="334" customWidth="1"/>
    <col min="5395" max="5635" width="11.42578125" style="334"/>
    <col min="5636" max="5636" width="3.85546875" style="334" customWidth="1"/>
    <col min="5637" max="5637" width="49.7109375" style="334" customWidth="1"/>
    <col min="5638" max="5638" width="29.42578125" style="334" customWidth="1"/>
    <col min="5639" max="5639" width="6.28515625" style="334" customWidth="1"/>
    <col min="5640" max="5640" width="4.28515625" style="334" customWidth="1"/>
    <col min="5641" max="5641" width="6.42578125" style="334" customWidth="1"/>
    <col min="5642" max="5642" width="3.28515625" style="334" customWidth="1"/>
    <col min="5643" max="5643" width="6" style="334" customWidth="1"/>
    <col min="5644" max="5644" width="5.7109375" style="334" bestFit="1" customWidth="1"/>
    <col min="5645" max="5645" width="7" style="334" customWidth="1"/>
    <col min="5646" max="5646" width="5.42578125" style="334" customWidth="1"/>
    <col min="5647" max="5647" width="5" style="334" customWidth="1"/>
    <col min="5648" max="5648" width="6" style="334" bestFit="1" customWidth="1"/>
    <col min="5649" max="5649" width="6.140625" style="334" customWidth="1"/>
    <col min="5650" max="5650" width="16.5703125" style="334" customWidth="1"/>
    <col min="5651" max="5891" width="11.42578125" style="334"/>
    <col min="5892" max="5892" width="3.85546875" style="334" customWidth="1"/>
    <col min="5893" max="5893" width="49.7109375" style="334" customWidth="1"/>
    <col min="5894" max="5894" width="29.42578125" style="334" customWidth="1"/>
    <col min="5895" max="5895" width="6.28515625" style="334" customWidth="1"/>
    <col min="5896" max="5896" width="4.28515625" style="334" customWidth="1"/>
    <col min="5897" max="5897" width="6.42578125" style="334" customWidth="1"/>
    <col min="5898" max="5898" width="3.28515625" style="334" customWidth="1"/>
    <col min="5899" max="5899" width="6" style="334" customWidth="1"/>
    <col min="5900" max="5900" width="5.7109375" style="334" bestFit="1" customWidth="1"/>
    <col min="5901" max="5901" width="7" style="334" customWidth="1"/>
    <col min="5902" max="5902" width="5.42578125" style="334" customWidth="1"/>
    <col min="5903" max="5903" width="5" style="334" customWidth="1"/>
    <col min="5904" max="5904" width="6" style="334" bestFit="1" customWidth="1"/>
    <col min="5905" max="5905" width="6.140625" style="334" customWidth="1"/>
    <col min="5906" max="5906" width="16.5703125" style="334" customWidth="1"/>
    <col min="5907" max="6147" width="11.42578125" style="334"/>
    <col min="6148" max="6148" width="3.85546875" style="334" customWidth="1"/>
    <col min="6149" max="6149" width="49.7109375" style="334" customWidth="1"/>
    <col min="6150" max="6150" width="29.42578125" style="334" customWidth="1"/>
    <col min="6151" max="6151" width="6.28515625" style="334" customWidth="1"/>
    <col min="6152" max="6152" width="4.28515625" style="334" customWidth="1"/>
    <col min="6153" max="6153" width="6.42578125" style="334" customWidth="1"/>
    <col min="6154" max="6154" width="3.28515625" style="334" customWidth="1"/>
    <col min="6155" max="6155" width="6" style="334" customWidth="1"/>
    <col min="6156" max="6156" width="5.7109375" style="334" bestFit="1" customWidth="1"/>
    <col min="6157" max="6157" width="7" style="334" customWidth="1"/>
    <col min="6158" max="6158" width="5.42578125" style="334" customWidth="1"/>
    <col min="6159" max="6159" width="5" style="334" customWidth="1"/>
    <col min="6160" max="6160" width="6" style="334" bestFit="1" customWidth="1"/>
    <col min="6161" max="6161" width="6.140625" style="334" customWidth="1"/>
    <col min="6162" max="6162" width="16.5703125" style="334" customWidth="1"/>
    <col min="6163" max="6403" width="11.42578125" style="334"/>
    <col min="6404" max="6404" width="3.85546875" style="334" customWidth="1"/>
    <col min="6405" max="6405" width="49.7109375" style="334" customWidth="1"/>
    <col min="6406" max="6406" width="29.42578125" style="334" customWidth="1"/>
    <col min="6407" max="6407" width="6.28515625" style="334" customWidth="1"/>
    <col min="6408" max="6408" width="4.28515625" style="334" customWidth="1"/>
    <col min="6409" max="6409" width="6.42578125" style="334" customWidth="1"/>
    <col min="6410" max="6410" width="3.28515625" style="334" customWidth="1"/>
    <col min="6411" max="6411" width="6" style="334" customWidth="1"/>
    <col min="6412" max="6412" width="5.7109375" style="334" bestFit="1" customWidth="1"/>
    <col min="6413" max="6413" width="7" style="334" customWidth="1"/>
    <col min="6414" max="6414" width="5.42578125" style="334" customWidth="1"/>
    <col min="6415" max="6415" width="5" style="334" customWidth="1"/>
    <col min="6416" max="6416" width="6" style="334" bestFit="1" customWidth="1"/>
    <col min="6417" max="6417" width="6.140625" style="334" customWidth="1"/>
    <col min="6418" max="6418" width="16.5703125" style="334" customWidth="1"/>
    <col min="6419" max="6659" width="11.42578125" style="334"/>
    <col min="6660" max="6660" width="3.85546875" style="334" customWidth="1"/>
    <col min="6661" max="6661" width="49.7109375" style="334" customWidth="1"/>
    <col min="6662" max="6662" width="29.42578125" style="334" customWidth="1"/>
    <col min="6663" max="6663" width="6.28515625" style="334" customWidth="1"/>
    <col min="6664" max="6664" width="4.28515625" style="334" customWidth="1"/>
    <col min="6665" max="6665" width="6.42578125" style="334" customWidth="1"/>
    <col min="6666" max="6666" width="3.28515625" style="334" customWidth="1"/>
    <col min="6667" max="6667" width="6" style="334" customWidth="1"/>
    <col min="6668" max="6668" width="5.7109375" style="334" bestFit="1" customWidth="1"/>
    <col min="6669" max="6669" width="7" style="334" customWidth="1"/>
    <col min="6670" max="6670" width="5.42578125" style="334" customWidth="1"/>
    <col min="6671" max="6671" width="5" style="334" customWidth="1"/>
    <col min="6672" max="6672" width="6" style="334" bestFit="1" customWidth="1"/>
    <col min="6673" max="6673" width="6.140625" style="334" customWidth="1"/>
    <col min="6674" max="6674" width="16.5703125" style="334" customWidth="1"/>
    <col min="6675" max="6915" width="11.42578125" style="334"/>
    <col min="6916" max="6916" width="3.85546875" style="334" customWidth="1"/>
    <col min="6917" max="6917" width="49.7109375" style="334" customWidth="1"/>
    <col min="6918" max="6918" width="29.42578125" style="334" customWidth="1"/>
    <col min="6919" max="6919" width="6.28515625" style="334" customWidth="1"/>
    <col min="6920" max="6920" width="4.28515625" style="334" customWidth="1"/>
    <col min="6921" max="6921" width="6.42578125" style="334" customWidth="1"/>
    <col min="6922" max="6922" width="3.28515625" style="334" customWidth="1"/>
    <col min="6923" max="6923" width="6" style="334" customWidth="1"/>
    <col min="6924" max="6924" width="5.7109375" style="334" bestFit="1" customWidth="1"/>
    <col min="6925" max="6925" width="7" style="334" customWidth="1"/>
    <col min="6926" max="6926" width="5.42578125" style="334" customWidth="1"/>
    <col min="6927" max="6927" width="5" style="334" customWidth="1"/>
    <col min="6928" max="6928" width="6" style="334" bestFit="1" customWidth="1"/>
    <col min="6929" max="6929" width="6.140625" style="334" customWidth="1"/>
    <col min="6930" max="6930" width="16.5703125" style="334" customWidth="1"/>
    <col min="6931" max="7171" width="11.42578125" style="334"/>
    <col min="7172" max="7172" width="3.85546875" style="334" customWidth="1"/>
    <col min="7173" max="7173" width="49.7109375" style="334" customWidth="1"/>
    <col min="7174" max="7174" width="29.42578125" style="334" customWidth="1"/>
    <col min="7175" max="7175" width="6.28515625" style="334" customWidth="1"/>
    <col min="7176" max="7176" width="4.28515625" style="334" customWidth="1"/>
    <col min="7177" max="7177" width="6.42578125" style="334" customWidth="1"/>
    <col min="7178" max="7178" width="3.28515625" style="334" customWidth="1"/>
    <col min="7179" max="7179" width="6" style="334" customWidth="1"/>
    <col min="7180" max="7180" width="5.7109375" style="334" bestFit="1" customWidth="1"/>
    <col min="7181" max="7181" width="7" style="334" customWidth="1"/>
    <col min="7182" max="7182" width="5.42578125" style="334" customWidth="1"/>
    <col min="7183" max="7183" width="5" style="334" customWidth="1"/>
    <col min="7184" max="7184" width="6" style="334" bestFit="1" customWidth="1"/>
    <col min="7185" max="7185" width="6.140625" style="334" customWidth="1"/>
    <col min="7186" max="7186" width="16.5703125" style="334" customWidth="1"/>
    <col min="7187" max="7427" width="11.42578125" style="334"/>
    <col min="7428" max="7428" width="3.85546875" style="334" customWidth="1"/>
    <col min="7429" max="7429" width="49.7109375" style="334" customWidth="1"/>
    <col min="7430" max="7430" width="29.42578125" style="334" customWidth="1"/>
    <col min="7431" max="7431" width="6.28515625" style="334" customWidth="1"/>
    <col min="7432" max="7432" width="4.28515625" style="334" customWidth="1"/>
    <col min="7433" max="7433" width="6.42578125" style="334" customWidth="1"/>
    <col min="7434" max="7434" width="3.28515625" style="334" customWidth="1"/>
    <col min="7435" max="7435" width="6" style="334" customWidth="1"/>
    <col min="7436" max="7436" width="5.7109375" style="334" bestFit="1" customWidth="1"/>
    <col min="7437" max="7437" width="7" style="334" customWidth="1"/>
    <col min="7438" max="7438" width="5.42578125" style="334" customWidth="1"/>
    <col min="7439" max="7439" width="5" style="334" customWidth="1"/>
    <col min="7440" max="7440" width="6" style="334" bestFit="1" customWidth="1"/>
    <col min="7441" max="7441" width="6.140625" style="334" customWidth="1"/>
    <col min="7442" max="7442" width="16.5703125" style="334" customWidth="1"/>
    <col min="7443" max="7683" width="11.42578125" style="334"/>
    <col min="7684" max="7684" width="3.85546875" style="334" customWidth="1"/>
    <col min="7685" max="7685" width="49.7109375" style="334" customWidth="1"/>
    <col min="7686" max="7686" width="29.42578125" style="334" customWidth="1"/>
    <col min="7687" max="7687" width="6.28515625" style="334" customWidth="1"/>
    <col min="7688" max="7688" width="4.28515625" style="334" customWidth="1"/>
    <col min="7689" max="7689" width="6.42578125" style="334" customWidth="1"/>
    <col min="7690" max="7690" width="3.28515625" style="334" customWidth="1"/>
    <col min="7691" max="7691" width="6" style="334" customWidth="1"/>
    <col min="7692" max="7692" width="5.7109375" style="334" bestFit="1" customWidth="1"/>
    <col min="7693" max="7693" width="7" style="334" customWidth="1"/>
    <col min="7694" max="7694" width="5.42578125" style="334" customWidth="1"/>
    <col min="7695" max="7695" width="5" style="334" customWidth="1"/>
    <col min="7696" max="7696" width="6" style="334" bestFit="1" customWidth="1"/>
    <col min="7697" max="7697" width="6.140625" style="334" customWidth="1"/>
    <col min="7698" max="7698" width="16.5703125" style="334" customWidth="1"/>
    <col min="7699" max="7939" width="11.42578125" style="334"/>
    <col min="7940" max="7940" width="3.85546875" style="334" customWidth="1"/>
    <col min="7941" max="7941" width="49.7109375" style="334" customWidth="1"/>
    <col min="7942" max="7942" width="29.42578125" style="334" customWidth="1"/>
    <col min="7943" max="7943" width="6.28515625" style="334" customWidth="1"/>
    <col min="7944" max="7944" width="4.28515625" style="334" customWidth="1"/>
    <col min="7945" max="7945" width="6.42578125" style="334" customWidth="1"/>
    <col min="7946" max="7946" width="3.28515625" style="334" customWidth="1"/>
    <col min="7947" max="7947" width="6" style="334" customWidth="1"/>
    <col min="7948" max="7948" width="5.7109375" style="334" bestFit="1" customWidth="1"/>
    <col min="7949" max="7949" width="7" style="334" customWidth="1"/>
    <col min="7950" max="7950" width="5.42578125" style="334" customWidth="1"/>
    <col min="7951" max="7951" width="5" style="334" customWidth="1"/>
    <col min="7952" max="7952" width="6" style="334" bestFit="1" customWidth="1"/>
    <col min="7953" max="7953" width="6.140625" style="334" customWidth="1"/>
    <col min="7954" max="7954" width="16.5703125" style="334" customWidth="1"/>
    <col min="7955" max="8195" width="11.42578125" style="334"/>
    <col min="8196" max="8196" width="3.85546875" style="334" customWidth="1"/>
    <col min="8197" max="8197" width="49.7109375" style="334" customWidth="1"/>
    <col min="8198" max="8198" width="29.42578125" style="334" customWidth="1"/>
    <col min="8199" max="8199" width="6.28515625" style="334" customWidth="1"/>
    <col min="8200" max="8200" width="4.28515625" style="334" customWidth="1"/>
    <col min="8201" max="8201" width="6.42578125" style="334" customWidth="1"/>
    <col min="8202" max="8202" width="3.28515625" style="334" customWidth="1"/>
    <col min="8203" max="8203" width="6" style="334" customWidth="1"/>
    <col min="8204" max="8204" width="5.7109375" style="334" bestFit="1" customWidth="1"/>
    <col min="8205" max="8205" width="7" style="334" customWidth="1"/>
    <col min="8206" max="8206" width="5.42578125" style="334" customWidth="1"/>
    <col min="8207" max="8207" width="5" style="334" customWidth="1"/>
    <col min="8208" max="8208" width="6" style="334" bestFit="1" customWidth="1"/>
    <col min="8209" max="8209" width="6.140625" style="334" customWidth="1"/>
    <col min="8210" max="8210" width="16.5703125" style="334" customWidth="1"/>
    <col min="8211" max="8451" width="11.42578125" style="334"/>
    <col min="8452" max="8452" width="3.85546875" style="334" customWidth="1"/>
    <col min="8453" max="8453" width="49.7109375" style="334" customWidth="1"/>
    <col min="8454" max="8454" width="29.42578125" style="334" customWidth="1"/>
    <col min="8455" max="8455" width="6.28515625" style="334" customWidth="1"/>
    <col min="8456" max="8456" width="4.28515625" style="334" customWidth="1"/>
    <col min="8457" max="8457" width="6.42578125" style="334" customWidth="1"/>
    <col min="8458" max="8458" width="3.28515625" style="334" customWidth="1"/>
    <col min="8459" max="8459" width="6" style="334" customWidth="1"/>
    <col min="8460" max="8460" width="5.7109375" style="334" bestFit="1" customWidth="1"/>
    <col min="8461" max="8461" width="7" style="334" customWidth="1"/>
    <col min="8462" max="8462" width="5.42578125" style="334" customWidth="1"/>
    <col min="8463" max="8463" width="5" style="334" customWidth="1"/>
    <col min="8464" max="8464" width="6" style="334" bestFit="1" customWidth="1"/>
    <col min="8465" max="8465" width="6.140625" style="334" customWidth="1"/>
    <col min="8466" max="8466" width="16.5703125" style="334" customWidth="1"/>
    <col min="8467" max="8707" width="11.42578125" style="334"/>
    <col min="8708" max="8708" width="3.85546875" style="334" customWidth="1"/>
    <col min="8709" max="8709" width="49.7109375" style="334" customWidth="1"/>
    <col min="8710" max="8710" width="29.42578125" style="334" customWidth="1"/>
    <col min="8711" max="8711" width="6.28515625" style="334" customWidth="1"/>
    <col min="8712" max="8712" width="4.28515625" style="334" customWidth="1"/>
    <col min="8713" max="8713" width="6.42578125" style="334" customWidth="1"/>
    <col min="8714" max="8714" width="3.28515625" style="334" customWidth="1"/>
    <col min="8715" max="8715" width="6" style="334" customWidth="1"/>
    <col min="8716" max="8716" width="5.7109375" style="334" bestFit="1" customWidth="1"/>
    <col min="8717" max="8717" width="7" style="334" customWidth="1"/>
    <col min="8718" max="8718" width="5.42578125" style="334" customWidth="1"/>
    <col min="8719" max="8719" width="5" style="334" customWidth="1"/>
    <col min="8720" max="8720" width="6" style="334" bestFit="1" customWidth="1"/>
    <col min="8721" max="8721" width="6.140625" style="334" customWidth="1"/>
    <col min="8722" max="8722" width="16.5703125" style="334" customWidth="1"/>
    <col min="8723" max="8963" width="11.42578125" style="334"/>
    <col min="8964" max="8964" width="3.85546875" style="334" customWidth="1"/>
    <col min="8965" max="8965" width="49.7109375" style="334" customWidth="1"/>
    <col min="8966" max="8966" width="29.42578125" style="334" customWidth="1"/>
    <col min="8967" max="8967" width="6.28515625" style="334" customWidth="1"/>
    <col min="8968" max="8968" width="4.28515625" style="334" customWidth="1"/>
    <col min="8969" max="8969" width="6.42578125" style="334" customWidth="1"/>
    <col min="8970" max="8970" width="3.28515625" style="334" customWidth="1"/>
    <col min="8971" max="8971" width="6" style="334" customWidth="1"/>
    <col min="8972" max="8972" width="5.7109375" style="334" bestFit="1" customWidth="1"/>
    <col min="8973" max="8973" width="7" style="334" customWidth="1"/>
    <col min="8974" max="8974" width="5.42578125" style="334" customWidth="1"/>
    <col min="8975" max="8975" width="5" style="334" customWidth="1"/>
    <col min="8976" max="8976" width="6" style="334" bestFit="1" customWidth="1"/>
    <col min="8977" max="8977" width="6.140625" style="334" customWidth="1"/>
    <col min="8978" max="8978" width="16.5703125" style="334" customWidth="1"/>
    <col min="8979" max="9219" width="11.42578125" style="334"/>
    <col min="9220" max="9220" width="3.85546875" style="334" customWidth="1"/>
    <col min="9221" max="9221" width="49.7109375" style="334" customWidth="1"/>
    <col min="9222" max="9222" width="29.42578125" style="334" customWidth="1"/>
    <col min="9223" max="9223" width="6.28515625" style="334" customWidth="1"/>
    <col min="9224" max="9224" width="4.28515625" style="334" customWidth="1"/>
    <col min="9225" max="9225" width="6.42578125" style="334" customWidth="1"/>
    <col min="9226" max="9226" width="3.28515625" style="334" customWidth="1"/>
    <col min="9227" max="9227" width="6" style="334" customWidth="1"/>
    <col min="9228" max="9228" width="5.7109375" style="334" bestFit="1" customWidth="1"/>
    <col min="9229" max="9229" width="7" style="334" customWidth="1"/>
    <col min="9230" max="9230" width="5.42578125" style="334" customWidth="1"/>
    <col min="9231" max="9231" width="5" style="334" customWidth="1"/>
    <col min="9232" max="9232" width="6" style="334" bestFit="1" customWidth="1"/>
    <col min="9233" max="9233" width="6.140625" style="334" customWidth="1"/>
    <col min="9234" max="9234" width="16.5703125" style="334" customWidth="1"/>
    <col min="9235" max="9475" width="11.42578125" style="334"/>
    <col min="9476" max="9476" width="3.85546875" style="334" customWidth="1"/>
    <col min="9477" max="9477" width="49.7109375" style="334" customWidth="1"/>
    <col min="9478" max="9478" width="29.42578125" style="334" customWidth="1"/>
    <col min="9479" max="9479" width="6.28515625" style="334" customWidth="1"/>
    <col min="9480" max="9480" width="4.28515625" style="334" customWidth="1"/>
    <col min="9481" max="9481" width="6.42578125" style="334" customWidth="1"/>
    <col min="9482" max="9482" width="3.28515625" style="334" customWidth="1"/>
    <col min="9483" max="9483" width="6" style="334" customWidth="1"/>
    <col min="9484" max="9484" width="5.7109375" style="334" bestFit="1" customWidth="1"/>
    <col min="9485" max="9485" width="7" style="334" customWidth="1"/>
    <col min="9486" max="9486" width="5.42578125" style="334" customWidth="1"/>
    <col min="9487" max="9487" width="5" style="334" customWidth="1"/>
    <col min="9488" max="9488" width="6" style="334" bestFit="1" customWidth="1"/>
    <col min="9489" max="9489" width="6.140625" style="334" customWidth="1"/>
    <col min="9490" max="9490" width="16.5703125" style="334" customWidth="1"/>
    <col min="9491" max="9731" width="11.42578125" style="334"/>
    <col min="9732" max="9732" width="3.85546875" style="334" customWidth="1"/>
    <col min="9733" max="9733" width="49.7109375" style="334" customWidth="1"/>
    <col min="9734" max="9734" width="29.42578125" style="334" customWidth="1"/>
    <col min="9735" max="9735" width="6.28515625" style="334" customWidth="1"/>
    <col min="9736" max="9736" width="4.28515625" style="334" customWidth="1"/>
    <col min="9737" max="9737" width="6.42578125" style="334" customWidth="1"/>
    <col min="9738" max="9738" width="3.28515625" style="334" customWidth="1"/>
    <col min="9739" max="9739" width="6" style="334" customWidth="1"/>
    <col min="9740" max="9740" width="5.7109375" style="334" bestFit="1" customWidth="1"/>
    <col min="9741" max="9741" width="7" style="334" customWidth="1"/>
    <col min="9742" max="9742" width="5.42578125" style="334" customWidth="1"/>
    <col min="9743" max="9743" width="5" style="334" customWidth="1"/>
    <col min="9744" max="9744" width="6" style="334" bestFit="1" customWidth="1"/>
    <col min="9745" max="9745" width="6.140625" style="334" customWidth="1"/>
    <col min="9746" max="9746" width="16.5703125" style="334" customWidth="1"/>
    <col min="9747" max="9987" width="11.42578125" style="334"/>
    <col min="9988" max="9988" width="3.85546875" style="334" customWidth="1"/>
    <col min="9989" max="9989" width="49.7109375" style="334" customWidth="1"/>
    <col min="9990" max="9990" width="29.42578125" style="334" customWidth="1"/>
    <col min="9991" max="9991" width="6.28515625" style="334" customWidth="1"/>
    <col min="9992" max="9992" width="4.28515625" style="334" customWidth="1"/>
    <col min="9993" max="9993" width="6.42578125" style="334" customWidth="1"/>
    <col min="9994" max="9994" width="3.28515625" style="334" customWidth="1"/>
    <col min="9995" max="9995" width="6" style="334" customWidth="1"/>
    <col min="9996" max="9996" width="5.7109375" style="334" bestFit="1" customWidth="1"/>
    <col min="9997" max="9997" width="7" style="334" customWidth="1"/>
    <col min="9998" max="9998" width="5.42578125" style="334" customWidth="1"/>
    <col min="9999" max="9999" width="5" style="334" customWidth="1"/>
    <col min="10000" max="10000" width="6" style="334" bestFit="1" customWidth="1"/>
    <col min="10001" max="10001" width="6.140625" style="334" customWidth="1"/>
    <col min="10002" max="10002" width="16.5703125" style="334" customWidth="1"/>
    <col min="10003" max="10243" width="11.42578125" style="334"/>
    <col min="10244" max="10244" width="3.85546875" style="334" customWidth="1"/>
    <col min="10245" max="10245" width="49.7109375" style="334" customWidth="1"/>
    <col min="10246" max="10246" width="29.42578125" style="334" customWidth="1"/>
    <col min="10247" max="10247" width="6.28515625" style="334" customWidth="1"/>
    <col min="10248" max="10248" width="4.28515625" style="334" customWidth="1"/>
    <col min="10249" max="10249" width="6.42578125" style="334" customWidth="1"/>
    <col min="10250" max="10250" width="3.28515625" style="334" customWidth="1"/>
    <col min="10251" max="10251" width="6" style="334" customWidth="1"/>
    <col min="10252" max="10252" width="5.7109375" style="334" bestFit="1" customWidth="1"/>
    <col min="10253" max="10253" width="7" style="334" customWidth="1"/>
    <col min="10254" max="10254" width="5.42578125" style="334" customWidth="1"/>
    <col min="10255" max="10255" width="5" style="334" customWidth="1"/>
    <col min="10256" max="10256" width="6" style="334" bestFit="1" customWidth="1"/>
    <col min="10257" max="10257" width="6.140625" style="334" customWidth="1"/>
    <col min="10258" max="10258" width="16.5703125" style="334" customWidth="1"/>
    <col min="10259" max="10499" width="11.42578125" style="334"/>
    <col min="10500" max="10500" width="3.85546875" style="334" customWidth="1"/>
    <col min="10501" max="10501" width="49.7109375" style="334" customWidth="1"/>
    <col min="10502" max="10502" width="29.42578125" style="334" customWidth="1"/>
    <col min="10503" max="10503" width="6.28515625" style="334" customWidth="1"/>
    <col min="10504" max="10504" width="4.28515625" style="334" customWidth="1"/>
    <col min="10505" max="10505" width="6.42578125" style="334" customWidth="1"/>
    <col min="10506" max="10506" width="3.28515625" style="334" customWidth="1"/>
    <col min="10507" max="10507" width="6" style="334" customWidth="1"/>
    <col min="10508" max="10508" width="5.7109375" style="334" bestFit="1" customWidth="1"/>
    <col min="10509" max="10509" width="7" style="334" customWidth="1"/>
    <col min="10510" max="10510" width="5.42578125" style="334" customWidth="1"/>
    <col min="10511" max="10511" width="5" style="334" customWidth="1"/>
    <col min="10512" max="10512" width="6" style="334" bestFit="1" customWidth="1"/>
    <col min="10513" max="10513" width="6.140625" style="334" customWidth="1"/>
    <col min="10514" max="10514" width="16.5703125" style="334" customWidth="1"/>
    <col min="10515" max="10755" width="11.42578125" style="334"/>
    <col min="10756" max="10756" width="3.85546875" style="334" customWidth="1"/>
    <col min="10757" max="10757" width="49.7109375" style="334" customWidth="1"/>
    <col min="10758" max="10758" width="29.42578125" style="334" customWidth="1"/>
    <col min="10759" max="10759" width="6.28515625" style="334" customWidth="1"/>
    <col min="10760" max="10760" width="4.28515625" style="334" customWidth="1"/>
    <col min="10761" max="10761" width="6.42578125" style="334" customWidth="1"/>
    <col min="10762" max="10762" width="3.28515625" style="334" customWidth="1"/>
    <col min="10763" max="10763" width="6" style="334" customWidth="1"/>
    <col min="10764" max="10764" width="5.7109375" style="334" bestFit="1" customWidth="1"/>
    <col min="10765" max="10765" width="7" style="334" customWidth="1"/>
    <col min="10766" max="10766" width="5.42578125" style="334" customWidth="1"/>
    <col min="10767" max="10767" width="5" style="334" customWidth="1"/>
    <col min="10768" max="10768" width="6" style="334" bestFit="1" customWidth="1"/>
    <col min="10769" max="10769" width="6.140625" style="334" customWidth="1"/>
    <col min="10770" max="10770" width="16.5703125" style="334" customWidth="1"/>
    <col min="10771" max="11011" width="11.42578125" style="334"/>
    <col min="11012" max="11012" width="3.85546875" style="334" customWidth="1"/>
    <col min="11013" max="11013" width="49.7109375" style="334" customWidth="1"/>
    <col min="11014" max="11014" width="29.42578125" style="334" customWidth="1"/>
    <col min="11015" max="11015" width="6.28515625" style="334" customWidth="1"/>
    <col min="11016" max="11016" width="4.28515625" style="334" customWidth="1"/>
    <col min="11017" max="11017" width="6.42578125" style="334" customWidth="1"/>
    <col min="11018" max="11018" width="3.28515625" style="334" customWidth="1"/>
    <col min="11019" max="11019" width="6" style="334" customWidth="1"/>
    <col min="11020" max="11020" width="5.7109375" style="334" bestFit="1" customWidth="1"/>
    <col min="11021" max="11021" width="7" style="334" customWidth="1"/>
    <col min="11022" max="11022" width="5.42578125" style="334" customWidth="1"/>
    <col min="11023" max="11023" width="5" style="334" customWidth="1"/>
    <col min="11024" max="11024" width="6" style="334" bestFit="1" customWidth="1"/>
    <col min="11025" max="11025" width="6.140625" style="334" customWidth="1"/>
    <col min="11026" max="11026" width="16.5703125" style="334" customWidth="1"/>
    <col min="11027" max="11267" width="11.42578125" style="334"/>
    <col min="11268" max="11268" width="3.85546875" style="334" customWidth="1"/>
    <col min="11269" max="11269" width="49.7109375" style="334" customWidth="1"/>
    <col min="11270" max="11270" width="29.42578125" style="334" customWidth="1"/>
    <col min="11271" max="11271" width="6.28515625" style="334" customWidth="1"/>
    <col min="11272" max="11272" width="4.28515625" style="334" customWidth="1"/>
    <col min="11273" max="11273" width="6.42578125" style="334" customWidth="1"/>
    <col min="11274" max="11274" width="3.28515625" style="334" customWidth="1"/>
    <col min="11275" max="11275" width="6" style="334" customWidth="1"/>
    <col min="11276" max="11276" width="5.7109375" style="334" bestFit="1" customWidth="1"/>
    <col min="11277" max="11277" width="7" style="334" customWidth="1"/>
    <col min="11278" max="11278" width="5.42578125" style="334" customWidth="1"/>
    <col min="11279" max="11279" width="5" style="334" customWidth="1"/>
    <col min="11280" max="11280" width="6" style="334" bestFit="1" customWidth="1"/>
    <col min="11281" max="11281" width="6.140625" style="334" customWidth="1"/>
    <col min="11282" max="11282" width="16.5703125" style="334" customWidth="1"/>
    <col min="11283" max="11523" width="11.42578125" style="334"/>
    <col min="11524" max="11524" width="3.85546875" style="334" customWidth="1"/>
    <col min="11525" max="11525" width="49.7109375" style="334" customWidth="1"/>
    <col min="11526" max="11526" width="29.42578125" style="334" customWidth="1"/>
    <col min="11527" max="11527" width="6.28515625" style="334" customWidth="1"/>
    <col min="11528" max="11528" width="4.28515625" style="334" customWidth="1"/>
    <col min="11529" max="11529" width="6.42578125" style="334" customWidth="1"/>
    <col min="11530" max="11530" width="3.28515625" style="334" customWidth="1"/>
    <col min="11531" max="11531" width="6" style="334" customWidth="1"/>
    <col min="11532" max="11532" width="5.7109375" style="334" bestFit="1" customWidth="1"/>
    <col min="11533" max="11533" width="7" style="334" customWidth="1"/>
    <col min="11534" max="11534" width="5.42578125" style="334" customWidth="1"/>
    <col min="11535" max="11535" width="5" style="334" customWidth="1"/>
    <col min="11536" max="11536" width="6" style="334" bestFit="1" customWidth="1"/>
    <col min="11537" max="11537" width="6.140625" style="334" customWidth="1"/>
    <col min="11538" max="11538" width="16.5703125" style="334" customWidth="1"/>
    <col min="11539" max="11779" width="11.42578125" style="334"/>
    <col min="11780" max="11780" width="3.85546875" style="334" customWidth="1"/>
    <col min="11781" max="11781" width="49.7109375" style="334" customWidth="1"/>
    <col min="11782" max="11782" width="29.42578125" style="334" customWidth="1"/>
    <col min="11783" max="11783" width="6.28515625" style="334" customWidth="1"/>
    <col min="11784" max="11784" width="4.28515625" style="334" customWidth="1"/>
    <col min="11785" max="11785" width="6.42578125" style="334" customWidth="1"/>
    <col min="11786" max="11786" width="3.28515625" style="334" customWidth="1"/>
    <col min="11787" max="11787" width="6" style="334" customWidth="1"/>
    <col min="11788" max="11788" width="5.7109375" style="334" bestFit="1" customWidth="1"/>
    <col min="11789" max="11789" width="7" style="334" customWidth="1"/>
    <col min="11790" max="11790" width="5.42578125" style="334" customWidth="1"/>
    <col min="11791" max="11791" width="5" style="334" customWidth="1"/>
    <col min="11792" max="11792" width="6" style="334" bestFit="1" customWidth="1"/>
    <col min="11793" max="11793" width="6.140625" style="334" customWidth="1"/>
    <col min="11794" max="11794" width="16.5703125" style="334" customWidth="1"/>
    <col min="11795" max="12035" width="11.42578125" style="334"/>
    <col min="12036" max="12036" width="3.85546875" style="334" customWidth="1"/>
    <col min="12037" max="12037" width="49.7109375" style="334" customWidth="1"/>
    <col min="12038" max="12038" width="29.42578125" style="334" customWidth="1"/>
    <col min="12039" max="12039" width="6.28515625" style="334" customWidth="1"/>
    <col min="12040" max="12040" width="4.28515625" style="334" customWidth="1"/>
    <col min="12041" max="12041" width="6.42578125" style="334" customWidth="1"/>
    <col min="12042" max="12042" width="3.28515625" style="334" customWidth="1"/>
    <col min="12043" max="12043" width="6" style="334" customWidth="1"/>
    <col min="12044" max="12044" width="5.7109375" style="334" bestFit="1" customWidth="1"/>
    <col min="12045" max="12045" width="7" style="334" customWidth="1"/>
    <col min="12046" max="12046" width="5.42578125" style="334" customWidth="1"/>
    <col min="12047" max="12047" width="5" style="334" customWidth="1"/>
    <col min="12048" max="12048" width="6" style="334" bestFit="1" customWidth="1"/>
    <col min="12049" max="12049" width="6.140625" style="334" customWidth="1"/>
    <col min="12050" max="12050" width="16.5703125" style="334" customWidth="1"/>
    <col min="12051" max="12291" width="11.42578125" style="334"/>
    <col min="12292" max="12292" width="3.85546875" style="334" customWidth="1"/>
    <col min="12293" max="12293" width="49.7109375" style="334" customWidth="1"/>
    <col min="12294" max="12294" width="29.42578125" style="334" customWidth="1"/>
    <col min="12295" max="12295" width="6.28515625" style="334" customWidth="1"/>
    <col min="12296" max="12296" width="4.28515625" style="334" customWidth="1"/>
    <col min="12297" max="12297" width="6.42578125" style="334" customWidth="1"/>
    <col min="12298" max="12298" width="3.28515625" style="334" customWidth="1"/>
    <col min="12299" max="12299" width="6" style="334" customWidth="1"/>
    <col min="12300" max="12300" width="5.7109375" style="334" bestFit="1" customWidth="1"/>
    <col min="12301" max="12301" width="7" style="334" customWidth="1"/>
    <col min="12302" max="12302" width="5.42578125" style="334" customWidth="1"/>
    <col min="12303" max="12303" width="5" style="334" customWidth="1"/>
    <col min="12304" max="12304" width="6" style="334" bestFit="1" customWidth="1"/>
    <col min="12305" max="12305" width="6.140625" style="334" customWidth="1"/>
    <col min="12306" max="12306" width="16.5703125" style="334" customWidth="1"/>
    <col min="12307" max="12547" width="11.42578125" style="334"/>
    <col min="12548" max="12548" width="3.85546875" style="334" customWidth="1"/>
    <col min="12549" max="12549" width="49.7109375" style="334" customWidth="1"/>
    <col min="12550" max="12550" width="29.42578125" style="334" customWidth="1"/>
    <col min="12551" max="12551" width="6.28515625" style="334" customWidth="1"/>
    <col min="12552" max="12552" width="4.28515625" style="334" customWidth="1"/>
    <col min="12553" max="12553" width="6.42578125" style="334" customWidth="1"/>
    <col min="12554" max="12554" width="3.28515625" style="334" customWidth="1"/>
    <col min="12555" max="12555" width="6" style="334" customWidth="1"/>
    <col min="12556" max="12556" width="5.7109375" style="334" bestFit="1" customWidth="1"/>
    <col min="12557" max="12557" width="7" style="334" customWidth="1"/>
    <col min="12558" max="12558" width="5.42578125" style="334" customWidth="1"/>
    <col min="12559" max="12559" width="5" style="334" customWidth="1"/>
    <col min="12560" max="12560" width="6" style="334" bestFit="1" customWidth="1"/>
    <col min="12561" max="12561" width="6.140625" style="334" customWidth="1"/>
    <col min="12562" max="12562" width="16.5703125" style="334" customWidth="1"/>
    <col min="12563" max="12803" width="11.42578125" style="334"/>
    <col min="12804" max="12804" width="3.85546875" style="334" customWidth="1"/>
    <col min="12805" max="12805" width="49.7109375" style="334" customWidth="1"/>
    <col min="12806" max="12806" width="29.42578125" style="334" customWidth="1"/>
    <col min="12807" max="12807" width="6.28515625" style="334" customWidth="1"/>
    <col min="12808" max="12808" width="4.28515625" style="334" customWidth="1"/>
    <col min="12809" max="12809" width="6.42578125" style="334" customWidth="1"/>
    <col min="12810" max="12810" width="3.28515625" style="334" customWidth="1"/>
    <col min="12811" max="12811" width="6" style="334" customWidth="1"/>
    <col min="12812" max="12812" width="5.7109375" style="334" bestFit="1" customWidth="1"/>
    <col min="12813" max="12813" width="7" style="334" customWidth="1"/>
    <col min="12814" max="12814" width="5.42578125" style="334" customWidth="1"/>
    <col min="12815" max="12815" width="5" style="334" customWidth="1"/>
    <col min="12816" max="12816" width="6" style="334" bestFit="1" customWidth="1"/>
    <col min="12817" max="12817" width="6.140625" style="334" customWidth="1"/>
    <col min="12818" max="12818" width="16.5703125" style="334" customWidth="1"/>
    <col min="12819" max="13059" width="11.42578125" style="334"/>
    <col min="13060" max="13060" width="3.85546875" style="334" customWidth="1"/>
    <col min="13061" max="13061" width="49.7109375" style="334" customWidth="1"/>
    <col min="13062" max="13062" width="29.42578125" style="334" customWidth="1"/>
    <col min="13063" max="13063" width="6.28515625" style="334" customWidth="1"/>
    <col min="13064" max="13064" width="4.28515625" style="334" customWidth="1"/>
    <col min="13065" max="13065" width="6.42578125" style="334" customWidth="1"/>
    <col min="13066" max="13066" width="3.28515625" style="334" customWidth="1"/>
    <col min="13067" max="13067" width="6" style="334" customWidth="1"/>
    <col min="13068" max="13068" width="5.7109375" style="334" bestFit="1" customWidth="1"/>
    <col min="13069" max="13069" width="7" style="334" customWidth="1"/>
    <col min="13070" max="13070" width="5.42578125" style="334" customWidth="1"/>
    <col min="13071" max="13071" width="5" style="334" customWidth="1"/>
    <col min="13072" max="13072" width="6" style="334" bestFit="1" customWidth="1"/>
    <col min="13073" max="13073" width="6.140625" style="334" customWidth="1"/>
    <col min="13074" max="13074" width="16.5703125" style="334" customWidth="1"/>
    <col min="13075" max="13315" width="11.42578125" style="334"/>
    <col min="13316" max="13316" width="3.85546875" style="334" customWidth="1"/>
    <col min="13317" max="13317" width="49.7109375" style="334" customWidth="1"/>
    <col min="13318" max="13318" width="29.42578125" style="334" customWidth="1"/>
    <col min="13319" max="13319" width="6.28515625" style="334" customWidth="1"/>
    <col min="13320" max="13320" width="4.28515625" style="334" customWidth="1"/>
    <col min="13321" max="13321" width="6.42578125" style="334" customWidth="1"/>
    <col min="13322" max="13322" width="3.28515625" style="334" customWidth="1"/>
    <col min="13323" max="13323" width="6" style="334" customWidth="1"/>
    <col min="13324" max="13324" width="5.7109375" style="334" bestFit="1" customWidth="1"/>
    <col min="13325" max="13325" width="7" style="334" customWidth="1"/>
    <col min="13326" max="13326" width="5.42578125" style="334" customWidth="1"/>
    <col min="13327" max="13327" width="5" style="334" customWidth="1"/>
    <col min="13328" max="13328" width="6" style="334" bestFit="1" customWidth="1"/>
    <col min="13329" max="13329" width="6.140625" style="334" customWidth="1"/>
    <col min="13330" max="13330" width="16.5703125" style="334" customWidth="1"/>
    <col min="13331" max="13571" width="11.42578125" style="334"/>
    <col min="13572" max="13572" width="3.85546875" style="334" customWidth="1"/>
    <col min="13573" max="13573" width="49.7109375" style="334" customWidth="1"/>
    <col min="13574" max="13574" width="29.42578125" style="334" customWidth="1"/>
    <col min="13575" max="13575" width="6.28515625" style="334" customWidth="1"/>
    <col min="13576" max="13576" width="4.28515625" style="334" customWidth="1"/>
    <col min="13577" max="13577" width="6.42578125" style="334" customWidth="1"/>
    <col min="13578" max="13578" width="3.28515625" style="334" customWidth="1"/>
    <col min="13579" max="13579" width="6" style="334" customWidth="1"/>
    <col min="13580" max="13580" width="5.7109375" style="334" bestFit="1" customWidth="1"/>
    <col min="13581" max="13581" width="7" style="334" customWidth="1"/>
    <col min="13582" max="13582" width="5.42578125" style="334" customWidth="1"/>
    <col min="13583" max="13583" width="5" style="334" customWidth="1"/>
    <col min="13584" max="13584" width="6" style="334" bestFit="1" customWidth="1"/>
    <col min="13585" max="13585" width="6.140625" style="334" customWidth="1"/>
    <col min="13586" max="13586" width="16.5703125" style="334" customWidth="1"/>
    <col min="13587" max="13827" width="11.42578125" style="334"/>
    <col min="13828" max="13828" width="3.85546875" style="334" customWidth="1"/>
    <col min="13829" max="13829" width="49.7109375" style="334" customWidth="1"/>
    <col min="13830" max="13830" width="29.42578125" style="334" customWidth="1"/>
    <col min="13831" max="13831" width="6.28515625" style="334" customWidth="1"/>
    <col min="13832" max="13832" width="4.28515625" style="334" customWidth="1"/>
    <col min="13833" max="13833" width="6.42578125" style="334" customWidth="1"/>
    <col min="13834" max="13834" width="3.28515625" style="334" customWidth="1"/>
    <col min="13835" max="13835" width="6" style="334" customWidth="1"/>
    <col min="13836" max="13836" width="5.7109375" style="334" bestFit="1" customWidth="1"/>
    <col min="13837" max="13837" width="7" style="334" customWidth="1"/>
    <col min="13838" max="13838" width="5.42578125" style="334" customWidth="1"/>
    <col min="13839" max="13839" width="5" style="334" customWidth="1"/>
    <col min="13840" max="13840" width="6" style="334" bestFit="1" customWidth="1"/>
    <col min="13841" max="13841" width="6.140625" style="334" customWidth="1"/>
    <col min="13842" max="13842" width="16.5703125" style="334" customWidth="1"/>
    <col min="13843" max="14083" width="11.42578125" style="334"/>
    <col min="14084" max="14084" width="3.85546875" style="334" customWidth="1"/>
    <col min="14085" max="14085" width="49.7109375" style="334" customWidth="1"/>
    <col min="14086" max="14086" width="29.42578125" style="334" customWidth="1"/>
    <col min="14087" max="14087" width="6.28515625" style="334" customWidth="1"/>
    <col min="14088" max="14088" width="4.28515625" style="334" customWidth="1"/>
    <col min="14089" max="14089" width="6.42578125" style="334" customWidth="1"/>
    <col min="14090" max="14090" width="3.28515625" style="334" customWidth="1"/>
    <col min="14091" max="14091" width="6" style="334" customWidth="1"/>
    <col min="14092" max="14092" width="5.7109375" style="334" bestFit="1" customWidth="1"/>
    <col min="14093" max="14093" width="7" style="334" customWidth="1"/>
    <col min="14094" max="14094" width="5.42578125" style="334" customWidth="1"/>
    <col min="14095" max="14095" width="5" style="334" customWidth="1"/>
    <col min="14096" max="14096" width="6" style="334" bestFit="1" customWidth="1"/>
    <col min="14097" max="14097" width="6.140625" style="334" customWidth="1"/>
    <col min="14098" max="14098" width="16.5703125" style="334" customWidth="1"/>
    <col min="14099" max="14339" width="11.42578125" style="334"/>
    <col min="14340" max="14340" width="3.85546875" style="334" customWidth="1"/>
    <col min="14341" max="14341" width="49.7109375" style="334" customWidth="1"/>
    <col min="14342" max="14342" width="29.42578125" style="334" customWidth="1"/>
    <col min="14343" max="14343" width="6.28515625" style="334" customWidth="1"/>
    <col min="14344" max="14344" width="4.28515625" style="334" customWidth="1"/>
    <col min="14345" max="14345" width="6.42578125" style="334" customWidth="1"/>
    <col min="14346" max="14346" width="3.28515625" style="334" customWidth="1"/>
    <col min="14347" max="14347" width="6" style="334" customWidth="1"/>
    <col min="14348" max="14348" width="5.7109375" style="334" bestFit="1" customWidth="1"/>
    <col min="14349" max="14349" width="7" style="334" customWidth="1"/>
    <col min="14350" max="14350" width="5.42578125" style="334" customWidth="1"/>
    <col min="14351" max="14351" width="5" style="334" customWidth="1"/>
    <col min="14352" max="14352" width="6" style="334" bestFit="1" customWidth="1"/>
    <col min="14353" max="14353" width="6.140625" style="334" customWidth="1"/>
    <col min="14354" max="14354" width="16.5703125" style="334" customWidth="1"/>
    <col min="14355" max="14595" width="11.42578125" style="334"/>
    <col min="14596" max="14596" width="3.85546875" style="334" customWidth="1"/>
    <col min="14597" max="14597" width="49.7109375" style="334" customWidth="1"/>
    <col min="14598" max="14598" width="29.42578125" style="334" customWidth="1"/>
    <col min="14599" max="14599" width="6.28515625" style="334" customWidth="1"/>
    <col min="14600" max="14600" width="4.28515625" style="334" customWidth="1"/>
    <col min="14601" max="14601" width="6.42578125" style="334" customWidth="1"/>
    <col min="14602" max="14602" width="3.28515625" style="334" customWidth="1"/>
    <col min="14603" max="14603" width="6" style="334" customWidth="1"/>
    <col min="14604" max="14604" width="5.7109375" style="334" bestFit="1" customWidth="1"/>
    <col min="14605" max="14605" width="7" style="334" customWidth="1"/>
    <col min="14606" max="14606" width="5.42578125" style="334" customWidth="1"/>
    <col min="14607" max="14607" width="5" style="334" customWidth="1"/>
    <col min="14608" max="14608" width="6" style="334" bestFit="1" customWidth="1"/>
    <col min="14609" max="14609" width="6.140625" style="334" customWidth="1"/>
    <col min="14610" max="14610" width="16.5703125" style="334" customWidth="1"/>
    <col min="14611" max="14851" width="11.42578125" style="334"/>
    <col min="14852" max="14852" width="3.85546875" style="334" customWidth="1"/>
    <col min="14853" max="14853" width="49.7109375" style="334" customWidth="1"/>
    <col min="14854" max="14854" width="29.42578125" style="334" customWidth="1"/>
    <col min="14855" max="14855" width="6.28515625" style="334" customWidth="1"/>
    <col min="14856" max="14856" width="4.28515625" style="334" customWidth="1"/>
    <col min="14857" max="14857" width="6.42578125" style="334" customWidth="1"/>
    <col min="14858" max="14858" width="3.28515625" style="334" customWidth="1"/>
    <col min="14859" max="14859" width="6" style="334" customWidth="1"/>
    <col min="14860" max="14860" width="5.7109375" style="334" bestFit="1" customWidth="1"/>
    <col min="14861" max="14861" width="7" style="334" customWidth="1"/>
    <col min="14862" max="14862" width="5.42578125" style="334" customWidth="1"/>
    <col min="14863" max="14863" width="5" style="334" customWidth="1"/>
    <col min="14864" max="14864" width="6" style="334" bestFit="1" customWidth="1"/>
    <col min="14865" max="14865" width="6.140625" style="334" customWidth="1"/>
    <col min="14866" max="14866" width="16.5703125" style="334" customWidth="1"/>
    <col min="14867" max="15107" width="11.42578125" style="334"/>
    <col min="15108" max="15108" width="3.85546875" style="334" customWidth="1"/>
    <col min="15109" max="15109" width="49.7109375" style="334" customWidth="1"/>
    <col min="15110" max="15110" width="29.42578125" style="334" customWidth="1"/>
    <col min="15111" max="15111" width="6.28515625" style="334" customWidth="1"/>
    <col min="15112" max="15112" width="4.28515625" style="334" customWidth="1"/>
    <col min="15113" max="15113" width="6.42578125" style="334" customWidth="1"/>
    <col min="15114" max="15114" width="3.28515625" style="334" customWidth="1"/>
    <col min="15115" max="15115" width="6" style="334" customWidth="1"/>
    <col min="15116" max="15116" width="5.7109375" style="334" bestFit="1" customWidth="1"/>
    <col min="15117" max="15117" width="7" style="334" customWidth="1"/>
    <col min="15118" max="15118" width="5.42578125" style="334" customWidth="1"/>
    <col min="15119" max="15119" width="5" style="334" customWidth="1"/>
    <col min="15120" max="15120" width="6" style="334" bestFit="1" customWidth="1"/>
    <col min="15121" max="15121" width="6.140625" style="334" customWidth="1"/>
    <col min="15122" max="15122" width="16.5703125" style="334" customWidth="1"/>
    <col min="15123" max="15363" width="11.42578125" style="334"/>
    <col min="15364" max="15364" width="3.85546875" style="334" customWidth="1"/>
    <col min="15365" max="15365" width="49.7109375" style="334" customWidth="1"/>
    <col min="15366" max="15366" width="29.42578125" style="334" customWidth="1"/>
    <col min="15367" max="15367" width="6.28515625" style="334" customWidth="1"/>
    <col min="15368" max="15368" width="4.28515625" style="334" customWidth="1"/>
    <col min="15369" max="15369" width="6.42578125" style="334" customWidth="1"/>
    <col min="15370" max="15370" width="3.28515625" style="334" customWidth="1"/>
    <col min="15371" max="15371" width="6" style="334" customWidth="1"/>
    <col min="15372" max="15372" width="5.7109375" style="334" bestFit="1" customWidth="1"/>
    <col min="15373" max="15373" width="7" style="334" customWidth="1"/>
    <col min="15374" max="15374" width="5.42578125" style="334" customWidth="1"/>
    <col min="15375" max="15375" width="5" style="334" customWidth="1"/>
    <col min="15376" max="15376" width="6" style="334" bestFit="1" customWidth="1"/>
    <col min="15377" max="15377" width="6.140625" style="334" customWidth="1"/>
    <col min="15378" max="15378" width="16.5703125" style="334" customWidth="1"/>
    <col min="15379" max="15619" width="11.42578125" style="334"/>
    <col min="15620" max="15620" width="3.85546875" style="334" customWidth="1"/>
    <col min="15621" max="15621" width="49.7109375" style="334" customWidth="1"/>
    <col min="15622" max="15622" width="29.42578125" style="334" customWidth="1"/>
    <col min="15623" max="15623" width="6.28515625" style="334" customWidth="1"/>
    <col min="15624" max="15624" width="4.28515625" style="334" customWidth="1"/>
    <col min="15625" max="15625" width="6.42578125" style="334" customWidth="1"/>
    <col min="15626" max="15626" width="3.28515625" style="334" customWidth="1"/>
    <col min="15627" max="15627" width="6" style="334" customWidth="1"/>
    <col min="15628" max="15628" width="5.7109375" style="334" bestFit="1" customWidth="1"/>
    <col min="15629" max="15629" width="7" style="334" customWidth="1"/>
    <col min="15630" max="15630" width="5.42578125" style="334" customWidth="1"/>
    <col min="15631" max="15631" width="5" style="334" customWidth="1"/>
    <col min="15632" max="15632" width="6" style="334" bestFit="1" customWidth="1"/>
    <col min="15633" max="15633" width="6.140625" style="334" customWidth="1"/>
    <col min="15634" max="15634" width="16.5703125" style="334" customWidth="1"/>
    <col min="15635" max="15875" width="11.42578125" style="334"/>
    <col min="15876" max="15876" width="3.85546875" style="334" customWidth="1"/>
    <col min="15877" max="15877" width="49.7109375" style="334" customWidth="1"/>
    <col min="15878" max="15878" width="29.42578125" style="334" customWidth="1"/>
    <col min="15879" max="15879" width="6.28515625" style="334" customWidth="1"/>
    <col min="15880" max="15880" width="4.28515625" style="334" customWidth="1"/>
    <col min="15881" max="15881" width="6.42578125" style="334" customWidth="1"/>
    <col min="15882" max="15882" width="3.28515625" style="334" customWidth="1"/>
    <col min="15883" max="15883" width="6" style="334" customWidth="1"/>
    <col min="15884" max="15884" width="5.7109375" style="334" bestFit="1" customWidth="1"/>
    <col min="15885" max="15885" width="7" style="334" customWidth="1"/>
    <col min="15886" max="15886" width="5.42578125" style="334" customWidth="1"/>
    <col min="15887" max="15887" width="5" style="334" customWidth="1"/>
    <col min="15888" max="15888" width="6" style="334" bestFit="1" customWidth="1"/>
    <col min="15889" max="15889" width="6.140625" style="334" customWidth="1"/>
    <col min="15890" max="15890" width="16.5703125" style="334" customWidth="1"/>
    <col min="15891" max="16131" width="11.42578125" style="334"/>
    <col min="16132" max="16132" width="3.85546875" style="334" customWidth="1"/>
    <col min="16133" max="16133" width="49.7109375" style="334" customWidth="1"/>
    <col min="16134" max="16134" width="29.42578125" style="334" customWidth="1"/>
    <col min="16135" max="16135" width="6.28515625" style="334" customWidth="1"/>
    <col min="16136" max="16136" width="4.28515625" style="334" customWidth="1"/>
    <col min="16137" max="16137" width="6.42578125" style="334" customWidth="1"/>
    <col min="16138" max="16138" width="3.28515625" style="334" customWidth="1"/>
    <col min="16139" max="16139" width="6" style="334" customWidth="1"/>
    <col min="16140" max="16140" width="5.7109375" style="334" bestFit="1" customWidth="1"/>
    <col min="16141" max="16141" width="7" style="334" customWidth="1"/>
    <col min="16142" max="16142" width="5.42578125" style="334" customWidth="1"/>
    <col min="16143" max="16143" width="5" style="334" customWidth="1"/>
    <col min="16144" max="16144" width="6" style="334" bestFit="1" customWidth="1"/>
    <col min="16145" max="16145" width="6.140625" style="334" customWidth="1"/>
    <col min="16146" max="16146" width="16.5703125" style="334" customWidth="1"/>
    <col min="16147" max="16384" width="11.42578125" style="334"/>
  </cols>
  <sheetData>
    <row r="1" spans="1:21" ht="18" customHeight="1" thickBot="1" x14ac:dyDescent="0.3">
      <c r="B1" s="924" t="str">
        <f>'Recap Sheet'!A2</f>
        <v>School Food Authority:</v>
      </c>
      <c r="E1" s="2384" t="str">
        <f>'Recap Sheet'!A3</f>
        <v>Offeror Name:</v>
      </c>
      <c r="F1" s="2384"/>
      <c r="G1" s="2384"/>
      <c r="H1" s="2384"/>
      <c r="I1" s="2384"/>
      <c r="J1" s="2384"/>
      <c r="K1" s="2384"/>
      <c r="L1" s="2384"/>
      <c r="M1" s="2384"/>
      <c r="N1" s="2036"/>
      <c r="O1" s="2392" t="s">
        <v>400</v>
      </c>
      <c r="P1" s="2392"/>
      <c r="Q1" s="2392"/>
      <c r="R1" s="2392"/>
      <c r="S1" s="2392"/>
      <c r="T1" s="2392"/>
      <c r="U1" s="21"/>
    </row>
    <row r="2" spans="1:21" s="8" customFormat="1" ht="18.75" customHeight="1" thickBot="1" x14ac:dyDescent="0.3">
      <c r="A2" s="975"/>
      <c r="B2" s="925" t="str">
        <f>'Recap Sheet'!B2</f>
        <v>WILLIAMSBURG COUNTY SCHOOLS</v>
      </c>
      <c r="C2" s="987" t="s">
        <v>27</v>
      </c>
      <c r="D2" s="1013"/>
      <c r="E2" s="2385">
        <f>'Recap Sheet'!B3</f>
        <v>0</v>
      </c>
      <c r="F2" s="2386"/>
      <c r="G2" s="2386"/>
      <c r="H2" s="2386"/>
      <c r="I2" s="2386"/>
      <c r="J2" s="2386"/>
      <c r="K2" s="2386"/>
      <c r="L2" s="2386"/>
      <c r="M2" s="2387"/>
      <c r="N2" s="2035"/>
      <c r="O2" s="953"/>
      <c r="P2" s="1094"/>
      <c r="Q2" s="948"/>
      <c r="R2" s="948"/>
      <c r="S2" s="948"/>
      <c r="T2" s="949"/>
      <c r="U2" s="335"/>
    </row>
    <row r="3" spans="1:21" s="8" customFormat="1" ht="15" customHeight="1" x14ac:dyDescent="0.25">
      <c r="A3" s="974" t="s">
        <v>28</v>
      </c>
      <c r="B3" s="918" t="s">
        <v>29</v>
      </c>
      <c r="C3" s="988" t="s">
        <v>30</v>
      </c>
      <c r="D3" s="1045"/>
      <c r="E3" s="920"/>
      <c r="F3" s="2388" t="s">
        <v>3</v>
      </c>
      <c r="G3" s="2388"/>
      <c r="H3" s="2388"/>
      <c r="I3" s="2388"/>
      <c r="J3" s="2388"/>
      <c r="K3" s="928">
        <f>'Recap Sheet'!B4</f>
        <v>0</v>
      </c>
      <c r="L3" s="917"/>
      <c r="M3" s="939"/>
      <c r="N3" s="2082" t="s">
        <v>2211</v>
      </c>
      <c r="O3" s="393" t="s">
        <v>400</v>
      </c>
      <c r="P3" s="1095" t="s">
        <v>401</v>
      </c>
      <c r="Q3" s="393"/>
      <c r="R3" s="393" t="s">
        <v>402</v>
      </c>
      <c r="S3" s="2037" t="s">
        <v>2911</v>
      </c>
      <c r="T3" s="393" t="s">
        <v>2906</v>
      </c>
      <c r="U3" s="335"/>
    </row>
    <row r="4" spans="1:21" ht="15" customHeight="1" x14ac:dyDescent="0.25">
      <c r="A4" s="569" t="s">
        <v>31</v>
      </c>
      <c r="B4" s="34"/>
      <c r="C4" s="135"/>
      <c r="D4" s="1015" t="s">
        <v>32</v>
      </c>
      <c r="E4" s="1059" t="s">
        <v>33</v>
      </c>
      <c r="F4" s="1069" t="s">
        <v>34</v>
      </c>
      <c r="G4" s="393" t="s">
        <v>35</v>
      </c>
      <c r="H4" s="393" t="s">
        <v>36</v>
      </c>
      <c r="I4" s="393" t="s">
        <v>37</v>
      </c>
      <c r="J4" s="393" t="s">
        <v>38</v>
      </c>
      <c r="K4" s="393" t="s">
        <v>39</v>
      </c>
      <c r="L4" s="861" t="s">
        <v>40</v>
      </c>
      <c r="M4" s="859" t="s">
        <v>41</v>
      </c>
      <c r="N4" s="2083" t="s">
        <v>2930</v>
      </c>
      <c r="O4" s="393" t="s">
        <v>403</v>
      </c>
      <c r="P4" s="1095" t="s">
        <v>404</v>
      </c>
      <c r="Q4" s="393" t="s">
        <v>400</v>
      </c>
      <c r="R4" s="393" t="s">
        <v>2216</v>
      </c>
      <c r="S4" s="393" t="s">
        <v>2217</v>
      </c>
      <c r="T4" s="393" t="s">
        <v>2907</v>
      </c>
      <c r="U4" s="335"/>
    </row>
    <row r="5" spans="1:21" ht="15" customHeight="1" thickBot="1" x14ac:dyDescent="0.3">
      <c r="A5" s="506"/>
      <c r="B5" s="670"/>
      <c r="C5" s="128"/>
      <c r="D5" s="1016" t="s">
        <v>42</v>
      </c>
      <c r="E5" s="1060" t="s">
        <v>43</v>
      </c>
      <c r="F5" s="1070" t="s">
        <v>44</v>
      </c>
      <c r="G5" s="672" t="s">
        <v>45</v>
      </c>
      <c r="H5" s="672" t="s">
        <v>46</v>
      </c>
      <c r="I5" s="672" t="s">
        <v>38</v>
      </c>
      <c r="J5" s="672" t="s">
        <v>47</v>
      </c>
      <c r="K5" s="672" t="s">
        <v>48</v>
      </c>
      <c r="L5" s="672" t="s">
        <v>47</v>
      </c>
      <c r="M5" s="940" t="s">
        <v>38</v>
      </c>
      <c r="N5" s="1402" t="s">
        <v>2213</v>
      </c>
      <c r="O5" s="672" t="s">
        <v>406</v>
      </c>
      <c r="P5" s="1070" t="s">
        <v>407</v>
      </c>
      <c r="Q5" s="672" t="s">
        <v>408</v>
      </c>
      <c r="R5" s="672" t="s">
        <v>47</v>
      </c>
      <c r="S5" s="1402" t="s">
        <v>49</v>
      </c>
      <c r="T5" s="1401" t="s">
        <v>2926</v>
      </c>
      <c r="U5" s="335"/>
    </row>
    <row r="6" spans="1:21" s="173" customFormat="1" ht="15" customHeight="1" thickBot="1" x14ac:dyDescent="0.3">
      <c r="A6" s="14"/>
      <c r="B6" s="557" t="s">
        <v>409</v>
      </c>
      <c r="C6" s="17"/>
      <c r="D6" s="17"/>
      <c r="E6" s="17"/>
      <c r="F6" s="1071"/>
      <c r="G6" s="842"/>
      <c r="H6" s="406"/>
      <c r="I6" s="15"/>
      <c r="J6" s="525"/>
      <c r="K6" s="406"/>
      <c r="L6" s="406"/>
      <c r="M6" s="931"/>
      <c r="N6" s="1614"/>
      <c r="O6" s="1472" t="s">
        <v>2790</v>
      </c>
      <c r="P6" s="17"/>
      <c r="Q6" s="406"/>
      <c r="R6" s="406"/>
      <c r="S6" s="406"/>
      <c r="T6" s="977"/>
    </row>
    <row r="7" spans="1:21" s="173" customFormat="1" ht="15" customHeight="1" thickBot="1" x14ac:dyDescent="0.3">
      <c r="A7" s="955"/>
      <c r="B7" s="956"/>
      <c r="C7" s="1083"/>
      <c r="D7" s="1083"/>
      <c r="E7" s="1083"/>
      <c r="F7" s="1084"/>
      <c r="G7" s="958"/>
      <c r="H7" s="957"/>
      <c r="I7" s="956"/>
      <c r="J7" s="959"/>
      <c r="K7" s="957"/>
      <c r="L7" s="957"/>
      <c r="M7" s="960"/>
      <c r="N7" s="2055"/>
      <c r="O7" s="957"/>
      <c r="P7" s="957"/>
      <c r="Q7" s="957"/>
      <c r="R7" s="957"/>
      <c r="S7" s="957"/>
      <c r="T7" s="957"/>
    </row>
    <row r="8" spans="1:21" ht="15" customHeight="1" thickBot="1" x14ac:dyDescent="0.3">
      <c r="A8" s="571">
        <v>1</v>
      </c>
      <c r="B8" s="2063" t="s">
        <v>2931</v>
      </c>
      <c r="C8" s="1858" t="s">
        <v>2792</v>
      </c>
      <c r="D8" s="1885"/>
      <c r="E8" s="1835" t="s">
        <v>410</v>
      </c>
      <c r="F8" s="1979">
        <v>144</v>
      </c>
      <c r="G8" s="843">
        <v>30</v>
      </c>
      <c r="H8" s="1837">
        <f>ROUND($G$8*$F$8/F8,2)</f>
        <v>30</v>
      </c>
      <c r="I8" s="1894" t="s">
        <v>50</v>
      </c>
      <c r="J8" s="1845"/>
      <c r="K8" s="2003"/>
      <c r="L8" s="2004"/>
      <c r="M8" s="1932"/>
      <c r="N8" s="1839"/>
      <c r="O8" s="1832">
        <v>0.10489999999999999</v>
      </c>
      <c r="P8" s="1885">
        <v>49.09</v>
      </c>
      <c r="Q8" s="1326">
        <f>ROUND(O8*P8,2)</f>
        <v>5.15</v>
      </c>
      <c r="R8" s="1326" t="s">
        <v>157</v>
      </c>
      <c r="S8" s="262" t="s">
        <v>157</v>
      </c>
      <c r="T8" s="262" t="s">
        <v>157</v>
      </c>
    </row>
    <row r="9" spans="1:21" ht="15" customHeight="1" x14ac:dyDescent="0.25">
      <c r="A9" s="569"/>
      <c r="B9" s="63" t="s">
        <v>2932</v>
      </c>
      <c r="C9" s="123" t="s">
        <v>2934</v>
      </c>
      <c r="D9" s="1885"/>
      <c r="E9" s="135" t="s">
        <v>412</v>
      </c>
      <c r="F9" s="1073">
        <v>200</v>
      </c>
      <c r="G9" s="810"/>
      <c r="H9" s="87">
        <f>ROUND($G$8*$F$8/F9,2)</f>
        <v>21.6</v>
      </c>
      <c r="I9" s="34" t="s">
        <v>50</v>
      </c>
      <c r="J9" s="82">
        <v>23.67</v>
      </c>
      <c r="K9" s="134">
        <f>IF(OR(ISBLANK(J9),G8=0,ISBLANK(G8)),,ROUND(J9+$K$3,2))</f>
        <v>23.67</v>
      </c>
      <c r="L9" s="164">
        <f t="shared" ref="L9" si="0">ROUND(H9*K9,2)</f>
        <v>511.27</v>
      </c>
      <c r="M9" s="262">
        <f t="shared" ref="M9" si="1">ROUND(K9/F9,2)</f>
        <v>0.12</v>
      </c>
      <c r="N9" s="1616">
        <v>17.95</v>
      </c>
      <c r="O9" s="1328">
        <v>0.10489999999999999</v>
      </c>
      <c r="P9" s="1885">
        <v>54.55</v>
      </c>
      <c r="Q9" s="1326">
        <f t="shared" ref="Q9:Q10" si="2">ROUND(O9*P9,2)</f>
        <v>5.72</v>
      </c>
      <c r="R9" s="1326">
        <f t="shared" ref="R9" si="3">K9-Q9</f>
        <v>17.950000000000003</v>
      </c>
      <c r="S9" s="262">
        <f t="shared" ref="S9" si="4">R9/F9</f>
        <v>8.975000000000001E-2</v>
      </c>
      <c r="T9" s="262">
        <f t="shared" ref="T9" si="5">N9/F9</f>
        <v>8.9749999999999996E-2</v>
      </c>
    </row>
    <row r="10" spans="1:21" ht="15" customHeight="1" x14ac:dyDescent="0.25">
      <c r="A10" s="569"/>
      <c r="B10" s="63" t="s">
        <v>2933</v>
      </c>
      <c r="C10" s="123" t="s">
        <v>2791</v>
      </c>
      <c r="D10" s="1885"/>
      <c r="E10" s="135" t="s">
        <v>2935</v>
      </c>
      <c r="F10" s="1073">
        <v>144</v>
      </c>
      <c r="G10" s="810"/>
      <c r="H10" s="131">
        <f>ROUND($G$8*$F$8/F10,2)</f>
        <v>30</v>
      </c>
      <c r="I10" s="1894" t="s">
        <v>50</v>
      </c>
      <c r="J10" s="978"/>
      <c r="K10" s="1444"/>
      <c r="L10" s="1455"/>
      <c r="M10" s="1456"/>
      <c r="N10" s="1616">
        <v>0</v>
      </c>
      <c r="O10" s="1328">
        <v>0.10489999999999999</v>
      </c>
      <c r="P10" s="1885">
        <v>54.55</v>
      </c>
      <c r="Q10" s="1326">
        <f t="shared" si="2"/>
        <v>5.72</v>
      </c>
      <c r="R10" s="1326" t="s">
        <v>157</v>
      </c>
      <c r="S10" s="262" t="s">
        <v>157</v>
      </c>
      <c r="T10" s="262" t="s">
        <v>157</v>
      </c>
    </row>
    <row r="11" spans="1:21" ht="15" customHeight="1" thickBot="1" x14ac:dyDescent="0.3">
      <c r="A11" s="570"/>
      <c r="B11" s="2063" t="s">
        <v>1959</v>
      </c>
      <c r="C11" s="124"/>
      <c r="D11" s="1035"/>
      <c r="E11" s="279"/>
      <c r="F11" s="1085"/>
      <c r="G11" s="811"/>
      <c r="H11" s="718"/>
      <c r="I11" s="130"/>
      <c r="J11" s="44"/>
      <c r="K11" s="241"/>
      <c r="L11" s="719"/>
      <c r="M11" s="932"/>
      <c r="N11" s="932"/>
      <c r="O11" s="1329"/>
      <c r="P11" s="1035"/>
      <c r="Q11" s="951"/>
      <c r="R11" s="951"/>
      <c r="S11" s="438"/>
      <c r="T11" s="13"/>
    </row>
    <row r="12" spans="1:21" ht="15" customHeight="1" thickBot="1" x14ac:dyDescent="0.3">
      <c r="A12" s="571">
        <v>2</v>
      </c>
      <c r="B12" s="1980" t="s">
        <v>411</v>
      </c>
      <c r="C12" s="992" t="s">
        <v>2793</v>
      </c>
      <c r="D12" s="1885"/>
      <c r="E12" s="186" t="s">
        <v>412</v>
      </c>
      <c r="F12" s="1077">
        <v>160</v>
      </c>
      <c r="G12" s="844">
        <v>0</v>
      </c>
      <c r="H12" s="1837">
        <f>ROUND($G$12*$F$12/F12,2)</f>
        <v>0</v>
      </c>
      <c r="I12" s="1967" t="s">
        <v>50</v>
      </c>
      <c r="J12" s="1838">
        <v>22.17</v>
      </c>
      <c r="K12" s="1906">
        <f>IF(OR(ISBLANK(J12),G12=0,ISBLANK(G12)),,ROUND(J12+$K$3,2))</f>
        <v>0</v>
      </c>
      <c r="L12" s="1957">
        <f t="shared" ref="L12" si="6">ROUND(H12*K12,2)</f>
        <v>0</v>
      </c>
      <c r="M12" s="1834">
        <f t="shared" ref="M12" si="7">ROUND(K12/F12,2)</f>
        <v>0</v>
      </c>
      <c r="N12" s="1839">
        <v>16.45</v>
      </c>
      <c r="O12" s="1981">
        <v>0.10489999999999999</v>
      </c>
      <c r="P12" s="1885">
        <v>54.55</v>
      </c>
      <c r="Q12" s="1326">
        <f t="shared" ref="Q12" si="8">ROUND(O12*P12,2)</f>
        <v>5.72</v>
      </c>
      <c r="R12" s="1326">
        <f>K12-Q12</f>
        <v>-5.72</v>
      </c>
      <c r="S12" s="262">
        <f>R12/F12</f>
        <v>-3.5749999999999997E-2</v>
      </c>
      <c r="T12" s="262">
        <f>N12/F12</f>
        <v>0.1028125</v>
      </c>
    </row>
    <row r="13" spans="1:21" ht="15" customHeight="1" x14ac:dyDescent="0.25">
      <c r="A13" s="569"/>
      <c r="B13" s="166" t="s">
        <v>413</v>
      </c>
      <c r="C13" s="123"/>
      <c r="D13" s="1833"/>
      <c r="E13" s="135"/>
      <c r="F13" s="1073"/>
      <c r="G13" s="845"/>
      <c r="H13" s="1837"/>
      <c r="I13" s="88"/>
      <c r="J13" s="1845"/>
      <c r="K13" s="1906"/>
      <c r="L13" s="1957"/>
      <c r="M13" s="1834"/>
      <c r="N13" s="1839"/>
      <c r="O13" s="1328"/>
      <c r="P13" s="1833"/>
      <c r="Q13" s="1326"/>
      <c r="R13" s="1326"/>
      <c r="S13" s="262"/>
      <c r="T13" s="1834"/>
    </row>
    <row r="14" spans="1:21" ht="15" customHeight="1" x14ac:dyDescent="0.25">
      <c r="A14" s="569"/>
      <c r="B14" s="226" t="s">
        <v>2794</v>
      </c>
      <c r="C14" s="863"/>
      <c r="D14" s="1884"/>
      <c r="E14" s="228"/>
      <c r="F14" s="1109"/>
      <c r="G14" s="845"/>
      <c r="H14" s="140"/>
      <c r="I14" s="88"/>
      <c r="J14" s="1012"/>
      <c r="K14" s="207"/>
      <c r="L14" s="1313"/>
      <c r="M14" s="1314"/>
      <c r="N14" s="262"/>
      <c r="O14" s="2060"/>
      <c r="P14" s="1452"/>
      <c r="Q14" s="1326"/>
      <c r="R14" s="1326"/>
      <c r="S14" s="1982"/>
      <c r="T14" s="1314"/>
    </row>
    <row r="15" spans="1:21" ht="15" customHeight="1" thickBot="1" x14ac:dyDescent="0.3">
      <c r="A15" s="570"/>
      <c r="B15" s="1451" t="s">
        <v>2488</v>
      </c>
      <c r="C15" s="124"/>
      <c r="D15" s="1086"/>
      <c r="E15" s="128"/>
      <c r="F15" s="1074"/>
      <c r="G15" s="810"/>
      <c r="H15" s="108"/>
      <c r="I15" s="13"/>
      <c r="J15" s="213"/>
      <c r="K15" s="13"/>
      <c r="L15" s="214"/>
      <c r="M15" s="13"/>
      <c r="N15" s="13"/>
      <c r="O15" s="2061"/>
      <c r="P15" s="1086"/>
      <c r="Q15" s="2062"/>
      <c r="R15" s="952"/>
      <c r="S15" s="438"/>
      <c r="T15" s="13"/>
    </row>
    <row r="16" spans="1:21" ht="15" customHeight="1" thickBot="1" x14ac:dyDescent="0.3">
      <c r="A16" s="571">
        <v>3</v>
      </c>
      <c r="B16" s="1980" t="s">
        <v>414</v>
      </c>
      <c r="C16" s="123" t="s">
        <v>2795</v>
      </c>
      <c r="D16" s="1885"/>
      <c r="E16" s="135" t="s">
        <v>415</v>
      </c>
      <c r="F16" s="1073">
        <v>160</v>
      </c>
      <c r="G16" s="844">
        <v>270</v>
      </c>
      <c r="H16" s="1837">
        <f>ROUND(G16*F16/F16,2)</f>
        <v>270</v>
      </c>
      <c r="I16" s="1894" t="s">
        <v>50</v>
      </c>
      <c r="J16" s="978"/>
      <c r="K16" s="2003"/>
      <c r="L16" s="2004"/>
      <c r="M16" s="1932"/>
      <c r="N16" s="1839"/>
      <c r="O16" s="1832">
        <v>0.10489999999999999</v>
      </c>
      <c r="P16" s="1885">
        <v>54.55</v>
      </c>
      <c r="Q16" s="1326">
        <f>ROUND(O16*P16,2)</f>
        <v>5.72</v>
      </c>
      <c r="R16" s="1326" t="s">
        <v>157</v>
      </c>
      <c r="S16" s="262" t="s">
        <v>238</v>
      </c>
      <c r="T16" s="262">
        <f t="shared" ref="T16:T18" si="9">N16/F16</f>
        <v>0</v>
      </c>
    </row>
    <row r="17" spans="1:20" ht="15" customHeight="1" thickBot="1" x14ac:dyDescent="0.3">
      <c r="A17" s="569"/>
      <c r="B17" s="166" t="s">
        <v>416</v>
      </c>
      <c r="C17" s="123" t="s">
        <v>2796</v>
      </c>
      <c r="D17" s="1885"/>
      <c r="E17" s="135" t="s">
        <v>415</v>
      </c>
      <c r="F17" s="1073">
        <v>160</v>
      </c>
      <c r="G17" s="811"/>
      <c r="H17" s="1837">
        <f>ROUND(G16*F16/F17,2)</f>
        <v>270</v>
      </c>
      <c r="I17" s="1894" t="s">
        <v>50</v>
      </c>
      <c r="J17" s="978"/>
      <c r="K17" s="2003"/>
      <c r="L17" s="2004"/>
      <c r="M17" s="1932"/>
      <c r="N17" s="1839"/>
      <c r="O17" s="1981">
        <v>0.10489999999999999</v>
      </c>
      <c r="P17" s="1885">
        <v>54.55</v>
      </c>
      <c r="Q17" s="1326">
        <f>ROUND(O17*P17,2)</f>
        <v>5.72</v>
      </c>
      <c r="R17" s="1326" t="s">
        <v>157</v>
      </c>
      <c r="S17" s="262" t="s">
        <v>157</v>
      </c>
      <c r="T17" s="262">
        <f t="shared" si="9"/>
        <v>0</v>
      </c>
    </row>
    <row r="18" spans="1:20" ht="15" customHeight="1" x14ac:dyDescent="0.25">
      <c r="A18" s="569"/>
      <c r="B18" s="226" t="s">
        <v>2797</v>
      </c>
      <c r="C18" s="863" t="s">
        <v>2798</v>
      </c>
      <c r="D18" s="1885"/>
      <c r="E18" s="135" t="s">
        <v>415</v>
      </c>
      <c r="F18" s="1073">
        <v>160</v>
      </c>
      <c r="G18" s="811"/>
      <c r="H18" s="1837">
        <f>ROUND(G16*F16/F18,2)</f>
        <v>270</v>
      </c>
      <c r="I18" s="1894" t="s">
        <v>50</v>
      </c>
      <c r="J18" s="82">
        <v>17.37</v>
      </c>
      <c r="K18" s="1906">
        <f>IF(OR(ISBLANK(J18),G16=0,ISBLANK(G16)),,ROUND(J18+$K$3,2))</f>
        <v>17.37</v>
      </c>
      <c r="L18" s="1957">
        <f>ROUND(H18*K18,2)</f>
        <v>4689.8999999999996</v>
      </c>
      <c r="M18" s="1834">
        <f>ROUND(K18/F18,2)</f>
        <v>0.11</v>
      </c>
      <c r="N18" s="1839"/>
      <c r="O18" s="1981">
        <v>0.10489999999999999</v>
      </c>
      <c r="P18" s="1885">
        <v>54.55</v>
      </c>
      <c r="Q18" s="1326">
        <f>ROUND(O18*P18,2)</f>
        <v>5.72</v>
      </c>
      <c r="R18" s="1326">
        <f t="shared" ref="R18" si="10">K18-Q18</f>
        <v>11.650000000000002</v>
      </c>
      <c r="S18" s="262">
        <f t="shared" ref="S18" si="11">R18/F18</f>
        <v>7.2812500000000016E-2</v>
      </c>
      <c r="T18" s="262">
        <f t="shared" si="9"/>
        <v>0</v>
      </c>
    </row>
    <row r="19" spans="1:20" ht="15" customHeight="1" thickBot="1" x14ac:dyDescent="0.3">
      <c r="A19" s="570"/>
      <c r="B19" s="1451" t="s">
        <v>2488</v>
      </c>
      <c r="C19" s="124"/>
      <c r="D19" s="1086"/>
      <c r="E19" s="124"/>
      <c r="F19" s="1078"/>
      <c r="G19" s="811"/>
      <c r="H19" s="117"/>
      <c r="I19" s="43"/>
      <c r="J19" s="44"/>
      <c r="K19" s="241"/>
      <c r="L19" s="719"/>
      <c r="M19" s="932"/>
      <c r="N19" s="932"/>
      <c r="O19" s="1332"/>
      <c r="P19" s="1086"/>
      <c r="Q19" s="938"/>
      <c r="R19" s="938"/>
      <c r="S19" s="438"/>
      <c r="T19" s="48"/>
    </row>
    <row r="20" spans="1:20" ht="15" customHeight="1" thickBot="1" x14ac:dyDescent="0.3">
      <c r="A20" s="571">
        <v>4</v>
      </c>
      <c r="B20" s="1980" t="s">
        <v>417</v>
      </c>
      <c r="C20" s="1858" t="s">
        <v>2799</v>
      </c>
      <c r="D20" s="1885"/>
      <c r="E20" s="1835" t="s">
        <v>412</v>
      </c>
      <c r="F20" s="1979">
        <v>160</v>
      </c>
      <c r="G20" s="844">
        <v>15</v>
      </c>
      <c r="H20" s="1837">
        <f>ROUND(G20*F20/F20,2)</f>
        <v>15</v>
      </c>
      <c r="I20" s="1894" t="s">
        <v>50</v>
      </c>
      <c r="J20" s="1845"/>
      <c r="K20" s="2003"/>
      <c r="L20" s="2204"/>
      <c r="M20" s="1932"/>
      <c r="N20" s="1839"/>
      <c r="O20" s="1981">
        <v>0.10489999999999999</v>
      </c>
      <c r="P20" s="1885">
        <v>54.55</v>
      </c>
      <c r="Q20" s="1326">
        <f>ROUND(O20*P20,2)</f>
        <v>5.72</v>
      </c>
      <c r="R20" s="1326" t="s">
        <v>157</v>
      </c>
      <c r="S20" s="262" t="s">
        <v>157</v>
      </c>
      <c r="T20" s="262">
        <f t="shared" ref="T20:T21" si="12">N20/F20</f>
        <v>0</v>
      </c>
    </row>
    <row r="21" spans="1:20" ht="15" customHeight="1" x14ac:dyDescent="0.25">
      <c r="A21" s="569"/>
      <c r="B21" s="34" t="s">
        <v>418</v>
      </c>
      <c r="C21" s="1858" t="s">
        <v>2800</v>
      </c>
      <c r="D21" s="1885"/>
      <c r="E21" s="1835" t="s">
        <v>412</v>
      </c>
      <c r="F21" s="1979">
        <v>160</v>
      </c>
      <c r="G21" s="811"/>
      <c r="H21" s="1837">
        <f>ROUND(G20*F20/F21,2)</f>
        <v>15</v>
      </c>
      <c r="I21" s="1894" t="s">
        <v>50</v>
      </c>
      <c r="J21" s="1838">
        <v>23.95</v>
      </c>
      <c r="K21" s="1906">
        <f>IF(OR(ISBLANK(J21),G20=0,ISBLANK(G20)),,ROUND(J21+$K$3,2))</f>
        <v>23.95</v>
      </c>
      <c r="L21" s="187">
        <f>ROUND(H21*K21,2)</f>
        <v>359.25</v>
      </c>
      <c r="M21" s="1834">
        <f>ROUND(K21/F21,2)</f>
        <v>0.15</v>
      </c>
      <c r="N21" s="1839">
        <v>18.23</v>
      </c>
      <c r="O21" s="1981">
        <v>0.10489999999999999</v>
      </c>
      <c r="P21" s="1885">
        <v>54.55</v>
      </c>
      <c r="Q21" s="1326">
        <f>ROUND(O21*P21,2)</f>
        <v>5.72</v>
      </c>
      <c r="R21" s="1326">
        <f t="shared" ref="R21" si="13">K21-Q21</f>
        <v>18.23</v>
      </c>
      <c r="S21" s="262">
        <f t="shared" ref="S21" si="14">R21/F21</f>
        <v>0.1139375</v>
      </c>
      <c r="T21" s="262">
        <f t="shared" si="12"/>
        <v>0.1139375</v>
      </c>
    </row>
    <row r="22" spans="1:20" ht="15" customHeight="1" x14ac:dyDescent="0.25">
      <c r="A22" s="569"/>
      <c r="B22" s="2370" t="s">
        <v>2801</v>
      </c>
      <c r="C22" s="228"/>
      <c r="D22" s="1252"/>
      <c r="E22" s="992"/>
      <c r="F22" s="1098"/>
      <c r="G22" s="811"/>
      <c r="H22" s="181"/>
      <c r="I22" s="53"/>
      <c r="J22" s="36"/>
      <c r="K22" s="710"/>
      <c r="L22" s="852"/>
      <c r="M22" s="1983"/>
      <c r="N22" s="2056"/>
      <c r="O22" s="1332"/>
      <c r="P22" s="1252"/>
      <c r="Q22" s="1661"/>
      <c r="R22" s="1661"/>
      <c r="S22" s="1982"/>
      <c r="T22" s="88"/>
    </row>
    <row r="23" spans="1:20" ht="15" customHeight="1" thickBot="1" x14ac:dyDescent="0.3">
      <c r="A23" s="570"/>
      <c r="B23" s="1451" t="s">
        <v>2488</v>
      </c>
      <c r="C23" s="124"/>
      <c r="D23" s="1086"/>
      <c r="E23" s="124"/>
      <c r="F23" s="1078"/>
      <c r="G23" s="811"/>
      <c r="H23" s="117"/>
      <c r="I23" s="43"/>
      <c r="J23" s="44"/>
      <c r="K23" s="241"/>
      <c r="L23" s="719"/>
      <c r="M23" s="932"/>
      <c r="N23" s="932"/>
      <c r="O23" s="1332"/>
      <c r="P23" s="1086"/>
      <c r="Q23" s="938"/>
      <c r="R23" s="938"/>
      <c r="S23" s="438"/>
      <c r="T23" s="48"/>
    </row>
    <row r="24" spans="1:20" ht="15" customHeight="1" thickBot="1" x14ac:dyDescent="0.3">
      <c r="A24" s="571">
        <v>5</v>
      </c>
      <c r="B24" s="1980" t="s">
        <v>419</v>
      </c>
      <c r="C24" s="1858" t="s">
        <v>2802</v>
      </c>
      <c r="D24" s="1885"/>
      <c r="E24" s="1835" t="s">
        <v>412</v>
      </c>
      <c r="F24" s="1979">
        <v>160</v>
      </c>
      <c r="G24" s="844">
        <v>0</v>
      </c>
      <c r="H24" s="1837">
        <f>ROUND(G24*F24/F24,2)</f>
        <v>0</v>
      </c>
      <c r="I24" s="1894" t="s">
        <v>50</v>
      </c>
      <c r="J24" s="1838">
        <v>28.15</v>
      </c>
      <c r="K24" s="1906">
        <f>IF(OR(ISBLANK(J24),G24=0,ISBLANK(G24)),,ROUND(J24+$K$3,2))</f>
        <v>0</v>
      </c>
      <c r="L24" s="1957">
        <f>ROUND(H24*K24,2)</f>
        <v>0</v>
      </c>
      <c r="M24" s="1834">
        <f>ROUND(K24/F24,2)</f>
        <v>0</v>
      </c>
      <c r="N24" s="1839">
        <v>22.43</v>
      </c>
      <c r="O24" s="1981">
        <v>0.10489999999999999</v>
      </c>
      <c r="P24" s="1885">
        <v>54.55</v>
      </c>
      <c r="Q24" s="1326">
        <f>ROUND(O24*P24,2)</f>
        <v>5.72</v>
      </c>
      <c r="R24" s="1326">
        <f>K24-Q24</f>
        <v>-5.72</v>
      </c>
      <c r="S24" s="262">
        <f>R24/F24</f>
        <v>-3.5749999999999997E-2</v>
      </c>
      <c r="T24" s="262">
        <f>N24/F24</f>
        <v>0.14018749999999999</v>
      </c>
    </row>
    <row r="25" spans="1:20" ht="15" customHeight="1" x14ac:dyDescent="0.25">
      <c r="A25" s="569"/>
      <c r="B25" s="166" t="s">
        <v>420</v>
      </c>
      <c r="C25" s="135"/>
      <c r="D25" s="1984"/>
      <c r="E25" s="1858"/>
      <c r="F25" s="1985"/>
      <c r="G25" s="811"/>
      <c r="H25" s="1986"/>
      <c r="I25" s="1987"/>
      <c r="J25" s="1860"/>
      <c r="K25" s="1861"/>
      <c r="L25" s="1988"/>
      <c r="M25" s="1989"/>
      <c r="N25" s="2057"/>
      <c r="O25" s="1332"/>
      <c r="P25" s="1984"/>
      <c r="Q25" s="937"/>
      <c r="R25" s="937"/>
      <c r="S25" s="262"/>
      <c r="T25" s="34"/>
    </row>
    <row r="26" spans="1:20" ht="15" customHeight="1" thickBot="1" x14ac:dyDescent="0.3">
      <c r="A26" s="569"/>
      <c r="B26" s="12" t="s">
        <v>421</v>
      </c>
      <c r="C26" s="228"/>
      <c r="D26" s="1252"/>
      <c r="E26" s="992"/>
      <c r="F26" s="1098"/>
      <c r="G26" s="811"/>
      <c r="H26" s="181"/>
      <c r="I26" s="53"/>
      <c r="J26" s="36"/>
      <c r="K26" s="710"/>
      <c r="L26" s="829"/>
      <c r="M26" s="1983"/>
      <c r="N26" s="2056"/>
      <c r="O26" s="1332"/>
      <c r="P26" s="1252"/>
      <c r="Q26" s="1661"/>
      <c r="R26" s="1661"/>
      <c r="S26" s="1982"/>
      <c r="T26" s="88"/>
    </row>
    <row r="27" spans="1:20" ht="15" customHeight="1" thickBot="1" x14ac:dyDescent="0.3">
      <c r="A27" s="570"/>
      <c r="B27" s="1451" t="s">
        <v>2488</v>
      </c>
      <c r="C27" s="124"/>
      <c r="D27" s="1086"/>
      <c r="E27" s="128"/>
      <c r="F27" s="1074"/>
      <c r="G27" s="810"/>
      <c r="H27" s="74"/>
      <c r="I27" s="13"/>
      <c r="J27" s="44"/>
      <c r="K27" s="127"/>
      <c r="L27" s="163"/>
      <c r="M27" s="438"/>
      <c r="N27" s="1619"/>
      <c r="O27" s="1332"/>
      <c r="P27" s="1086"/>
      <c r="Q27" s="938"/>
      <c r="R27" s="938"/>
      <c r="S27" s="438"/>
      <c r="T27" s="48"/>
    </row>
    <row r="28" spans="1:20" ht="15" customHeight="1" thickBot="1" x14ac:dyDescent="0.3">
      <c r="A28" s="571">
        <v>6</v>
      </c>
      <c r="B28" s="1980" t="s">
        <v>2803</v>
      </c>
      <c r="C28" s="993" t="s">
        <v>2804</v>
      </c>
      <c r="D28" s="1885"/>
      <c r="E28" s="999" t="s">
        <v>2805</v>
      </c>
      <c r="F28" s="1081">
        <v>80</v>
      </c>
      <c r="G28" s="844">
        <v>0</v>
      </c>
      <c r="H28" s="329">
        <f>ROUND(G28*F28/F28,2)</f>
        <v>0</v>
      </c>
      <c r="I28" s="156" t="s">
        <v>50</v>
      </c>
      <c r="J28" s="147">
        <v>23.42</v>
      </c>
      <c r="K28" s="261">
        <f>IF(OR(ISBLANK(J28),G28=0,ISBLANK(G28)),,ROUND(J28+$K$3,2))</f>
        <v>0</v>
      </c>
      <c r="L28" s="512">
        <f>ROUND(H28*K28,2)</f>
        <v>0</v>
      </c>
      <c r="M28" s="1990">
        <f>ROUND(K28/F28,2)</f>
        <v>0</v>
      </c>
      <c r="N28" s="2058">
        <v>21.45</v>
      </c>
      <c r="O28" s="1981">
        <v>0.10489999999999999</v>
      </c>
      <c r="P28" s="1885">
        <v>18.75</v>
      </c>
      <c r="Q28" s="1326">
        <f>ROUND(O28*P28,2)</f>
        <v>1.97</v>
      </c>
      <c r="R28" s="1326">
        <f>K28-Q28</f>
        <v>-1.97</v>
      </c>
      <c r="S28" s="262">
        <f>R28/F28</f>
        <v>-2.4625000000000001E-2</v>
      </c>
      <c r="T28" s="262">
        <f>N28/F28</f>
        <v>0.268125</v>
      </c>
    </row>
    <row r="29" spans="1:20" ht="15" customHeight="1" x14ac:dyDescent="0.25">
      <c r="A29" s="569"/>
      <c r="B29" s="1991" t="s">
        <v>2806</v>
      </c>
      <c r="C29" s="123"/>
      <c r="D29" s="1087"/>
      <c r="E29" s="123"/>
      <c r="F29" s="1088"/>
      <c r="G29" s="848"/>
      <c r="H29" s="123"/>
      <c r="I29" s="30"/>
      <c r="J29" s="121"/>
      <c r="K29" s="37"/>
      <c r="L29" s="257"/>
      <c r="M29" s="1989"/>
      <c r="N29" s="2057"/>
      <c r="O29" s="1332"/>
      <c r="P29" s="1087"/>
      <c r="Q29" s="937"/>
      <c r="R29" s="937"/>
      <c r="S29" s="262"/>
      <c r="T29" s="34"/>
    </row>
    <row r="30" spans="1:20" ht="15" customHeight="1" x14ac:dyDescent="0.25">
      <c r="A30" s="569"/>
      <c r="B30" s="63" t="s">
        <v>2807</v>
      </c>
      <c r="C30" s="123"/>
      <c r="D30" s="1087"/>
      <c r="E30" s="135"/>
      <c r="F30" s="1073"/>
      <c r="G30" s="849"/>
      <c r="H30" s="87"/>
      <c r="I30" s="34"/>
      <c r="J30" s="76"/>
      <c r="K30" s="134"/>
      <c r="L30" s="164"/>
      <c r="M30" s="262"/>
      <c r="N30" s="1616"/>
      <c r="O30" s="1332"/>
      <c r="P30" s="1087"/>
      <c r="Q30" s="937"/>
      <c r="R30" s="937"/>
      <c r="S30" s="262"/>
      <c r="T30" s="34"/>
    </row>
    <row r="31" spans="1:20" ht="15" customHeight="1" thickBot="1" x14ac:dyDescent="0.3">
      <c r="A31" s="570"/>
      <c r="B31" s="1451" t="s">
        <v>2488</v>
      </c>
      <c r="C31" s="124"/>
      <c r="D31" s="1086"/>
      <c r="E31" s="128"/>
      <c r="F31" s="1074"/>
      <c r="G31" s="850"/>
      <c r="H31" s="74"/>
      <c r="I31" s="48"/>
      <c r="J31" s="111"/>
      <c r="K31" s="127"/>
      <c r="L31" s="163"/>
      <c r="M31" s="438"/>
      <c r="N31" s="1620"/>
      <c r="O31" s="1333"/>
      <c r="P31" s="1086"/>
      <c r="Q31" s="938"/>
      <c r="R31" s="938"/>
      <c r="S31" s="438"/>
      <c r="T31" s="48"/>
    </row>
    <row r="32" spans="1:20" ht="15" customHeight="1" thickBot="1" x14ac:dyDescent="0.3">
      <c r="A32" s="571">
        <v>7</v>
      </c>
      <c r="B32" s="1980" t="s">
        <v>2808</v>
      </c>
      <c r="C32" s="993" t="s">
        <v>2809</v>
      </c>
      <c r="D32" s="1885"/>
      <c r="E32" s="999" t="s">
        <v>412</v>
      </c>
      <c r="F32" s="1081">
        <v>160</v>
      </c>
      <c r="G32" s="844">
        <v>0</v>
      </c>
      <c r="H32" s="329">
        <f>ROUND(G32*F32/F32,2)</f>
        <v>0</v>
      </c>
      <c r="I32" s="156" t="s">
        <v>50</v>
      </c>
      <c r="J32" s="147">
        <v>28.75</v>
      </c>
      <c r="K32" s="261">
        <f>IF(OR(ISBLANK(J32),G32=0,ISBLANK(G32)),,ROUND(J32+$K$3,2))</f>
        <v>0</v>
      </c>
      <c r="L32" s="512">
        <f>ROUND(H32*K32,2)</f>
        <v>0</v>
      </c>
      <c r="M32" s="1990">
        <f>ROUND(K32/F32,2)</f>
        <v>0</v>
      </c>
      <c r="N32" s="2058">
        <v>23.03</v>
      </c>
      <c r="O32" s="1981">
        <v>0.10489999999999999</v>
      </c>
      <c r="P32" s="1885">
        <v>54.55</v>
      </c>
      <c r="Q32" s="1326">
        <f>ROUND(O32*P32,2)</f>
        <v>5.72</v>
      </c>
      <c r="R32" s="1326">
        <f>K32-Q32</f>
        <v>-5.72</v>
      </c>
      <c r="S32" s="262">
        <f>R32/F32</f>
        <v>-3.5749999999999997E-2</v>
      </c>
      <c r="T32" s="262">
        <f>N32/F32</f>
        <v>0.1439375</v>
      </c>
    </row>
    <row r="33" spans="1:20" ht="15" customHeight="1" x14ac:dyDescent="0.25">
      <c r="A33" s="569"/>
      <c r="B33" s="1991" t="s">
        <v>2810</v>
      </c>
      <c r="C33" s="123"/>
      <c r="D33" s="1087"/>
      <c r="E33" s="123"/>
      <c r="F33" s="1088"/>
      <c r="G33" s="848"/>
      <c r="H33" s="123"/>
      <c r="I33" s="30"/>
      <c r="J33" s="121"/>
      <c r="K33" s="37"/>
      <c r="L33" s="257"/>
      <c r="M33" s="1989"/>
      <c r="N33" s="2057"/>
      <c r="O33" s="1332"/>
      <c r="P33" s="1087"/>
      <c r="Q33" s="937"/>
      <c r="R33" s="937"/>
      <c r="S33" s="262"/>
      <c r="T33" s="34"/>
    </row>
    <row r="34" spans="1:20" ht="15" customHeight="1" x14ac:dyDescent="0.25">
      <c r="A34" s="569"/>
      <c r="B34" s="63" t="s">
        <v>2811</v>
      </c>
      <c r="C34" s="123"/>
      <c r="D34" s="1087"/>
      <c r="E34" s="135"/>
      <c r="F34" s="1073"/>
      <c r="G34" s="849"/>
      <c r="H34" s="87"/>
      <c r="I34" s="34"/>
      <c r="J34" s="76"/>
      <c r="K34" s="134"/>
      <c r="L34" s="164"/>
      <c r="M34" s="262"/>
      <c r="N34" s="1616"/>
      <c r="O34" s="1332"/>
      <c r="P34" s="1087"/>
      <c r="Q34" s="937"/>
      <c r="R34" s="937"/>
      <c r="S34" s="262"/>
      <c r="T34" s="34"/>
    </row>
    <row r="35" spans="1:20" ht="15" customHeight="1" thickBot="1" x14ac:dyDescent="0.3">
      <c r="A35" s="570"/>
      <c r="B35" s="1451" t="s">
        <v>2488</v>
      </c>
      <c r="C35" s="124"/>
      <c r="D35" s="1086"/>
      <c r="E35" s="128"/>
      <c r="F35" s="1074"/>
      <c r="G35" s="850"/>
      <c r="H35" s="74"/>
      <c r="I35" s="48"/>
      <c r="J35" s="111"/>
      <c r="K35" s="127"/>
      <c r="L35" s="163"/>
      <c r="M35" s="438"/>
      <c r="N35" s="1620"/>
      <c r="O35" s="1333"/>
      <c r="P35" s="1086"/>
      <c r="Q35" s="938"/>
      <c r="R35" s="938"/>
      <c r="S35" s="438"/>
      <c r="T35" s="48"/>
    </row>
    <row r="36" spans="1:20" ht="15" customHeight="1" thickBot="1" x14ac:dyDescent="0.3">
      <c r="A36" s="571">
        <v>8</v>
      </c>
      <c r="B36" s="1980" t="s">
        <v>2812</v>
      </c>
      <c r="C36" s="993" t="s">
        <v>2813</v>
      </c>
      <c r="D36" s="1885"/>
      <c r="E36" s="999" t="s">
        <v>2814</v>
      </c>
      <c r="F36" s="1081">
        <v>85</v>
      </c>
      <c r="G36" s="844">
        <v>0</v>
      </c>
      <c r="H36" s="329">
        <f>ROUND(G36*F36/F36,2)</f>
        <v>0</v>
      </c>
      <c r="I36" s="156" t="s">
        <v>50</v>
      </c>
      <c r="J36" s="147">
        <v>20</v>
      </c>
      <c r="K36" s="261">
        <f>IF(OR(ISBLANK(J36),G36=0,ISBLANK(G36)),,ROUND(J36+$K$3,2))</f>
        <v>0</v>
      </c>
      <c r="L36" s="512">
        <f>ROUND(H36*K36,2)</f>
        <v>0</v>
      </c>
      <c r="M36" s="1990">
        <f>ROUND(K36/F36,2)</f>
        <v>0</v>
      </c>
      <c r="N36" s="2058">
        <v>17.899999999999999</v>
      </c>
      <c r="O36" s="1981">
        <v>0.10489999999999999</v>
      </c>
      <c r="P36" s="1885">
        <v>20</v>
      </c>
      <c r="Q36" s="1326">
        <f>ROUND(O36*P36,2)</f>
        <v>2.1</v>
      </c>
      <c r="R36" s="1326">
        <f>K36-Q36</f>
        <v>-2.1</v>
      </c>
      <c r="S36" s="262">
        <f>R36/F36</f>
        <v>-2.4705882352941178E-2</v>
      </c>
      <c r="T36" s="262">
        <f>N36/F36</f>
        <v>0.21058823529411763</v>
      </c>
    </row>
    <row r="37" spans="1:20" ht="15" customHeight="1" x14ac:dyDescent="0.25">
      <c r="A37" s="569"/>
      <c r="B37" s="1991" t="s">
        <v>2815</v>
      </c>
      <c r="C37" s="123"/>
      <c r="D37" s="1087"/>
      <c r="E37" s="123"/>
      <c r="F37" s="1088"/>
      <c r="G37" s="848"/>
      <c r="H37" s="123"/>
      <c r="I37" s="30"/>
      <c r="J37" s="121"/>
      <c r="K37" s="37"/>
      <c r="L37" s="257"/>
      <c r="M37" s="1989"/>
      <c r="N37" s="2057"/>
      <c r="O37" s="1332"/>
      <c r="P37" s="1087"/>
      <c r="Q37" s="937"/>
      <c r="R37" s="937"/>
      <c r="S37" s="262"/>
      <c r="T37" s="34"/>
    </row>
    <row r="38" spans="1:20" ht="15" customHeight="1" x14ac:dyDescent="0.25">
      <c r="A38" s="569"/>
      <c r="B38" s="63" t="s">
        <v>2816</v>
      </c>
      <c r="C38" s="123"/>
      <c r="D38" s="1087"/>
      <c r="E38" s="135"/>
      <c r="F38" s="1073"/>
      <c r="G38" s="849"/>
      <c r="H38" s="87"/>
      <c r="I38" s="34"/>
      <c r="J38" s="76"/>
      <c r="K38" s="134"/>
      <c r="L38" s="164"/>
      <c r="M38" s="262"/>
      <c r="N38" s="1616"/>
      <c r="O38" s="1332"/>
      <c r="P38" s="1087"/>
      <c r="Q38" s="937"/>
      <c r="R38" s="937"/>
      <c r="S38" s="262"/>
      <c r="T38" s="34"/>
    </row>
    <row r="39" spans="1:20" ht="15" customHeight="1" thickBot="1" x14ac:dyDescent="0.3">
      <c r="A39" s="570"/>
      <c r="B39" s="1451" t="s">
        <v>2488</v>
      </c>
      <c r="C39" s="124"/>
      <c r="D39" s="1086"/>
      <c r="E39" s="128"/>
      <c r="F39" s="1992"/>
      <c r="G39" s="850"/>
      <c r="H39" s="74"/>
      <c r="I39" s="48"/>
      <c r="J39" s="111"/>
      <c r="K39" s="127"/>
      <c r="L39" s="163"/>
      <c r="M39" s="438"/>
      <c r="N39" s="1620"/>
      <c r="O39" s="1333"/>
      <c r="P39" s="1086"/>
      <c r="Q39" s="938"/>
      <c r="R39" s="938"/>
      <c r="S39" s="438"/>
      <c r="T39" s="48"/>
    </row>
    <row r="40" spans="1:20" ht="15" customHeight="1" thickBot="1" x14ac:dyDescent="0.3">
      <c r="A40" s="571">
        <v>9</v>
      </c>
      <c r="B40" s="1980" t="s">
        <v>422</v>
      </c>
      <c r="C40" s="993" t="s">
        <v>2817</v>
      </c>
      <c r="D40" s="1885"/>
      <c r="E40" s="1825" t="s">
        <v>412</v>
      </c>
      <c r="F40" s="1993">
        <v>160</v>
      </c>
      <c r="G40" s="844">
        <v>80</v>
      </c>
      <c r="H40" s="453">
        <f>ROUND(G40*F40/F40,2)</f>
        <v>80</v>
      </c>
      <c r="I40" s="1967" t="s">
        <v>50</v>
      </c>
      <c r="J40" s="2358"/>
      <c r="K40" s="2371"/>
      <c r="L40" s="2364"/>
      <c r="M40" s="2300"/>
      <c r="N40" s="2058"/>
      <c r="O40" s="1981">
        <v>0.10489999999999999</v>
      </c>
      <c r="P40" s="1995">
        <v>54.55</v>
      </c>
      <c r="Q40" s="1722">
        <f>ROUND(O40*P40,2)</f>
        <v>5.72</v>
      </c>
      <c r="R40" s="1326" t="s">
        <v>157</v>
      </c>
      <c r="S40" s="262" t="s">
        <v>157</v>
      </c>
      <c r="T40" s="262" t="s">
        <v>157</v>
      </c>
    </row>
    <row r="41" spans="1:20" ht="15" customHeight="1" x14ac:dyDescent="0.25">
      <c r="A41" s="569"/>
      <c r="B41" s="1991" t="s">
        <v>2818</v>
      </c>
      <c r="C41" s="123" t="s">
        <v>2819</v>
      </c>
      <c r="D41" s="1885"/>
      <c r="E41" s="135" t="s">
        <v>412</v>
      </c>
      <c r="F41" s="1073">
        <v>160</v>
      </c>
      <c r="G41" s="848"/>
      <c r="H41" s="1835">
        <f>ROUND(G40*F40/F41,2)</f>
        <v>80</v>
      </c>
      <c r="I41" s="1894" t="s">
        <v>50</v>
      </c>
      <c r="J41" s="1845"/>
      <c r="K41" s="2003"/>
      <c r="L41" s="2004"/>
      <c r="M41" s="1932"/>
      <c r="N41" s="1834"/>
      <c r="O41" s="1996">
        <v>0.10489999999999999</v>
      </c>
      <c r="P41" s="1885">
        <v>54.55</v>
      </c>
      <c r="Q41" s="1675">
        <f>ROUND(O41*P41,2)</f>
        <v>5.72</v>
      </c>
      <c r="R41" s="1326" t="s">
        <v>157</v>
      </c>
      <c r="S41" s="262" t="s">
        <v>157</v>
      </c>
      <c r="T41" s="262" t="s">
        <v>157</v>
      </c>
    </row>
    <row r="42" spans="1:20" ht="15" customHeight="1" thickBot="1" x14ac:dyDescent="0.3">
      <c r="A42" s="569"/>
      <c r="B42" s="63" t="s">
        <v>2820</v>
      </c>
      <c r="C42" s="123" t="s">
        <v>2821</v>
      </c>
      <c r="D42" s="1885"/>
      <c r="E42" s="186" t="s">
        <v>412</v>
      </c>
      <c r="F42" s="1077">
        <v>160</v>
      </c>
      <c r="G42" s="849"/>
      <c r="H42" s="1837">
        <f>ROUND(G40*F40/F42,2)</f>
        <v>80</v>
      </c>
      <c r="I42" s="13" t="s">
        <v>50</v>
      </c>
      <c r="J42" s="60">
        <v>21.57</v>
      </c>
      <c r="K42" s="207">
        <f>IF(OR(ISBLANK(J42),G40=0,ISBLANK(G40)),,ROUND(J42+$K$3,2))</f>
        <v>21.57</v>
      </c>
      <c r="L42" s="1957">
        <f>ROUND(H42*K42,2)</f>
        <v>1725.6</v>
      </c>
      <c r="M42" s="1834">
        <f>ROUND(K42/F42,2)</f>
        <v>0.13</v>
      </c>
      <c r="N42" s="1839">
        <v>15.85</v>
      </c>
      <c r="O42" s="1832">
        <v>0.10489999999999999</v>
      </c>
      <c r="P42" s="1885">
        <v>54.55</v>
      </c>
      <c r="Q42" s="1326">
        <f>ROUND(O42*P42,2)</f>
        <v>5.72</v>
      </c>
      <c r="R42" s="1326">
        <f t="shared" ref="R42" si="15">K42-Q42</f>
        <v>15.850000000000001</v>
      </c>
      <c r="S42" s="262">
        <f t="shared" ref="S42" si="16">R42/F42</f>
        <v>9.9062500000000012E-2</v>
      </c>
      <c r="T42" s="262">
        <f t="shared" ref="T42" si="17">N42/F42</f>
        <v>9.9062499999999998E-2</v>
      </c>
    </row>
    <row r="43" spans="1:20" ht="15" customHeight="1" thickBot="1" x14ac:dyDescent="0.3">
      <c r="A43" s="570"/>
      <c r="B43" s="1451" t="s">
        <v>2047</v>
      </c>
      <c r="C43" s="124"/>
      <c r="D43" s="1086"/>
      <c r="E43" s="128"/>
      <c r="F43" s="1074"/>
      <c r="G43" s="850"/>
      <c r="H43" s="74"/>
      <c r="I43" s="48"/>
      <c r="J43" s="111"/>
      <c r="K43" s="127"/>
      <c r="L43" s="163"/>
      <c r="M43" s="438"/>
      <c r="N43" s="1620"/>
      <c r="O43" s="1333"/>
      <c r="P43" s="1086"/>
      <c r="Q43" s="938"/>
      <c r="R43" s="938"/>
      <c r="S43" s="438"/>
      <c r="T43" s="48"/>
    </row>
    <row r="44" spans="1:20" ht="15" customHeight="1" thickBot="1" x14ac:dyDescent="0.3">
      <c r="A44" s="571">
        <v>10</v>
      </c>
      <c r="B44" s="1980" t="s">
        <v>2822</v>
      </c>
      <c r="C44" s="993" t="s">
        <v>2823</v>
      </c>
      <c r="D44" s="1885"/>
      <c r="E44" s="999" t="s">
        <v>412</v>
      </c>
      <c r="F44" s="1081">
        <v>156</v>
      </c>
      <c r="G44" s="844">
        <v>0</v>
      </c>
      <c r="H44" s="329">
        <f>ROUND(G44*F44/F44,2)</f>
        <v>0</v>
      </c>
      <c r="I44" s="156" t="s">
        <v>50</v>
      </c>
      <c r="J44" s="147">
        <v>27.7</v>
      </c>
      <c r="K44" s="261">
        <f>IF(OR(ISBLANK(J44),G44=0,ISBLANK(G44)),,ROUND(J44+$K$3,2))</f>
        <v>0</v>
      </c>
      <c r="L44" s="512">
        <f>ROUND(H44*K44,2)</f>
        <v>0</v>
      </c>
      <c r="M44" s="1990">
        <f>ROUND(K44/F44,2)</f>
        <v>0</v>
      </c>
      <c r="N44" s="2058">
        <v>21.98</v>
      </c>
      <c r="O44" s="1981">
        <v>0.10489999999999999</v>
      </c>
      <c r="P44" s="1885">
        <v>54.55</v>
      </c>
      <c r="Q44" s="1326">
        <f>ROUND(O44*P44,2)</f>
        <v>5.72</v>
      </c>
      <c r="R44" s="1326">
        <f>K44-Q44</f>
        <v>-5.72</v>
      </c>
      <c r="S44" s="262">
        <f>R44/F44</f>
        <v>-3.6666666666666667E-2</v>
      </c>
      <c r="T44" s="262">
        <f>N44/F44</f>
        <v>0.14089743589743589</v>
      </c>
    </row>
    <row r="45" spans="1:20" ht="15" customHeight="1" x14ac:dyDescent="0.25">
      <c r="A45" s="569"/>
      <c r="B45" s="1991" t="s">
        <v>2824</v>
      </c>
      <c r="C45" s="123"/>
      <c r="D45" s="1087"/>
      <c r="E45" s="123"/>
      <c r="F45" s="1088"/>
      <c r="G45" s="848"/>
      <c r="H45" s="123"/>
      <c r="I45" s="30"/>
      <c r="J45" s="121"/>
      <c r="K45" s="37"/>
      <c r="L45" s="257"/>
      <c r="M45" s="1989"/>
      <c r="N45" s="2057"/>
      <c r="O45" s="1332"/>
      <c r="P45" s="1087"/>
      <c r="Q45" s="937"/>
      <c r="R45" s="937"/>
      <c r="S45" s="262"/>
      <c r="T45" s="34"/>
    </row>
    <row r="46" spans="1:20" ht="15" customHeight="1" x14ac:dyDescent="0.25">
      <c r="A46" s="569"/>
      <c r="B46" s="63" t="s">
        <v>2820</v>
      </c>
      <c r="C46" s="123"/>
      <c r="D46" s="1087"/>
      <c r="E46" s="135"/>
      <c r="F46" s="1073"/>
      <c r="G46" s="849"/>
      <c r="H46" s="87"/>
      <c r="I46" s="34"/>
      <c r="J46" s="76"/>
      <c r="K46" s="134"/>
      <c r="L46" s="164"/>
      <c r="M46" s="262"/>
      <c r="N46" s="1616"/>
      <c r="O46" s="1332"/>
      <c r="P46" s="1087"/>
      <c r="Q46" s="937"/>
      <c r="R46" s="937"/>
      <c r="S46" s="262"/>
      <c r="T46" s="34"/>
    </row>
    <row r="47" spans="1:20" ht="15" customHeight="1" thickBot="1" x14ac:dyDescent="0.3">
      <c r="A47" s="570"/>
      <c r="B47" s="1451" t="s">
        <v>2488</v>
      </c>
      <c r="C47" s="124"/>
      <c r="D47" s="1086"/>
      <c r="E47" s="128"/>
      <c r="F47" s="1074"/>
      <c r="G47" s="850"/>
      <c r="H47" s="74"/>
      <c r="I47" s="48"/>
      <c r="J47" s="111"/>
      <c r="K47" s="127"/>
      <c r="L47" s="163"/>
      <c r="M47" s="438"/>
      <c r="N47" s="1620"/>
      <c r="O47" s="1333"/>
      <c r="P47" s="1086"/>
      <c r="Q47" s="938"/>
      <c r="R47" s="938"/>
      <c r="S47" s="438"/>
      <c r="T47" s="48"/>
    </row>
    <row r="48" spans="1:20" ht="15" customHeight="1" thickBot="1" x14ac:dyDescent="0.3">
      <c r="A48" s="571">
        <v>11</v>
      </c>
      <c r="B48" s="1980" t="s">
        <v>2825</v>
      </c>
      <c r="C48" s="993" t="s">
        <v>2826</v>
      </c>
      <c r="D48" s="1885"/>
      <c r="E48" s="1825" t="s">
        <v>2827</v>
      </c>
      <c r="F48" s="1993">
        <v>128</v>
      </c>
      <c r="G48" s="844">
        <v>451</v>
      </c>
      <c r="H48" s="453">
        <f>ROUND(G48*F48/F48,2)</f>
        <v>451</v>
      </c>
      <c r="I48" s="1967" t="s">
        <v>50</v>
      </c>
      <c r="J48" s="2358"/>
      <c r="K48" s="2371"/>
      <c r="L48" s="2364"/>
      <c r="M48" s="2300"/>
      <c r="N48" s="2372"/>
      <c r="O48" s="1981">
        <v>0.10489999999999999</v>
      </c>
      <c r="P48" s="1995">
        <v>43.64</v>
      </c>
      <c r="Q48" s="1722">
        <f>ROUND(O48*P48,2)</f>
        <v>4.58</v>
      </c>
      <c r="R48" s="1326" t="s">
        <v>157</v>
      </c>
      <c r="S48" s="262" t="s">
        <v>157</v>
      </c>
      <c r="T48" s="262" t="s">
        <v>157</v>
      </c>
    </row>
    <row r="49" spans="1:20" ht="15" customHeight="1" x14ac:dyDescent="0.25">
      <c r="A49" s="569"/>
      <c r="B49" s="1991" t="s">
        <v>2828</v>
      </c>
      <c r="C49" s="123" t="s">
        <v>2829</v>
      </c>
      <c r="D49" s="1885"/>
      <c r="E49" s="186" t="s">
        <v>2059</v>
      </c>
      <c r="F49" s="1077">
        <v>160</v>
      </c>
      <c r="G49" s="848"/>
      <c r="H49" s="1835">
        <f>ROUND(G48*F48/F49,2)</f>
        <v>360.8</v>
      </c>
      <c r="I49" s="88" t="s">
        <v>50</v>
      </c>
      <c r="J49" s="154">
        <v>27.45</v>
      </c>
      <c r="K49" s="207">
        <f>IF(OR(ISBLANK(J49),G48=0,ISBLANK(G48)),,ROUND(J49+$K$3,2))</f>
        <v>27.45</v>
      </c>
      <c r="L49" s="1957">
        <f>ROUND(H49*K49,2)</f>
        <v>9903.9599999999991</v>
      </c>
      <c r="M49" s="1834">
        <f>ROUND(K49/F49,2)</f>
        <v>0.17</v>
      </c>
      <c r="N49" s="1839">
        <v>21.73</v>
      </c>
      <c r="O49" s="1832">
        <v>0.10489999999999999</v>
      </c>
      <c r="P49" s="1885">
        <v>54.55</v>
      </c>
      <c r="Q49" s="1675">
        <f>ROUND(O49*P49,2)</f>
        <v>5.72</v>
      </c>
      <c r="R49" s="1326">
        <f t="shared" ref="R49" si="18">K49-Q49</f>
        <v>21.73</v>
      </c>
      <c r="S49" s="262">
        <f t="shared" ref="S49" si="19">R49/F49</f>
        <v>0.1358125</v>
      </c>
      <c r="T49" s="262">
        <f t="shared" ref="T49" si="20">N49/F49</f>
        <v>0.1358125</v>
      </c>
    </row>
    <row r="50" spans="1:20" ht="15" customHeight="1" x14ac:dyDescent="0.25">
      <c r="A50" s="569"/>
      <c r="B50" s="63" t="s">
        <v>2830</v>
      </c>
      <c r="C50" s="123"/>
      <c r="D50" s="1087"/>
      <c r="E50" s="135"/>
      <c r="F50" s="1073"/>
      <c r="G50" s="849"/>
      <c r="H50" s="87"/>
      <c r="I50" s="34"/>
      <c r="J50" s="76"/>
      <c r="K50" s="134"/>
      <c r="L50" s="164"/>
      <c r="M50" s="262"/>
      <c r="N50" s="1616"/>
      <c r="O50" s="1332"/>
      <c r="P50" s="1087"/>
      <c r="Q50" s="937"/>
      <c r="R50" s="937"/>
      <c r="S50" s="262"/>
      <c r="T50" s="34"/>
    </row>
    <row r="51" spans="1:20" ht="15" customHeight="1" thickBot="1" x14ac:dyDescent="0.3">
      <c r="A51" s="570"/>
      <c r="B51" s="1451" t="s">
        <v>1959</v>
      </c>
      <c r="C51" s="124"/>
      <c r="D51" s="1086"/>
      <c r="E51" s="128"/>
      <c r="F51" s="1074"/>
      <c r="G51" s="850"/>
      <c r="H51" s="74"/>
      <c r="I51" s="48"/>
      <c r="J51" s="111"/>
      <c r="K51" s="127"/>
      <c r="L51" s="163"/>
      <c r="M51" s="438"/>
      <c r="N51" s="1620"/>
      <c r="O51" s="1333"/>
      <c r="P51" s="1086"/>
      <c r="Q51" s="938"/>
      <c r="R51" s="938"/>
      <c r="S51" s="438"/>
      <c r="T51" s="48"/>
    </row>
    <row r="52" spans="1:20" ht="15" customHeight="1" thickBot="1" x14ac:dyDescent="0.3">
      <c r="A52" s="571">
        <v>12</v>
      </c>
      <c r="B52" s="1980" t="s">
        <v>2831</v>
      </c>
      <c r="C52" s="993" t="s">
        <v>2832</v>
      </c>
      <c r="D52" s="1885"/>
      <c r="E52" s="999" t="s">
        <v>2833</v>
      </c>
      <c r="F52" s="1081">
        <v>183</v>
      </c>
      <c r="G52" s="844">
        <v>0</v>
      </c>
      <c r="H52" s="329">
        <f>ROUND(G52*F52/F52,2)</f>
        <v>0</v>
      </c>
      <c r="I52" s="156" t="s">
        <v>50</v>
      </c>
      <c r="J52" s="147">
        <v>23.98</v>
      </c>
      <c r="K52" s="261">
        <f>IF(OR(ISBLANK(J52),G52=0,ISBLANK(G52)),,ROUND(J52+$K$3,2))</f>
        <v>0</v>
      </c>
      <c r="L52" s="512">
        <f>ROUND(H52*K52,2)</f>
        <v>0</v>
      </c>
      <c r="M52" s="1990">
        <f>ROUND(K52/F52,2)</f>
        <v>0</v>
      </c>
      <c r="N52" s="2058">
        <v>19.399999999999999</v>
      </c>
      <c r="O52" s="1981">
        <v>0.10489999999999999</v>
      </c>
      <c r="P52" s="1885">
        <v>43.64</v>
      </c>
      <c r="Q52" s="1326">
        <f>ROUND(O52*P52,2)</f>
        <v>4.58</v>
      </c>
      <c r="R52" s="1326">
        <f>K52-Q52</f>
        <v>-4.58</v>
      </c>
      <c r="S52" s="262">
        <f>R52/F52</f>
        <v>-2.5027322404371586E-2</v>
      </c>
      <c r="T52" s="262">
        <f>N52/F52</f>
        <v>0.10601092896174863</v>
      </c>
    </row>
    <row r="53" spans="1:20" ht="15" customHeight="1" x14ac:dyDescent="0.25">
      <c r="A53" s="569"/>
      <c r="B53" s="1991" t="s">
        <v>2834</v>
      </c>
      <c r="C53" s="123"/>
      <c r="D53" s="1087"/>
      <c r="E53" s="123"/>
      <c r="F53" s="1088"/>
      <c r="G53" s="848"/>
      <c r="H53" s="123"/>
      <c r="I53" s="30"/>
      <c r="J53" s="121"/>
      <c r="K53" s="37"/>
      <c r="L53" s="257"/>
      <c r="M53" s="1989"/>
      <c r="N53" s="2057"/>
      <c r="O53" s="1332"/>
      <c r="P53" s="1087"/>
      <c r="Q53" s="937"/>
      <c r="R53" s="937"/>
      <c r="S53" s="262"/>
      <c r="T53" s="34"/>
    </row>
    <row r="54" spans="1:20" ht="15" customHeight="1" x14ac:dyDescent="0.25">
      <c r="A54" s="569"/>
      <c r="B54" s="63" t="s">
        <v>2830</v>
      </c>
      <c r="C54" s="123"/>
      <c r="D54" s="1087"/>
      <c r="E54" s="135"/>
      <c r="F54" s="1073"/>
      <c r="G54" s="849"/>
      <c r="H54" s="87"/>
      <c r="I54" s="34"/>
      <c r="J54" s="76"/>
      <c r="K54" s="134"/>
      <c r="L54" s="164"/>
      <c r="M54" s="262"/>
      <c r="N54" s="1616"/>
      <c r="O54" s="1332"/>
      <c r="P54" s="1087"/>
      <c r="Q54" s="937"/>
      <c r="R54" s="937"/>
      <c r="S54" s="262"/>
      <c r="T54" s="34"/>
    </row>
    <row r="55" spans="1:20" ht="15" customHeight="1" thickBot="1" x14ac:dyDescent="0.3">
      <c r="A55" s="570"/>
      <c r="B55" s="1451" t="s">
        <v>1959</v>
      </c>
      <c r="C55" s="124"/>
      <c r="D55" s="1086"/>
      <c r="E55" s="128"/>
      <c r="F55" s="1074"/>
      <c r="G55" s="850"/>
      <c r="H55" s="74"/>
      <c r="I55" s="48"/>
      <c r="J55" s="111"/>
      <c r="K55" s="127"/>
      <c r="L55" s="163"/>
      <c r="M55" s="438"/>
      <c r="N55" s="1620"/>
      <c r="O55" s="1333"/>
      <c r="P55" s="1086"/>
      <c r="Q55" s="938"/>
      <c r="R55" s="938"/>
      <c r="S55" s="438"/>
      <c r="T55" s="48"/>
    </row>
    <row r="56" spans="1:20" ht="15" customHeight="1" thickBot="1" x14ac:dyDescent="0.3">
      <c r="A56" s="571">
        <v>13</v>
      </c>
      <c r="B56" s="1980" t="s">
        <v>2835</v>
      </c>
      <c r="C56" s="993" t="s">
        <v>2802</v>
      </c>
      <c r="D56" s="1885"/>
      <c r="E56" s="999" t="s">
        <v>412</v>
      </c>
      <c r="F56" s="1081">
        <v>160</v>
      </c>
      <c r="G56" s="844">
        <v>0</v>
      </c>
      <c r="H56" s="329">
        <f>ROUND(G56*F56/F56,2)</f>
        <v>0</v>
      </c>
      <c r="I56" s="156" t="s">
        <v>50</v>
      </c>
      <c r="J56" s="147">
        <v>28.15</v>
      </c>
      <c r="K56" s="261">
        <f>IF(OR(ISBLANK(J56),G56=0,ISBLANK(G56)),,ROUND(J56+$K$3,2))</f>
        <v>0</v>
      </c>
      <c r="L56" s="512">
        <f>ROUND(H56*K56,2)</f>
        <v>0</v>
      </c>
      <c r="M56" s="1990">
        <f>ROUND(K56/F56,2)</f>
        <v>0</v>
      </c>
      <c r="N56" s="2058">
        <v>22.43</v>
      </c>
      <c r="O56" s="1981">
        <v>0.10489999999999999</v>
      </c>
      <c r="P56" s="1885">
        <v>54.55</v>
      </c>
      <c r="Q56" s="1326">
        <f>ROUND(O56*P56,2)</f>
        <v>5.72</v>
      </c>
      <c r="R56" s="1326">
        <f>K56-Q56</f>
        <v>-5.72</v>
      </c>
      <c r="S56" s="262">
        <f>R56/F56</f>
        <v>-3.5749999999999997E-2</v>
      </c>
      <c r="T56" s="262">
        <f>N56/F56</f>
        <v>0.14018749999999999</v>
      </c>
    </row>
    <row r="57" spans="1:20" ht="15" customHeight="1" x14ac:dyDescent="0.25">
      <c r="A57" s="569"/>
      <c r="B57" s="1991" t="s">
        <v>2836</v>
      </c>
      <c r="C57" s="123"/>
      <c r="D57" s="1087"/>
      <c r="E57" s="123"/>
      <c r="F57" s="1088"/>
      <c r="G57" s="848"/>
      <c r="H57" s="123"/>
      <c r="I57" s="30"/>
      <c r="J57" s="121"/>
      <c r="K57" s="37"/>
      <c r="L57" s="257"/>
      <c r="M57" s="1989"/>
      <c r="N57" s="2057"/>
      <c r="O57" s="1332"/>
      <c r="P57" s="1087"/>
      <c r="Q57" s="937"/>
      <c r="R57" s="937"/>
      <c r="S57" s="262"/>
      <c r="T57" s="34"/>
    </row>
    <row r="58" spans="1:20" ht="15" customHeight="1" x14ac:dyDescent="0.25">
      <c r="A58" s="569"/>
      <c r="B58" s="63" t="s">
        <v>2830</v>
      </c>
      <c r="C58" s="123"/>
      <c r="D58" s="1087"/>
      <c r="E58" s="135"/>
      <c r="F58" s="1073"/>
      <c r="G58" s="849"/>
      <c r="H58" s="87"/>
      <c r="I58" s="34"/>
      <c r="J58" s="76"/>
      <c r="K58" s="134"/>
      <c r="L58" s="164"/>
      <c r="M58" s="262"/>
      <c r="N58" s="1616"/>
      <c r="O58" s="1332"/>
      <c r="P58" s="1087"/>
      <c r="Q58" s="937"/>
      <c r="R58" s="937"/>
      <c r="S58" s="262"/>
      <c r="T58" s="34"/>
    </row>
    <row r="59" spans="1:20" ht="15" customHeight="1" thickBot="1" x14ac:dyDescent="0.3">
      <c r="A59" s="570"/>
      <c r="B59" s="1451" t="s">
        <v>1959</v>
      </c>
      <c r="C59" s="124"/>
      <c r="D59" s="1086"/>
      <c r="E59" s="128"/>
      <c r="F59" s="1074"/>
      <c r="G59" s="850"/>
      <c r="H59" s="74"/>
      <c r="I59" s="48"/>
      <c r="J59" s="111"/>
      <c r="K59" s="127"/>
      <c r="L59" s="163"/>
      <c r="M59" s="438"/>
      <c r="N59" s="1620"/>
      <c r="O59" s="1333"/>
      <c r="P59" s="1086"/>
      <c r="Q59" s="938"/>
      <c r="R59" s="938"/>
      <c r="S59" s="438"/>
      <c r="T59" s="48"/>
    </row>
    <row r="60" spans="1:20" ht="15" customHeight="1" thickBot="1" x14ac:dyDescent="0.3">
      <c r="A60" s="571">
        <v>14</v>
      </c>
      <c r="B60" s="1980" t="s">
        <v>2837</v>
      </c>
      <c r="C60" s="993" t="s">
        <v>2838</v>
      </c>
      <c r="D60" s="1885"/>
      <c r="E60" s="1825" t="s">
        <v>412</v>
      </c>
      <c r="F60" s="1993">
        <v>160</v>
      </c>
      <c r="G60" s="844">
        <v>70</v>
      </c>
      <c r="H60" s="453">
        <f>ROUND(G60*F60/F60,2)</f>
        <v>70</v>
      </c>
      <c r="I60" s="1967" t="s">
        <v>50</v>
      </c>
      <c r="J60" s="2358"/>
      <c r="K60" s="2371"/>
      <c r="L60" s="2364"/>
      <c r="M60" s="2300"/>
      <c r="N60" s="2058"/>
      <c r="O60" s="1981">
        <v>0.10489999999999999</v>
      </c>
      <c r="P60" s="1995">
        <v>54.55</v>
      </c>
      <c r="Q60" s="1722">
        <f>ROUND(O60*P60,2)</f>
        <v>5.72</v>
      </c>
      <c r="R60" s="1326" t="s">
        <v>157</v>
      </c>
      <c r="S60" s="262" t="s">
        <v>157</v>
      </c>
      <c r="T60" s="262" t="s">
        <v>157</v>
      </c>
    </row>
    <row r="61" spans="1:20" ht="15" customHeight="1" x14ac:dyDescent="0.25">
      <c r="A61" s="569"/>
      <c r="B61" s="1991" t="s">
        <v>2839</v>
      </c>
      <c r="C61" s="123" t="s">
        <v>2840</v>
      </c>
      <c r="D61" s="1885"/>
      <c r="E61" s="186" t="s">
        <v>412</v>
      </c>
      <c r="F61" s="1077">
        <v>160</v>
      </c>
      <c r="G61" s="848"/>
      <c r="H61" s="1835">
        <f>ROUND(G60*F60/F61,2)</f>
        <v>70</v>
      </c>
      <c r="I61" s="88" t="s">
        <v>50</v>
      </c>
      <c r="J61" s="154">
        <v>19.170000000000002</v>
      </c>
      <c r="K61" s="207">
        <f>IF(OR(ISBLANK(J61),G60=0,ISBLANK(G60)),,ROUND(J61+$K$3,2))</f>
        <v>19.170000000000002</v>
      </c>
      <c r="L61" s="1957">
        <f>ROUND(H61*K61,2)</f>
        <v>1341.9</v>
      </c>
      <c r="M61" s="1834">
        <f>ROUND(K61/F61,2)</f>
        <v>0.12</v>
      </c>
      <c r="N61" s="1839">
        <v>13.45</v>
      </c>
      <c r="O61" s="1832">
        <v>0.10489999999999999</v>
      </c>
      <c r="P61" s="1885">
        <v>54.55</v>
      </c>
      <c r="Q61" s="1675">
        <f>ROUND(O61*P61,2)</f>
        <v>5.72</v>
      </c>
      <c r="R61" s="1326">
        <f t="shared" ref="R61" si="21">K61-Q61</f>
        <v>13.450000000000003</v>
      </c>
      <c r="S61" s="262">
        <f t="shared" ref="S61" si="22">R61/F61</f>
        <v>8.4062500000000012E-2</v>
      </c>
      <c r="T61" s="262">
        <f t="shared" ref="T61" si="23">N61/F61</f>
        <v>8.4062499999999998E-2</v>
      </c>
    </row>
    <row r="62" spans="1:20" ht="15" customHeight="1" x14ac:dyDescent="0.25">
      <c r="A62" s="569"/>
      <c r="B62" s="63" t="s">
        <v>2830</v>
      </c>
      <c r="C62" s="123"/>
      <c r="D62" s="1087"/>
      <c r="E62" s="135"/>
      <c r="F62" s="1073"/>
      <c r="G62" s="849"/>
      <c r="H62" s="87"/>
      <c r="I62" s="34"/>
      <c r="J62" s="76"/>
      <c r="K62" s="134"/>
      <c r="L62" s="164"/>
      <c r="M62" s="262"/>
      <c r="N62" s="1616"/>
      <c r="O62" s="1332"/>
      <c r="P62" s="1087"/>
      <c r="Q62" s="937"/>
      <c r="R62" s="2059"/>
      <c r="S62" s="262"/>
      <c r="T62" s="262"/>
    </row>
    <row r="63" spans="1:20" ht="15" customHeight="1" thickBot="1" x14ac:dyDescent="0.3">
      <c r="A63" s="570"/>
      <c r="B63" s="1451" t="s">
        <v>1959</v>
      </c>
      <c r="C63" s="124"/>
      <c r="D63" s="1086"/>
      <c r="E63" s="128"/>
      <c r="F63" s="1074"/>
      <c r="G63" s="850"/>
      <c r="H63" s="74"/>
      <c r="I63" s="48"/>
      <c r="J63" s="111"/>
      <c r="K63" s="127"/>
      <c r="L63" s="163"/>
      <c r="M63" s="438"/>
      <c r="N63" s="1620"/>
      <c r="O63" s="1333"/>
      <c r="P63" s="1086"/>
      <c r="Q63" s="938"/>
      <c r="R63" s="2059"/>
      <c r="S63" s="262"/>
      <c r="T63" s="262"/>
    </row>
    <row r="64" spans="1:20" ht="15" customHeight="1" thickBot="1" x14ac:dyDescent="0.3">
      <c r="A64" s="571">
        <v>15</v>
      </c>
      <c r="B64" s="1980" t="s">
        <v>2841</v>
      </c>
      <c r="C64" s="993" t="s">
        <v>2842</v>
      </c>
      <c r="D64" s="1885"/>
      <c r="E64" s="999" t="s">
        <v>412</v>
      </c>
      <c r="F64" s="1081">
        <v>144</v>
      </c>
      <c r="G64" s="844">
        <v>0</v>
      </c>
      <c r="H64" s="329">
        <f>ROUND(G64*F64/F64,2)</f>
        <v>0</v>
      </c>
      <c r="I64" s="156" t="s">
        <v>50</v>
      </c>
      <c r="J64" s="147">
        <v>23.91</v>
      </c>
      <c r="K64" s="261">
        <f>IF(OR(ISBLANK(J64),G64=0,ISBLANK(G64)),,ROUND(J64+$K$3,2))</f>
        <v>0</v>
      </c>
      <c r="L64" s="512">
        <f>ROUND(H64*K64,2)</f>
        <v>0</v>
      </c>
      <c r="M64" s="1990">
        <f>ROUND(K64/F64,2)</f>
        <v>0</v>
      </c>
      <c r="N64" s="2058">
        <v>18.760000000000002</v>
      </c>
      <c r="O64" s="1981">
        <v>0.10489999999999999</v>
      </c>
      <c r="P64" s="1885">
        <v>49.09</v>
      </c>
      <c r="Q64" s="1326">
        <f>ROUND(O64*P64,2)</f>
        <v>5.15</v>
      </c>
      <c r="R64" s="1326">
        <f t="shared" ref="R64" si="24">K64-Q64</f>
        <v>-5.15</v>
      </c>
      <c r="S64" s="262">
        <f t="shared" ref="S64" si="25">R64/F64</f>
        <v>-3.5763888888888894E-2</v>
      </c>
      <c r="T64" s="262">
        <f t="shared" ref="T64" si="26">N64/F64</f>
        <v>0.1302777777777778</v>
      </c>
    </row>
    <row r="65" spans="1:20" ht="15" customHeight="1" x14ac:dyDescent="0.25">
      <c r="A65" s="569"/>
      <c r="B65" s="1991" t="s">
        <v>2843</v>
      </c>
      <c r="C65" s="123"/>
      <c r="D65" s="1087"/>
      <c r="E65" s="123"/>
      <c r="F65" s="1088"/>
      <c r="G65" s="848"/>
      <c r="H65" s="123"/>
      <c r="I65" s="30"/>
      <c r="J65" s="121"/>
      <c r="K65" s="37"/>
      <c r="L65" s="257"/>
      <c r="M65" s="1989"/>
      <c r="N65" s="2057"/>
      <c r="O65" s="1332"/>
      <c r="P65" s="1087"/>
      <c r="Q65" s="937"/>
      <c r="R65" s="2059"/>
      <c r="S65" s="1456"/>
      <c r="T65" s="1456"/>
    </row>
    <row r="66" spans="1:20" ht="15" customHeight="1" x14ac:dyDescent="0.25">
      <c r="A66" s="569"/>
      <c r="B66" s="63" t="s">
        <v>2830</v>
      </c>
      <c r="C66" s="123"/>
      <c r="D66" s="1087"/>
      <c r="E66" s="135"/>
      <c r="F66" s="1073"/>
      <c r="G66" s="849"/>
      <c r="H66" s="87"/>
      <c r="I66" s="34"/>
      <c r="J66" s="76"/>
      <c r="K66" s="134"/>
      <c r="L66" s="164"/>
      <c r="M66" s="262"/>
      <c r="N66" s="1616"/>
      <c r="O66" s="1332"/>
      <c r="P66" s="1087"/>
      <c r="Q66" s="937"/>
      <c r="R66" s="937"/>
      <c r="S66" s="262"/>
      <c r="T66" s="34"/>
    </row>
    <row r="67" spans="1:20" ht="15" customHeight="1" thickBot="1" x14ac:dyDescent="0.3">
      <c r="A67" s="570"/>
      <c r="B67" s="1451" t="s">
        <v>1959</v>
      </c>
      <c r="C67" s="124"/>
      <c r="D67" s="1086"/>
      <c r="E67" s="128"/>
      <c r="F67" s="1074"/>
      <c r="G67" s="850"/>
      <c r="H67" s="74"/>
      <c r="I67" s="48"/>
      <c r="J67" s="111"/>
      <c r="K67" s="127"/>
      <c r="L67" s="163"/>
      <c r="M67" s="438"/>
      <c r="N67" s="1620"/>
      <c r="O67" s="1333"/>
      <c r="P67" s="1086"/>
      <c r="Q67" s="938"/>
      <c r="R67" s="938"/>
      <c r="S67" s="438"/>
      <c r="T67" s="48"/>
    </row>
    <row r="68" spans="1:20" ht="15" customHeight="1" thickBot="1" x14ac:dyDescent="0.3">
      <c r="A68" s="571">
        <v>16</v>
      </c>
      <c r="B68" s="1980" t="s">
        <v>2844</v>
      </c>
      <c r="C68" s="993" t="s">
        <v>2845</v>
      </c>
      <c r="D68" s="1885"/>
      <c r="E68" s="999" t="s">
        <v>412</v>
      </c>
      <c r="F68" s="1081">
        <v>160</v>
      </c>
      <c r="G68" s="844">
        <v>15</v>
      </c>
      <c r="H68" s="329">
        <f>ROUND(G68*F68/F68,2)</f>
        <v>15</v>
      </c>
      <c r="I68" s="156" t="s">
        <v>50</v>
      </c>
      <c r="J68" s="147">
        <v>29.2</v>
      </c>
      <c r="K68" s="261">
        <f>IF(OR(ISBLANK(J68),G68=0,ISBLANK(G68)),,ROUND(J68+$K$3,2))</f>
        <v>29.2</v>
      </c>
      <c r="L68" s="512">
        <f>ROUND(H68*K68,2)</f>
        <v>438</v>
      </c>
      <c r="M68" s="1990">
        <f>ROUND(K68/F68,2)</f>
        <v>0.18</v>
      </c>
      <c r="N68" s="2058">
        <v>23.48</v>
      </c>
      <c r="O68" s="1981">
        <v>0.10489999999999999</v>
      </c>
      <c r="P68" s="1885">
        <v>54.55</v>
      </c>
      <c r="Q68" s="1326">
        <f>ROUND(O68*P68,2)</f>
        <v>5.72</v>
      </c>
      <c r="R68" s="1326">
        <f t="shared" ref="R68" si="27">K68-Q68</f>
        <v>23.48</v>
      </c>
      <c r="S68" s="262">
        <f t="shared" ref="S68" si="28">R68/F68</f>
        <v>0.14674999999999999</v>
      </c>
      <c r="T68" s="262">
        <f t="shared" ref="T68" si="29">N68/F68</f>
        <v>0.14674999999999999</v>
      </c>
    </row>
    <row r="69" spans="1:20" ht="15" customHeight="1" x14ac:dyDescent="0.25">
      <c r="A69" s="569"/>
      <c r="B69" s="1991" t="s">
        <v>2846</v>
      </c>
      <c r="C69" s="123"/>
      <c r="D69" s="1087"/>
      <c r="E69" s="123"/>
      <c r="F69" s="1088"/>
      <c r="G69" s="848"/>
      <c r="H69" s="123"/>
      <c r="I69" s="30"/>
      <c r="J69" s="121"/>
      <c r="K69" s="37"/>
      <c r="L69" s="257"/>
      <c r="M69" s="1989"/>
      <c r="N69" s="2057"/>
      <c r="O69" s="1332"/>
      <c r="P69" s="1087"/>
      <c r="Q69" s="937"/>
      <c r="R69" s="937"/>
      <c r="S69" s="262"/>
      <c r="T69" s="34"/>
    </row>
    <row r="70" spans="1:20" ht="15" customHeight="1" x14ac:dyDescent="0.25">
      <c r="A70" s="569"/>
      <c r="B70" s="63" t="s">
        <v>2830</v>
      </c>
      <c r="C70" s="123"/>
      <c r="D70" s="1087"/>
      <c r="E70" s="135"/>
      <c r="F70" s="1073"/>
      <c r="G70" s="849"/>
      <c r="H70" s="87"/>
      <c r="I70" s="34"/>
      <c r="J70" s="76"/>
      <c r="K70" s="134"/>
      <c r="L70" s="164"/>
      <c r="M70" s="262"/>
      <c r="N70" s="1616"/>
      <c r="O70" s="1332"/>
      <c r="P70" s="1087"/>
      <c r="Q70" s="937"/>
      <c r="R70" s="937"/>
      <c r="S70" s="262"/>
      <c r="T70" s="34"/>
    </row>
    <row r="71" spans="1:20" ht="15" customHeight="1" thickBot="1" x14ac:dyDescent="0.3">
      <c r="A71" s="570"/>
      <c r="B71" s="1451" t="s">
        <v>1959</v>
      </c>
      <c r="C71" s="124"/>
      <c r="D71" s="1086"/>
      <c r="E71" s="128"/>
      <c r="F71" s="1074"/>
      <c r="G71" s="850"/>
      <c r="H71" s="74"/>
      <c r="I71" s="48"/>
      <c r="J71" s="111"/>
      <c r="K71" s="127"/>
      <c r="L71" s="163"/>
      <c r="M71" s="438"/>
      <c r="N71" s="1620"/>
      <c r="O71" s="1333"/>
      <c r="P71" s="1086"/>
      <c r="Q71" s="938"/>
      <c r="R71" s="938"/>
      <c r="S71" s="438"/>
      <c r="T71" s="48"/>
    </row>
    <row r="72" spans="1:20" ht="15" customHeight="1" thickBot="1" x14ac:dyDescent="0.3">
      <c r="A72" s="1997"/>
      <c r="B72" s="557" t="s">
        <v>2847</v>
      </c>
      <c r="C72" s="17"/>
      <c r="D72" s="530"/>
      <c r="E72" s="17"/>
      <c r="F72" s="1071"/>
      <c r="G72" s="842"/>
      <c r="H72" s="406"/>
      <c r="I72" s="15"/>
      <c r="J72" s="525"/>
      <c r="K72" s="406"/>
      <c r="L72" s="406"/>
      <c r="M72" s="931"/>
      <c r="N72" s="1614"/>
      <c r="O72" s="961" t="s">
        <v>400</v>
      </c>
      <c r="P72" s="1291" t="s">
        <v>423</v>
      </c>
      <c r="Q72" s="406"/>
      <c r="R72" s="406"/>
      <c r="S72" s="406"/>
      <c r="T72" s="945"/>
    </row>
    <row r="73" spans="1:20" ht="15" customHeight="1" thickBot="1" x14ac:dyDescent="0.3">
      <c r="A73" s="571">
        <v>17</v>
      </c>
      <c r="B73" s="652" t="s">
        <v>424</v>
      </c>
      <c r="C73" s="1858" t="s">
        <v>2848</v>
      </c>
      <c r="D73" s="1885"/>
      <c r="E73" s="1835" t="s">
        <v>1841</v>
      </c>
      <c r="F73" s="1979">
        <v>80</v>
      </c>
      <c r="G73" s="844">
        <v>85</v>
      </c>
      <c r="H73" s="1837">
        <f>ROUND(G73*F73/F73,2)</f>
        <v>85</v>
      </c>
      <c r="I73" s="1894" t="s">
        <v>50</v>
      </c>
      <c r="J73" s="1838">
        <v>20.78</v>
      </c>
      <c r="K73" s="1906">
        <f>IF(OR(ISBLANK(J73),G73=0,ISBLANK(G73)),,ROUND(J73+$K$3,2))</f>
        <v>20.78</v>
      </c>
      <c r="L73" s="1957">
        <f>ROUND(H73*K73,2)</f>
        <v>1766.3</v>
      </c>
      <c r="M73" s="1834">
        <f>ROUND(K73/F73,2)</f>
        <v>0.26</v>
      </c>
      <c r="N73" s="1839"/>
      <c r="O73" s="1998">
        <v>0.22309999999999999</v>
      </c>
      <c r="P73" s="1999">
        <v>29.41</v>
      </c>
      <c r="Q73" s="1475">
        <f>ROUND(O73*P73,2)</f>
        <v>6.56</v>
      </c>
      <c r="R73" s="1475"/>
      <c r="S73" s="2000">
        <f>K73-Q73</f>
        <v>14.220000000000002</v>
      </c>
      <c r="T73" s="2000">
        <f>S73/F73</f>
        <v>0.17775000000000002</v>
      </c>
    </row>
    <row r="74" spans="1:20" ht="15" customHeight="1" x14ac:dyDescent="0.25">
      <c r="A74" s="569"/>
      <c r="B74" s="653" t="s">
        <v>425</v>
      </c>
      <c r="C74" s="123"/>
      <c r="D74" s="1087"/>
      <c r="E74" s="135"/>
      <c r="F74" s="1073"/>
      <c r="G74" s="810"/>
      <c r="H74" s="87"/>
      <c r="I74" s="34"/>
      <c r="J74" s="76"/>
      <c r="K74" s="134"/>
      <c r="L74" s="164"/>
      <c r="M74" s="262"/>
      <c r="N74" s="1616"/>
      <c r="O74" s="1332"/>
      <c r="P74" s="1087"/>
      <c r="Q74" s="937"/>
      <c r="R74" s="937"/>
      <c r="S74" s="262"/>
      <c r="T74" s="34"/>
    </row>
    <row r="75" spans="1:20" ht="15" customHeight="1" x14ac:dyDescent="0.25">
      <c r="A75" s="569"/>
      <c r="B75" s="34" t="s">
        <v>2849</v>
      </c>
      <c r="C75" s="863"/>
      <c r="D75" s="1255"/>
      <c r="E75" s="228"/>
      <c r="F75" s="1109"/>
      <c r="G75" s="810"/>
      <c r="H75" s="101"/>
      <c r="I75" s="113"/>
      <c r="J75" s="107"/>
      <c r="K75" s="227"/>
      <c r="L75" s="187"/>
      <c r="M75" s="1982"/>
      <c r="N75" s="1619"/>
      <c r="O75" s="1332"/>
      <c r="P75" s="1255"/>
      <c r="Q75" s="1661"/>
      <c r="R75" s="1661"/>
      <c r="S75" s="1982"/>
      <c r="T75" s="88"/>
    </row>
    <row r="76" spans="1:20" ht="15" customHeight="1" thickBot="1" x14ac:dyDescent="0.3">
      <c r="A76" s="570"/>
      <c r="B76" s="617" t="s">
        <v>1959</v>
      </c>
      <c r="C76" s="124"/>
      <c r="D76" s="1086"/>
      <c r="E76" s="128"/>
      <c r="F76" s="1074"/>
      <c r="G76" s="810"/>
      <c r="H76" s="74"/>
      <c r="I76" s="13"/>
      <c r="J76" s="79"/>
      <c r="K76" s="127"/>
      <c r="L76" s="163"/>
      <c r="M76" s="438"/>
      <c r="N76" s="1619"/>
      <c r="O76" s="1332"/>
      <c r="P76" s="1086"/>
      <c r="Q76" s="938"/>
      <c r="R76" s="938"/>
      <c r="S76" s="438"/>
      <c r="T76" s="48"/>
    </row>
    <row r="77" spans="1:20" ht="15" customHeight="1" thickBot="1" x14ac:dyDescent="0.3">
      <c r="A77" s="571">
        <v>18</v>
      </c>
      <c r="B77" s="654" t="s">
        <v>427</v>
      </c>
      <c r="C77" s="1858" t="s">
        <v>2850</v>
      </c>
      <c r="D77" s="1885"/>
      <c r="E77" s="1835" t="s">
        <v>1841</v>
      </c>
      <c r="F77" s="1979">
        <v>80</v>
      </c>
      <c r="G77" s="844">
        <v>0</v>
      </c>
      <c r="H77" s="1837">
        <f>ROUND(G77*F77/F77,2)</f>
        <v>0</v>
      </c>
      <c r="I77" s="1894" t="s">
        <v>50</v>
      </c>
      <c r="J77" s="1838">
        <v>21.53</v>
      </c>
      <c r="K77" s="1906">
        <f>IF(OR(ISBLANK(J77),G77=0,ISBLANK(G77)),,ROUND(J77+$K$3,2))</f>
        <v>0</v>
      </c>
      <c r="L77" s="1957">
        <f>ROUND(H77*K77,2)</f>
        <v>0</v>
      </c>
      <c r="M77" s="1834">
        <f>ROUND(K77/F77,2)</f>
        <v>0</v>
      </c>
      <c r="N77" s="1839">
        <v>15.76</v>
      </c>
      <c r="O77" s="1981">
        <v>0.1963</v>
      </c>
      <c r="P77" s="1885">
        <v>29.41</v>
      </c>
      <c r="Q77" s="1326">
        <f>ROUND(O77*P77,2)</f>
        <v>5.77</v>
      </c>
      <c r="R77" s="1326">
        <f t="shared" ref="R77" si="30">K77-Q77</f>
        <v>-5.77</v>
      </c>
      <c r="S77" s="262">
        <f t="shared" ref="S77" si="31">R77/F77</f>
        <v>-7.2124999999999995E-2</v>
      </c>
      <c r="T77" s="262">
        <f t="shared" ref="T77" si="32">N77/F77</f>
        <v>0.19700000000000001</v>
      </c>
    </row>
    <row r="78" spans="1:20" ht="15" customHeight="1" x14ac:dyDescent="0.25">
      <c r="A78" s="569"/>
      <c r="B78" s="34" t="s">
        <v>428</v>
      </c>
      <c r="C78" s="123" t="s">
        <v>2851</v>
      </c>
      <c r="D78" s="1885"/>
      <c r="E78" s="1835" t="s">
        <v>2805</v>
      </c>
      <c r="F78" s="1979">
        <v>80</v>
      </c>
      <c r="G78" s="811"/>
      <c r="H78" s="1837">
        <f>ROUND(G77*F77/F78,2)</f>
        <v>0</v>
      </c>
      <c r="I78" s="1894" t="s">
        <v>50</v>
      </c>
      <c r="J78" s="1845"/>
      <c r="K78" s="2003"/>
      <c r="L78" s="2004"/>
      <c r="M78" s="1932"/>
      <c r="N78" s="1839"/>
      <c r="O78" s="1981">
        <v>0.1963</v>
      </c>
      <c r="P78" s="1885">
        <v>29.41</v>
      </c>
      <c r="Q78" s="1326">
        <f>ROUND(O78*P78,2)</f>
        <v>5.77</v>
      </c>
      <c r="R78" s="1326" t="s">
        <v>157</v>
      </c>
      <c r="S78" s="262" t="s">
        <v>157</v>
      </c>
      <c r="T78" s="262" t="s">
        <v>157</v>
      </c>
    </row>
    <row r="79" spans="1:20" ht="15" customHeight="1" x14ac:dyDescent="0.25">
      <c r="A79" s="569"/>
      <c r="B79" s="34" t="s">
        <v>2852</v>
      </c>
      <c r="C79" s="863"/>
      <c r="D79" s="1255"/>
      <c r="E79" s="863"/>
      <c r="F79" s="1105"/>
      <c r="G79" s="811"/>
      <c r="H79" s="516"/>
      <c r="I79" s="53"/>
      <c r="J79" s="171"/>
      <c r="K79" s="258"/>
      <c r="L79" s="852"/>
      <c r="M79" s="2001"/>
      <c r="N79" s="1661"/>
      <c r="O79" s="1332"/>
      <c r="P79" s="1255"/>
      <c r="Q79" s="1661"/>
      <c r="R79" s="1661"/>
      <c r="S79" s="1982"/>
      <c r="T79" s="88"/>
    </row>
    <row r="80" spans="1:20" ht="15" customHeight="1" thickBot="1" x14ac:dyDescent="0.3">
      <c r="A80" s="570"/>
      <c r="B80" s="617" t="s">
        <v>1959</v>
      </c>
      <c r="C80" s="124"/>
      <c r="D80" s="1086"/>
      <c r="E80" s="124"/>
      <c r="F80" s="1078"/>
      <c r="G80" s="821"/>
      <c r="H80" s="117"/>
      <c r="I80" s="130"/>
      <c r="J80" s="44"/>
      <c r="K80" s="241"/>
      <c r="L80" s="719"/>
      <c r="M80" s="932"/>
      <c r="N80" s="1661"/>
      <c r="O80" s="1332"/>
      <c r="P80" s="1086"/>
      <c r="Q80" s="938"/>
      <c r="R80" s="938"/>
      <c r="S80" s="438"/>
      <c r="T80" s="48"/>
    </row>
    <row r="81" spans="1:20" ht="15" customHeight="1" thickBot="1" x14ac:dyDescent="0.3">
      <c r="A81" s="571">
        <v>19</v>
      </c>
      <c r="B81" s="652" t="s">
        <v>429</v>
      </c>
      <c r="C81" s="993" t="s">
        <v>2853</v>
      </c>
      <c r="D81" s="1885"/>
      <c r="E81" s="999" t="s">
        <v>1841</v>
      </c>
      <c r="F81" s="1081">
        <v>80</v>
      </c>
      <c r="G81" s="2373">
        <v>30</v>
      </c>
      <c r="H81" s="453">
        <f>ROUND(G81*F81/F81,2)</f>
        <v>30</v>
      </c>
      <c r="I81" s="1967" t="s">
        <v>50</v>
      </c>
      <c r="J81" s="2358"/>
      <c r="K81" s="2371"/>
      <c r="L81" s="2364"/>
      <c r="M81" s="2300"/>
      <c r="N81" s="2058"/>
      <c r="O81" s="1981">
        <v>0.1963</v>
      </c>
      <c r="P81" s="1995">
        <v>29.41</v>
      </c>
      <c r="Q81" s="1326">
        <f>ROUND(O81*P81,2)</f>
        <v>5.77</v>
      </c>
      <c r="R81" s="1326" t="s">
        <v>157</v>
      </c>
      <c r="S81" s="262" t="s">
        <v>157</v>
      </c>
      <c r="T81" s="262" t="s">
        <v>157</v>
      </c>
    </row>
    <row r="82" spans="1:20" ht="15" customHeight="1" x14ac:dyDescent="0.25">
      <c r="A82" s="569"/>
      <c r="B82" s="166" t="s">
        <v>425</v>
      </c>
      <c r="C82" s="123" t="s">
        <v>2854</v>
      </c>
      <c r="D82" s="1885"/>
      <c r="E82" s="135" t="s">
        <v>430</v>
      </c>
      <c r="F82" s="1088">
        <v>80</v>
      </c>
      <c r="G82" s="754"/>
      <c r="H82" s="1835">
        <f>ROUND($G$81*$F$81/F82,2)</f>
        <v>30</v>
      </c>
      <c r="I82" s="88" t="s">
        <v>50</v>
      </c>
      <c r="J82" s="154">
        <v>20.53</v>
      </c>
      <c r="K82" s="207">
        <f>IF(OR(ISBLANK(J82),G81=0,ISBLANK(G81)),,ROUND(J82+$K$3,2))</f>
        <v>20.53</v>
      </c>
      <c r="L82" s="1313">
        <f>ROUND(H82*K82,2)</f>
        <v>615.9</v>
      </c>
      <c r="M82" s="1314">
        <f>ROUND(K82/F82,2)</f>
        <v>0.26</v>
      </c>
      <c r="N82" s="1478">
        <v>14.76</v>
      </c>
      <c r="O82" s="1832">
        <v>0.1963</v>
      </c>
      <c r="P82" s="1885">
        <v>29.41</v>
      </c>
      <c r="Q82" s="1326">
        <f>ROUND(O82*P82,2)</f>
        <v>5.77</v>
      </c>
      <c r="R82" s="1326">
        <f t="shared" ref="R82" si="33">K82-Q82</f>
        <v>14.760000000000002</v>
      </c>
      <c r="S82" s="262">
        <f t="shared" ref="S82" si="34">R82/F82</f>
        <v>0.18450000000000003</v>
      </c>
      <c r="T82" s="262">
        <f t="shared" ref="T82" si="35">N82/F82</f>
        <v>0.1845</v>
      </c>
    </row>
    <row r="83" spans="1:20" ht="15" customHeight="1" x14ac:dyDescent="0.25">
      <c r="A83" s="569"/>
      <c r="B83" s="166" t="s">
        <v>426</v>
      </c>
      <c r="C83" s="135"/>
      <c r="D83" s="1091"/>
      <c r="E83" s="135"/>
      <c r="F83" s="1088"/>
      <c r="G83" s="846"/>
      <c r="H83" s="123"/>
      <c r="I83" s="30"/>
      <c r="J83" s="121"/>
      <c r="K83" s="37"/>
      <c r="L83" s="257"/>
      <c r="M83" s="933"/>
      <c r="N83" s="937"/>
      <c r="O83" s="1332"/>
      <c r="P83" s="1091"/>
      <c r="Q83" s="937"/>
      <c r="R83" s="937"/>
      <c r="S83" s="262"/>
      <c r="T83" s="34"/>
    </row>
    <row r="84" spans="1:20" ht="15" customHeight="1" thickBot="1" x14ac:dyDescent="0.3">
      <c r="A84" s="570"/>
      <c r="B84" s="1451" t="s">
        <v>1959</v>
      </c>
      <c r="C84" s="124"/>
      <c r="D84" s="1086"/>
      <c r="E84" s="128"/>
      <c r="F84" s="1074"/>
      <c r="G84" s="847"/>
      <c r="H84" s="128"/>
      <c r="I84" s="13"/>
      <c r="J84" s="151"/>
      <c r="K84" s="127"/>
      <c r="L84" s="46"/>
      <c r="M84" s="438"/>
      <c r="N84" s="1620"/>
      <c r="O84" s="938"/>
      <c r="P84" s="1086"/>
      <c r="Q84" s="938"/>
      <c r="R84" s="938"/>
      <c r="S84" s="438"/>
      <c r="T84" s="48"/>
    </row>
    <row r="85" spans="1:20" ht="15" customHeight="1" thickBot="1" x14ac:dyDescent="0.3">
      <c r="A85" s="569">
        <v>20</v>
      </c>
      <c r="B85" s="1978" t="s">
        <v>2855</v>
      </c>
      <c r="C85" s="1858" t="s">
        <v>2856</v>
      </c>
      <c r="D85" s="1885"/>
      <c r="E85" s="1835" t="s">
        <v>2805</v>
      </c>
      <c r="F85" s="1979">
        <v>80</v>
      </c>
      <c r="G85" s="844">
        <v>40</v>
      </c>
      <c r="H85" s="1837">
        <f>ROUND(G85*F85/F85,2)</f>
        <v>40</v>
      </c>
      <c r="I85" s="1894" t="s">
        <v>50</v>
      </c>
      <c r="J85" s="1838">
        <v>21.9</v>
      </c>
      <c r="K85" s="1906">
        <f>IF(OR(ISBLANK(J85),G85=0,ISBLANK(G85)),,ROUND(J85+$K$3,2))</f>
        <v>21.9</v>
      </c>
      <c r="L85" s="1957">
        <f t="shared" ref="L85" si="36">ROUND(H85*K85,2)</f>
        <v>876</v>
      </c>
      <c r="M85" s="1834">
        <f t="shared" ref="M85" si="37">ROUND(K85/F85,2)</f>
        <v>0.27</v>
      </c>
      <c r="N85" s="1839">
        <v>16.13</v>
      </c>
      <c r="O85" s="1832">
        <v>0.1963</v>
      </c>
      <c r="P85" s="1885">
        <v>29.41</v>
      </c>
      <c r="Q85" s="1326">
        <f t="shared" ref="Q85" si="38">ROUND(O85*P85,2)</f>
        <v>5.77</v>
      </c>
      <c r="R85" s="1326">
        <f t="shared" ref="R85" si="39">K85-Q85</f>
        <v>16.13</v>
      </c>
      <c r="S85" s="262">
        <f t="shared" ref="S85" si="40">R85/F85</f>
        <v>0.201625</v>
      </c>
      <c r="T85" s="262">
        <f t="shared" ref="T85" si="41">N85/F85</f>
        <v>0.201625</v>
      </c>
    </row>
    <row r="86" spans="1:20" ht="15" customHeight="1" x14ac:dyDescent="0.25">
      <c r="A86" s="569"/>
      <c r="B86" s="166" t="s">
        <v>2857</v>
      </c>
      <c r="C86" s="123" t="s">
        <v>157</v>
      </c>
      <c r="D86" s="1833" t="s">
        <v>157</v>
      </c>
      <c r="E86" s="123" t="s">
        <v>157</v>
      </c>
      <c r="F86" s="1088" t="s">
        <v>157</v>
      </c>
      <c r="G86" s="811"/>
      <c r="H86" s="122" t="s">
        <v>157</v>
      </c>
      <c r="I86" s="1987" t="s">
        <v>157</v>
      </c>
      <c r="J86" s="1845" t="s">
        <v>157</v>
      </c>
      <c r="K86" s="1906" t="s">
        <v>157</v>
      </c>
      <c r="L86" s="1957" t="s">
        <v>157</v>
      </c>
      <c r="M86" s="1834" t="s">
        <v>157</v>
      </c>
      <c r="N86" s="1839"/>
      <c r="O86" s="1328" t="s">
        <v>157</v>
      </c>
      <c r="P86" s="1833" t="s">
        <v>157</v>
      </c>
      <c r="Q86" s="1464" t="s">
        <v>157</v>
      </c>
      <c r="R86" s="1464"/>
      <c r="S86" s="262" t="s">
        <v>157</v>
      </c>
      <c r="T86" s="262" t="s">
        <v>157</v>
      </c>
    </row>
    <row r="87" spans="1:20" ht="15" customHeight="1" x14ac:dyDescent="0.25">
      <c r="A87" s="569"/>
      <c r="B87" s="166" t="s">
        <v>2830</v>
      </c>
      <c r="C87" s="123"/>
      <c r="D87" s="1833"/>
      <c r="E87" s="123"/>
      <c r="F87" s="1088"/>
      <c r="G87" s="811"/>
      <c r="H87" s="122"/>
      <c r="I87" s="1987"/>
      <c r="J87" s="1845"/>
      <c r="K87" s="1906"/>
      <c r="L87" s="1957"/>
      <c r="M87" s="1834"/>
      <c r="N87" s="1478"/>
      <c r="O87" s="2002"/>
      <c r="P87" s="1612"/>
      <c r="Q87" s="1464"/>
      <c r="R87" s="1464"/>
      <c r="S87" s="1982"/>
      <c r="T87" s="1982"/>
    </row>
    <row r="88" spans="1:20" ht="15" customHeight="1" thickBot="1" x14ac:dyDescent="0.3">
      <c r="A88" s="570"/>
      <c r="B88" s="1451" t="s">
        <v>1959</v>
      </c>
      <c r="C88" s="124"/>
      <c r="D88" s="1086"/>
      <c r="E88" s="124"/>
      <c r="F88" s="1078"/>
      <c r="G88" s="821"/>
      <c r="H88" s="117"/>
      <c r="I88" s="130"/>
      <c r="J88" s="44"/>
      <c r="K88" s="241"/>
      <c r="L88" s="719"/>
      <c r="M88" s="932"/>
      <c r="N88" s="932"/>
      <c r="O88" s="938"/>
      <c r="P88" s="1292"/>
      <c r="Q88" s="938"/>
      <c r="R88" s="938"/>
      <c r="S88" s="932"/>
      <c r="T88" s="13"/>
    </row>
    <row r="89" spans="1:20" ht="15" customHeight="1" thickBot="1" x14ac:dyDescent="0.3">
      <c r="A89" s="569">
        <v>21</v>
      </c>
      <c r="B89" s="1978" t="s">
        <v>2858</v>
      </c>
      <c r="C89" s="1858" t="s">
        <v>2859</v>
      </c>
      <c r="D89" s="1885"/>
      <c r="E89" s="1835" t="s">
        <v>2805</v>
      </c>
      <c r="F89" s="1979">
        <v>80</v>
      </c>
      <c r="G89" s="843">
        <v>188</v>
      </c>
      <c r="H89" s="1837">
        <f>ROUND(G89*F89/F89,2)</f>
        <v>188</v>
      </c>
      <c r="I89" s="1894" t="s">
        <v>50</v>
      </c>
      <c r="J89" s="1838">
        <v>20.5</v>
      </c>
      <c r="K89" s="1906">
        <f>IF(OR(ISBLANK(J89),G89=0,ISBLANK(G89)),,ROUND(J89+$K$3,2))</f>
        <v>20.5</v>
      </c>
      <c r="L89" s="1957">
        <f t="shared" ref="L89" si="42">ROUND(H89*K89,2)</f>
        <v>3854</v>
      </c>
      <c r="M89" s="1834">
        <f t="shared" ref="M89" si="43">ROUND(K89/F89,2)</f>
        <v>0.26</v>
      </c>
      <c r="N89" s="1839">
        <v>14.73</v>
      </c>
      <c r="O89" s="1832">
        <v>0.1963</v>
      </c>
      <c r="P89" s="1885">
        <v>29.41</v>
      </c>
      <c r="Q89" s="1326">
        <f t="shared" ref="Q89" si="44">ROUND(O89*P89,2)</f>
        <v>5.77</v>
      </c>
      <c r="R89" s="1326">
        <f t="shared" ref="R89" si="45">K89-Q89</f>
        <v>14.73</v>
      </c>
      <c r="S89" s="262">
        <f t="shared" ref="S89" si="46">R89/F89</f>
        <v>0.18412500000000001</v>
      </c>
      <c r="T89" s="262">
        <f t="shared" ref="T89" si="47">N89/F89</f>
        <v>0.18412500000000001</v>
      </c>
    </row>
    <row r="90" spans="1:20" ht="15" customHeight="1" x14ac:dyDescent="0.25">
      <c r="A90" s="569"/>
      <c r="B90" s="166" t="s">
        <v>2857</v>
      </c>
      <c r="C90" s="123" t="s">
        <v>157</v>
      </c>
      <c r="D90" s="1833"/>
      <c r="E90" s="1443" t="s">
        <v>157</v>
      </c>
      <c r="F90" s="1088" t="s">
        <v>157</v>
      </c>
      <c r="G90" s="811"/>
      <c r="H90" s="122" t="s">
        <v>157</v>
      </c>
      <c r="I90" s="1987" t="s">
        <v>157</v>
      </c>
      <c r="J90" s="1845" t="s">
        <v>157</v>
      </c>
      <c r="K90" s="2003" t="s">
        <v>157</v>
      </c>
      <c r="L90" s="2004" t="s">
        <v>157</v>
      </c>
      <c r="M90" s="1932" t="s">
        <v>157</v>
      </c>
      <c r="N90" s="2052"/>
      <c r="O90" s="1328" t="s">
        <v>157</v>
      </c>
      <c r="P90" s="1833" t="s">
        <v>157</v>
      </c>
      <c r="Q90" s="1464" t="s">
        <v>157</v>
      </c>
      <c r="R90" s="1464"/>
      <c r="S90" s="262" t="s">
        <v>157</v>
      </c>
      <c r="T90" s="262" t="s">
        <v>157</v>
      </c>
    </row>
    <row r="91" spans="1:20" ht="15" customHeight="1" x14ac:dyDescent="0.25">
      <c r="A91" s="569"/>
      <c r="B91" s="166" t="s">
        <v>2830</v>
      </c>
      <c r="C91" s="123"/>
      <c r="D91" s="1833"/>
      <c r="E91" s="1443"/>
      <c r="F91" s="1088"/>
      <c r="G91" s="811"/>
      <c r="H91" s="122"/>
      <c r="I91" s="1987"/>
      <c r="J91" s="1845"/>
      <c r="K91" s="2003"/>
      <c r="L91" s="2004"/>
      <c r="M91" s="1932"/>
      <c r="N91" s="1566"/>
      <c r="O91" s="2002"/>
      <c r="P91" s="1612"/>
      <c r="Q91" s="1464"/>
      <c r="R91" s="1464"/>
      <c r="S91" s="1982"/>
      <c r="T91" s="1982"/>
    </row>
    <row r="92" spans="1:20" ht="15" customHeight="1" thickBot="1" x14ac:dyDescent="0.3">
      <c r="A92" s="570"/>
      <c r="B92" s="1451" t="s">
        <v>1959</v>
      </c>
      <c r="C92" s="123"/>
      <c r="D92" s="1087"/>
      <c r="E92" s="123"/>
      <c r="F92" s="1088"/>
      <c r="G92" s="811"/>
      <c r="H92" s="122"/>
      <c r="I92" s="1987"/>
      <c r="J92" s="121"/>
      <c r="K92" s="37"/>
      <c r="L92" s="175"/>
      <c r="M92" s="933"/>
      <c r="N92" s="1661"/>
      <c r="O92" s="938"/>
      <c r="P92" s="1292"/>
      <c r="Q92" s="938"/>
      <c r="R92" s="938"/>
      <c r="S92" s="932"/>
      <c r="T92" s="13"/>
    </row>
    <row r="93" spans="1:20" ht="15" customHeight="1" thickBot="1" x14ac:dyDescent="0.3">
      <c r="A93" s="683"/>
      <c r="B93" s="655"/>
      <c r="C93" s="1092"/>
      <c r="D93" s="1002"/>
      <c r="E93" s="1002"/>
      <c r="F93" s="1093"/>
      <c r="G93" s="851"/>
      <c r="H93" s="302"/>
      <c r="I93" s="300"/>
      <c r="J93" s="523"/>
      <c r="K93" s="301"/>
      <c r="L93" s="303"/>
      <c r="M93" s="935"/>
      <c r="N93" s="935"/>
      <c r="O93" s="1290"/>
      <c r="P93" s="1002"/>
      <c r="Q93" s="935"/>
      <c r="R93" s="935"/>
      <c r="S93" s="935"/>
      <c r="T93" s="935"/>
    </row>
    <row r="94" spans="1:20" ht="15" customHeight="1" thickTop="1" thickBot="1" x14ac:dyDescent="0.3">
      <c r="A94" s="684"/>
      <c r="B94" s="685"/>
      <c r="C94" s="70"/>
      <c r="D94" s="513"/>
      <c r="E94" s="513"/>
      <c r="F94" s="1075"/>
      <c r="G94" s="822"/>
      <c r="H94" s="70"/>
      <c r="I94" s="553" t="s">
        <v>66</v>
      </c>
      <c r="J94" s="681"/>
      <c r="K94" s="554"/>
      <c r="L94" s="71">
        <f>SUMIF(L6:L92,"&gt;0")</f>
        <v>26082.080000000002</v>
      </c>
      <c r="M94" s="936"/>
      <c r="N94" s="936"/>
      <c r="O94" s="936"/>
      <c r="P94" s="513"/>
      <c r="Q94" s="936"/>
      <c r="R94" s="936"/>
      <c r="S94" s="936"/>
      <c r="T94" s="936"/>
    </row>
  </sheetData>
  <sheetProtection selectLockedCells="1"/>
  <customSheetViews>
    <customSheetView guid="{2146B8A8-0C50-46D7-9E04-99F80A0FDBAC}" scale="110" showPageBreaks="1" fitToPage="1" topLeftCell="A25">
      <selection activeCell="B44" sqref="B44"/>
      <pageMargins left="0" right="0" top="0" bottom="0" header="0" footer="0"/>
      <pageSetup scale="92" fitToHeight="0" orientation="landscape" r:id="rId1"/>
      <headerFooter>
        <oddHeader>&amp;C&amp;16South Carolina Purchasing Alliance Lot A
&amp;R&amp;12&amp;A
2014</oddHeader>
      </headerFooter>
    </customSheetView>
    <customSheetView guid="{92C9CC13-8131-4554-86CD-BEA0EE82905A}" scale="120" fitToPage="1">
      <selection activeCell="C2" sqref="C2"/>
      <rowBreaks count="1" manualBreakCount="1">
        <brk id="38" max="16383" man="1"/>
      </rowBreaks>
      <pageMargins left="0" right="0" top="0" bottom="0" header="0" footer="0"/>
      <pageSetup scale="91" fitToHeight="0" orientation="landscape" r:id="rId2"/>
      <headerFooter>
        <oddHeader>&amp;C&amp;16South Carolina Purchasing Alliance Lot A
&amp;R&amp;12&amp;A
2014</oddHeader>
      </headerFooter>
    </customSheetView>
  </customSheetViews>
  <mergeCells count="4">
    <mergeCell ref="E1:M1"/>
    <mergeCell ref="E2:M2"/>
    <mergeCell ref="F3:J3"/>
    <mergeCell ref="O1:T1"/>
  </mergeCells>
  <conditionalFormatting sqref="G17 G22:G23 G30:G31 G33:G34 G26:G27 G13:G15 G19 G38 G9:G11 O14:O15 O11 Q11:R11 Q14:R15 G41:G43">
    <cfRule type="cellIs" dxfId="99" priority="64" stopIfTrue="1" operator="equal">
      <formula>0</formula>
    </cfRule>
  </conditionalFormatting>
  <conditionalFormatting sqref="G17 G22:G23 G30:G31 G33:G34 G26:G27 G13:G15 G19 G38 G9:G11 O14:O15 O11 Q11:R11 Q14:R15 G41:G43">
    <cfRule type="cellIs" dxfId="98" priority="63" stopIfTrue="1" operator="equal">
      <formula>0</formula>
    </cfRule>
  </conditionalFormatting>
  <conditionalFormatting sqref="G90:G94 G17:G19 G21:G23 G74:G76 G78:G80 G70:G71 G82 G65:G67 G25:G27 G29:G31 G33:G35 G37:G39 G41:G43 G45:G47 G49:G51 G53:G55 G57:G59 G61:G63 G84 G86:G88">
    <cfRule type="cellIs" dxfId="97" priority="4" stopIfTrue="1" operator="equal">
      <formula>0</formula>
    </cfRule>
  </conditionalFormatting>
  <conditionalFormatting sqref="G90:G94 G17:G19 G21:G23 G74:G76 G78:G80 G70:G71 G82 G65:G67 G25:G27 G29:G31 G33:G35 G37:G39 G41:G43 G45:G47 G49:G51 G53:G55 G57:G59 G61:G63 G84 G86:G88">
    <cfRule type="cellIs" dxfId="96" priority="3" stopIfTrue="1" operator="equal">
      <formula>0</formula>
    </cfRule>
  </conditionalFormatting>
  <hyperlinks>
    <hyperlink ref="C2" location="'Recap Sheet'!B1" tooltip="Click here to return to recap sheet" display="Return to Recap Sheet"/>
  </hyperlinks>
  <pageMargins left="0.25" right="0.25" top="0.5" bottom="0.5" header="0.3" footer="0.3"/>
  <pageSetup scale="58" fitToHeight="0" orientation="landscape" r:id="rId3"/>
  <headerFooter>
    <oddHeader>&amp;C&amp;"-,Bold"&amp;7South Carolina School Food Service Purchasing Alliance, Inc.
2018-2019 Bid 
Lot A &amp;R&amp;10&amp;A
Page &amp;P of &amp;N</oddHeader>
  </headerFooter>
</worksheet>
</file>

<file path=xl/worksheets/sheet3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Q112"/>
  <sheetViews>
    <sheetView view="pageLayout" topLeftCell="A99" zoomScaleNormal="100" workbookViewId="0">
      <selection activeCell="H98" sqref="H98"/>
    </sheetView>
  </sheetViews>
  <sheetFormatPr defaultColWidth="11.42578125" defaultRowHeight="15" customHeight="1" x14ac:dyDescent="0.25"/>
  <cols>
    <col min="1" max="1" width="5.140625" style="307" customWidth="1"/>
    <col min="2" max="2" width="49.7109375" style="334" customWidth="1"/>
    <col min="3" max="3" width="28.42578125" style="308" customWidth="1"/>
    <col min="4" max="4" width="7.7109375" style="308" customWidth="1"/>
    <col min="5" max="5" width="6.28515625" style="308" customWidth="1"/>
    <col min="6" max="6" width="5.7109375" style="1082" customWidth="1"/>
    <col min="7" max="7" width="6.42578125" style="522" customWidth="1"/>
    <col min="8" max="8" width="6.42578125" style="308" customWidth="1"/>
    <col min="9" max="9" width="3.28515625" style="334" customWidth="1"/>
    <col min="10" max="10" width="6" style="527" customWidth="1"/>
    <col min="11" max="11" width="7.28515625" style="209" customWidth="1"/>
    <col min="12" max="12" width="9.7109375" style="309" customWidth="1"/>
    <col min="13" max="13" width="6.140625" style="310" customWidth="1"/>
    <col min="14" max="14" width="16.5703125" style="10" customWidth="1"/>
    <col min="15" max="255" width="11.42578125" style="334"/>
    <col min="256" max="256" width="3.85546875" style="334" customWidth="1"/>
    <col min="257" max="257" width="49.7109375" style="334" customWidth="1"/>
    <col min="258" max="258" width="29.42578125" style="334" customWidth="1"/>
    <col min="259" max="259" width="6.28515625" style="334" customWidth="1"/>
    <col min="260" max="260" width="4.28515625" style="334" customWidth="1"/>
    <col min="261" max="261" width="6.42578125" style="334" customWidth="1"/>
    <col min="262" max="262" width="3.28515625" style="334" customWidth="1"/>
    <col min="263" max="263" width="6" style="334" customWidth="1"/>
    <col min="264" max="264" width="5.7109375" style="334" bestFit="1" customWidth="1"/>
    <col min="265" max="265" width="7" style="334" customWidth="1"/>
    <col min="266" max="266" width="5.42578125" style="334" customWidth="1"/>
    <col min="267" max="267" width="5" style="334" customWidth="1"/>
    <col min="268" max="268" width="6" style="334" bestFit="1" customWidth="1"/>
    <col min="269" max="269" width="6.140625" style="334" customWidth="1"/>
    <col min="270" max="270" width="16.5703125" style="334" customWidth="1"/>
    <col min="271" max="511" width="11.42578125" style="334"/>
    <col min="512" max="512" width="3.85546875" style="334" customWidth="1"/>
    <col min="513" max="513" width="49.7109375" style="334" customWidth="1"/>
    <col min="514" max="514" width="29.42578125" style="334" customWidth="1"/>
    <col min="515" max="515" width="6.28515625" style="334" customWidth="1"/>
    <col min="516" max="516" width="4.28515625" style="334" customWidth="1"/>
    <col min="517" max="517" width="6.42578125" style="334" customWidth="1"/>
    <col min="518" max="518" width="3.28515625" style="334" customWidth="1"/>
    <col min="519" max="519" width="6" style="334" customWidth="1"/>
    <col min="520" max="520" width="5.7109375" style="334" bestFit="1" customWidth="1"/>
    <col min="521" max="521" width="7" style="334" customWidth="1"/>
    <col min="522" max="522" width="5.42578125" style="334" customWidth="1"/>
    <col min="523" max="523" width="5" style="334" customWidth="1"/>
    <col min="524" max="524" width="6" style="334" bestFit="1" customWidth="1"/>
    <col min="525" max="525" width="6.140625" style="334" customWidth="1"/>
    <col min="526" max="526" width="16.5703125" style="334" customWidth="1"/>
    <col min="527" max="767" width="11.42578125" style="334"/>
    <col min="768" max="768" width="3.85546875" style="334" customWidth="1"/>
    <col min="769" max="769" width="49.7109375" style="334" customWidth="1"/>
    <col min="770" max="770" width="29.42578125" style="334" customWidth="1"/>
    <col min="771" max="771" width="6.28515625" style="334" customWidth="1"/>
    <col min="772" max="772" width="4.28515625" style="334" customWidth="1"/>
    <col min="773" max="773" width="6.42578125" style="334" customWidth="1"/>
    <col min="774" max="774" width="3.28515625" style="334" customWidth="1"/>
    <col min="775" max="775" width="6" style="334" customWidth="1"/>
    <col min="776" max="776" width="5.7109375" style="334" bestFit="1" customWidth="1"/>
    <col min="777" max="777" width="7" style="334" customWidth="1"/>
    <col min="778" max="778" width="5.42578125" style="334" customWidth="1"/>
    <col min="779" max="779" width="5" style="334" customWidth="1"/>
    <col min="780" max="780" width="6" style="334" bestFit="1" customWidth="1"/>
    <col min="781" max="781" width="6.140625" style="334" customWidth="1"/>
    <col min="782" max="782" width="16.5703125" style="334" customWidth="1"/>
    <col min="783" max="1023" width="11.42578125" style="334"/>
    <col min="1024" max="1024" width="3.85546875" style="334" customWidth="1"/>
    <col min="1025" max="1025" width="49.7109375" style="334" customWidth="1"/>
    <col min="1026" max="1026" width="29.42578125" style="334" customWidth="1"/>
    <col min="1027" max="1027" width="6.28515625" style="334" customWidth="1"/>
    <col min="1028" max="1028" width="4.28515625" style="334" customWidth="1"/>
    <col min="1029" max="1029" width="6.42578125" style="334" customWidth="1"/>
    <col min="1030" max="1030" width="3.28515625" style="334" customWidth="1"/>
    <col min="1031" max="1031" width="6" style="334" customWidth="1"/>
    <col min="1032" max="1032" width="5.7109375" style="334" bestFit="1" customWidth="1"/>
    <col min="1033" max="1033" width="7" style="334" customWidth="1"/>
    <col min="1034" max="1034" width="5.42578125" style="334" customWidth="1"/>
    <col min="1035" max="1035" width="5" style="334" customWidth="1"/>
    <col min="1036" max="1036" width="6" style="334" bestFit="1" customWidth="1"/>
    <col min="1037" max="1037" width="6.140625" style="334" customWidth="1"/>
    <col min="1038" max="1038" width="16.5703125" style="334" customWidth="1"/>
    <col min="1039" max="1279" width="11.42578125" style="334"/>
    <col min="1280" max="1280" width="3.85546875" style="334" customWidth="1"/>
    <col min="1281" max="1281" width="49.7109375" style="334" customWidth="1"/>
    <col min="1282" max="1282" width="29.42578125" style="334" customWidth="1"/>
    <col min="1283" max="1283" width="6.28515625" style="334" customWidth="1"/>
    <col min="1284" max="1284" width="4.28515625" style="334" customWidth="1"/>
    <col min="1285" max="1285" width="6.42578125" style="334" customWidth="1"/>
    <col min="1286" max="1286" width="3.28515625" style="334" customWidth="1"/>
    <col min="1287" max="1287" width="6" style="334" customWidth="1"/>
    <col min="1288" max="1288" width="5.7109375" style="334" bestFit="1" customWidth="1"/>
    <col min="1289" max="1289" width="7" style="334" customWidth="1"/>
    <col min="1290" max="1290" width="5.42578125" style="334" customWidth="1"/>
    <col min="1291" max="1291" width="5" style="334" customWidth="1"/>
    <col min="1292" max="1292" width="6" style="334" bestFit="1" customWidth="1"/>
    <col min="1293" max="1293" width="6.140625" style="334" customWidth="1"/>
    <col min="1294" max="1294" width="16.5703125" style="334" customWidth="1"/>
    <col min="1295" max="1535" width="11.42578125" style="334"/>
    <col min="1536" max="1536" width="3.85546875" style="334" customWidth="1"/>
    <col min="1537" max="1537" width="49.7109375" style="334" customWidth="1"/>
    <col min="1538" max="1538" width="29.42578125" style="334" customWidth="1"/>
    <col min="1539" max="1539" width="6.28515625" style="334" customWidth="1"/>
    <col min="1540" max="1540" width="4.28515625" style="334" customWidth="1"/>
    <col min="1541" max="1541" width="6.42578125" style="334" customWidth="1"/>
    <col min="1542" max="1542" width="3.28515625" style="334" customWidth="1"/>
    <col min="1543" max="1543" width="6" style="334" customWidth="1"/>
    <col min="1544" max="1544" width="5.7109375" style="334" bestFit="1" customWidth="1"/>
    <col min="1545" max="1545" width="7" style="334" customWidth="1"/>
    <col min="1546" max="1546" width="5.42578125" style="334" customWidth="1"/>
    <col min="1547" max="1547" width="5" style="334" customWidth="1"/>
    <col min="1548" max="1548" width="6" style="334" bestFit="1" customWidth="1"/>
    <col min="1549" max="1549" width="6.140625" style="334" customWidth="1"/>
    <col min="1550" max="1550" width="16.5703125" style="334" customWidth="1"/>
    <col min="1551" max="1791" width="11.42578125" style="334"/>
    <col min="1792" max="1792" width="3.85546875" style="334" customWidth="1"/>
    <col min="1793" max="1793" width="49.7109375" style="334" customWidth="1"/>
    <col min="1794" max="1794" width="29.42578125" style="334" customWidth="1"/>
    <col min="1795" max="1795" width="6.28515625" style="334" customWidth="1"/>
    <col min="1796" max="1796" width="4.28515625" style="334" customWidth="1"/>
    <col min="1797" max="1797" width="6.42578125" style="334" customWidth="1"/>
    <col min="1798" max="1798" width="3.28515625" style="334" customWidth="1"/>
    <col min="1799" max="1799" width="6" style="334" customWidth="1"/>
    <col min="1800" max="1800" width="5.7109375" style="334" bestFit="1" customWidth="1"/>
    <col min="1801" max="1801" width="7" style="334" customWidth="1"/>
    <col min="1802" max="1802" width="5.42578125" style="334" customWidth="1"/>
    <col min="1803" max="1803" width="5" style="334" customWidth="1"/>
    <col min="1804" max="1804" width="6" style="334" bestFit="1" customWidth="1"/>
    <col min="1805" max="1805" width="6.140625" style="334" customWidth="1"/>
    <col min="1806" max="1806" width="16.5703125" style="334" customWidth="1"/>
    <col min="1807" max="2047" width="11.42578125" style="334"/>
    <col min="2048" max="2048" width="3.85546875" style="334" customWidth="1"/>
    <col min="2049" max="2049" width="49.7109375" style="334" customWidth="1"/>
    <col min="2050" max="2050" width="29.42578125" style="334" customWidth="1"/>
    <col min="2051" max="2051" width="6.28515625" style="334" customWidth="1"/>
    <col min="2052" max="2052" width="4.28515625" style="334" customWidth="1"/>
    <col min="2053" max="2053" width="6.42578125" style="334" customWidth="1"/>
    <col min="2054" max="2054" width="3.28515625" style="334" customWidth="1"/>
    <col min="2055" max="2055" width="6" style="334" customWidth="1"/>
    <col min="2056" max="2056" width="5.7109375" style="334" bestFit="1" customWidth="1"/>
    <col min="2057" max="2057" width="7" style="334" customWidth="1"/>
    <col min="2058" max="2058" width="5.42578125" style="334" customWidth="1"/>
    <col min="2059" max="2059" width="5" style="334" customWidth="1"/>
    <col min="2060" max="2060" width="6" style="334" bestFit="1" customWidth="1"/>
    <col min="2061" max="2061" width="6.140625" style="334" customWidth="1"/>
    <col min="2062" max="2062" width="16.5703125" style="334" customWidth="1"/>
    <col min="2063" max="2303" width="11.42578125" style="334"/>
    <col min="2304" max="2304" width="3.85546875" style="334" customWidth="1"/>
    <col min="2305" max="2305" width="49.7109375" style="334" customWidth="1"/>
    <col min="2306" max="2306" width="29.42578125" style="334" customWidth="1"/>
    <col min="2307" max="2307" width="6.28515625" style="334" customWidth="1"/>
    <col min="2308" max="2308" width="4.28515625" style="334" customWidth="1"/>
    <col min="2309" max="2309" width="6.42578125" style="334" customWidth="1"/>
    <col min="2310" max="2310" width="3.28515625" style="334" customWidth="1"/>
    <col min="2311" max="2311" width="6" style="334" customWidth="1"/>
    <col min="2312" max="2312" width="5.7109375" style="334" bestFit="1" customWidth="1"/>
    <col min="2313" max="2313" width="7" style="334" customWidth="1"/>
    <col min="2314" max="2314" width="5.42578125" style="334" customWidth="1"/>
    <col min="2315" max="2315" width="5" style="334" customWidth="1"/>
    <col min="2316" max="2316" width="6" style="334" bestFit="1" customWidth="1"/>
    <col min="2317" max="2317" width="6.140625" style="334" customWidth="1"/>
    <col min="2318" max="2318" width="16.5703125" style="334" customWidth="1"/>
    <col min="2319" max="2559" width="11.42578125" style="334"/>
    <col min="2560" max="2560" width="3.85546875" style="334" customWidth="1"/>
    <col min="2561" max="2561" width="49.7109375" style="334" customWidth="1"/>
    <col min="2562" max="2562" width="29.42578125" style="334" customWidth="1"/>
    <col min="2563" max="2563" width="6.28515625" style="334" customWidth="1"/>
    <col min="2564" max="2564" width="4.28515625" style="334" customWidth="1"/>
    <col min="2565" max="2565" width="6.42578125" style="334" customWidth="1"/>
    <col min="2566" max="2566" width="3.28515625" style="334" customWidth="1"/>
    <col min="2567" max="2567" width="6" style="334" customWidth="1"/>
    <col min="2568" max="2568" width="5.7109375" style="334" bestFit="1" customWidth="1"/>
    <col min="2569" max="2569" width="7" style="334" customWidth="1"/>
    <col min="2570" max="2570" width="5.42578125" style="334" customWidth="1"/>
    <col min="2571" max="2571" width="5" style="334" customWidth="1"/>
    <col min="2572" max="2572" width="6" style="334" bestFit="1" customWidth="1"/>
    <col min="2573" max="2573" width="6.140625" style="334" customWidth="1"/>
    <col min="2574" max="2574" width="16.5703125" style="334" customWidth="1"/>
    <col min="2575" max="2815" width="11.42578125" style="334"/>
    <col min="2816" max="2816" width="3.85546875" style="334" customWidth="1"/>
    <col min="2817" max="2817" width="49.7109375" style="334" customWidth="1"/>
    <col min="2818" max="2818" width="29.42578125" style="334" customWidth="1"/>
    <col min="2819" max="2819" width="6.28515625" style="334" customWidth="1"/>
    <col min="2820" max="2820" width="4.28515625" style="334" customWidth="1"/>
    <col min="2821" max="2821" width="6.42578125" style="334" customWidth="1"/>
    <col min="2822" max="2822" width="3.28515625" style="334" customWidth="1"/>
    <col min="2823" max="2823" width="6" style="334" customWidth="1"/>
    <col min="2824" max="2824" width="5.7109375" style="334" bestFit="1" customWidth="1"/>
    <col min="2825" max="2825" width="7" style="334" customWidth="1"/>
    <col min="2826" max="2826" width="5.42578125" style="334" customWidth="1"/>
    <col min="2827" max="2827" width="5" style="334" customWidth="1"/>
    <col min="2828" max="2828" width="6" style="334" bestFit="1" customWidth="1"/>
    <col min="2829" max="2829" width="6.140625" style="334" customWidth="1"/>
    <col min="2830" max="2830" width="16.5703125" style="334" customWidth="1"/>
    <col min="2831" max="3071" width="11.42578125" style="334"/>
    <col min="3072" max="3072" width="3.85546875" style="334" customWidth="1"/>
    <col min="3073" max="3073" width="49.7109375" style="334" customWidth="1"/>
    <col min="3074" max="3074" width="29.42578125" style="334" customWidth="1"/>
    <col min="3075" max="3075" width="6.28515625" style="334" customWidth="1"/>
    <col min="3076" max="3076" width="4.28515625" style="334" customWidth="1"/>
    <col min="3077" max="3077" width="6.42578125" style="334" customWidth="1"/>
    <col min="3078" max="3078" width="3.28515625" style="334" customWidth="1"/>
    <col min="3079" max="3079" width="6" style="334" customWidth="1"/>
    <col min="3080" max="3080" width="5.7109375" style="334" bestFit="1" customWidth="1"/>
    <col min="3081" max="3081" width="7" style="334" customWidth="1"/>
    <col min="3082" max="3082" width="5.42578125" style="334" customWidth="1"/>
    <col min="3083" max="3083" width="5" style="334" customWidth="1"/>
    <col min="3084" max="3084" width="6" style="334" bestFit="1" customWidth="1"/>
    <col min="3085" max="3085" width="6.140625" style="334" customWidth="1"/>
    <col min="3086" max="3086" width="16.5703125" style="334" customWidth="1"/>
    <col min="3087" max="3327" width="11.42578125" style="334"/>
    <col min="3328" max="3328" width="3.85546875" style="334" customWidth="1"/>
    <col min="3329" max="3329" width="49.7109375" style="334" customWidth="1"/>
    <col min="3330" max="3330" width="29.42578125" style="334" customWidth="1"/>
    <col min="3331" max="3331" width="6.28515625" style="334" customWidth="1"/>
    <col min="3332" max="3332" width="4.28515625" style="334" customWidth="1"/>
    <col min="3333" max="3333" width="6.42578125" style="334" customWidth="1"/>
    <col min="3334" max="3334" width="3.28515625" style="334" customWidth="1"/>
    <col min="3335" max="3335" width="6" style="334" customWidth="1"/>
    <col min="3336" max="3336" width="5.7109375" style="334" bestFit="1" customWidth="1"/>
    <col min="3337" max="3337" width="7" style="334" customWidth="1"/>
    <col min="3338" max="3338" width="5.42578125" style="334" customWidth="1"/>
    <col min="3339" max="3339" width="5" style="334" customWidth="1"/>
    <col min="3340" max="3340" width="6" style="334" bestFit="1" customWidth="1"/>
    <col min="3341" max="3341" width="6.140625" style="334" customWidth="1"/>
    <col min="3342" max="3342" width="16.5703125" style="334" customWidth="1"/>
    <col min="3343" max="3583" width="11.42578125" style="334"/>
    <col min="3584" max="3584" width="3.85546875" style="334" customWidth="1"/>
    <col min="3585" max="3585" width="49.7109375" style="334" customWidth="1"/>
    <col min="3586" max="3586" width="29.42578125" style="334" customWidth="1"/>
    <col min="3587" max="3587" width="6.28515625" style="334" customWidth="1"/>
    <col min="3588" max="3588" width="4.28515625" style="334" customWidth="1"/>
    <col min="3589" max="3589" width="6.42578125" style="334" customWidth="1"/>
    <col min="3590" max="3590" width="3.28515625" style="334" customWidth="1"/>
    <col min="3591" max="3591" width="6" style="334" customWidth="1"/>
    <col min="3592" max="3592" width="5.7109375" style="334" bestFit="1" customWidth="1"/>
    <col min="3593" max="3593" width="7" style="334" customWidth="1"/>
    <col min="3594" max="3594" width="5.42578125" style="334" customWidth="1"/>
    <col min="3595" max="3595" width="5" style="334" customWidth="1"/>
    <col min="3596" max="3596" width="6" style="334" bestFit="1" customWidth="1"/>
    <col min="3597" max="3597" width="6.140625" style="334" customWidth="1"/>
    <col min="3598" max="3598" width="16.5703125" style="334" customWidth="1"/>
    <col min="3599" max="3839" width="11.42578125" style="334"/>
    <col min="3840" max="3840" width="3.85546875" style="334" customWidth="1"/>
    <col min="3841" max="3841" width="49.7109375" style="334" customWidth="1"/>
    <col min="3842" max="3842" width="29.42578125" style="334" customWidth="1"/>
    <col min="3843" max="3843" width="6.28515625" style="334" customWidth="1"/>
    <col min="3844" max="3844" width="4.28515625" style="334" customWidth="1"/>
    <col min="3845" max="3845" width="6.42578125" style="334" customWidth="1"/>
    <col min="3846" max="3846" width="3.28515625" style="334" customWidth="1"/>
    <col min="3847" max="3847" width="6" style="334" customWidth="1"/>
    <col min="3848" max="3848" width="5.7109375" style="334" bestFit="1" customWidth="1"/>
    <col min="3849" max="3849" width="7" style="334" customWidth="1"/>
    <col min="3850" max="3850" width="5.42578125" style="334" customWidth="1"/>
    <col min="3851" max="3851" width="5" style="334" customWidth="1"/>
    <col min="3852" max="3852" width="6" style="334" bestFit="1" customWidth="1"/>
    <col min="3853" max="3853" width="6.140625" style="334" customWidth="1"/>
    <col min="3854" max="3854" width="16.5703125" style="334" customWidth="1"/>
    <col min="3855" max="4095" width="11.42578125" style="334"/>
    <col min="4096" max="4096" width="3.85546875" style="334" customWidth="1"/>
    <col min="4097" max="4097" width="49.7109375" style="334" customWidth="1"/>
    <col min="4098" max="4098" width="29.42578125" style="334" customWidth="1"/>
    <col min="4099" max="4099" width="6.28515625" style="334" customWidth="1"/>
    <col min="4100" max="4100" width="4.28515625" style="334" customWidth="1"/>
    <col min="4101" max="4101" width="6.42578125" style="334" customWidth="1"/>
    <col min="4102" max="4102" width="3.28515625" style="334" customWidth="1"/>
    <col min="4103" max="4103" width="6" style="334" customWidth="1"/>
    <col min="4104" max="4104" width="5.7109375" style="334" bestFit="1" customWidth="1"/>
    <col min="4105" max="4105" width="7" style="334" customWidth="1"/>
    <col min="4106" max="4106" width="5.42578125" style="334" customWidth="1"/>
    <col min="4107" max="4107" width="5" style="334" customWidth="1"/>
    <col min="4108" max="4108" width="6" style="334" bestFit="1" customWidth="1"/>
    <col min="4109" max="4109" width="6.140625" style="334" customWidth="1"/>
    <col min="4110" max="4110" width="16.5703125" style="334" customWidth="1"/>
    <col min="4111" max="4351" width="11.42578125" style="334"/>
    <col min="4352" max="4352" width="3.85546875" style="334" customWidth="1"/>
    <col min="4353" max="4353" width="49.7109375" style="334" customWidth="1"/>
    <col min="4354" max="4354" width="29.42578125" style="334" customWidth="1"/>
    <col min="4355" max="4355" width="6.28515625" style="334" customWidth="1"/>
    <col min="4356" max="4356" width="4.28515625" style="334" customWidth="1"/>
    <col min="4357" max="4357" width="6.42578125" style="334" customWidth="1"/>
    <col min="4358" max="4358" width="3.28515625" style="334" customWidth="1"/>
    <col min="4359" max="4359" width="6" style="334" customWidth="1"/>
    <col min="4360" max="4360" width="5.7109375" style="334" bestFit="1" customWidth="1"/>
    <col min="4361" max="4361" width="7" style="334" customWidth="1"/>
    <col min="4362" max="4362" width="5.42578125" style="334" customWidth="1"/>
    <col min="4363" max="4363" width="5" style="334" customWidth="1"/>
    <col min="4364" max="4364" width="6" style="334" bestFit="1" customWidth="1"/>
    <col min="4365" max="4365" width="6.140625" style="334" customWidth="1"/>
    <col min="4366" max="4366" width="16.5703125" style="334" customWidth="1"/>
    <col min="4367" max="4607" width="11.42578125" style="334"/>
    <col min="4608" max="4608" width="3.85546875" style="334" customWidth="1"/>
    <col min="4609" max="4609" width="49.7109375" style="334" customWidth="1"/>
    <col min="4610" max="4610" width="29.42578125" style="334" customWidth="1"/>
    <col min="4611" max="4611" width="6.28515625" style="334" customWidth="1"/>
    <col min="4612" max="4612" width="4.28515625" style="334" customWidth="1"/>
    <col min="4613" max="4613" width="6.42578125" style="334" customWidth="1"/>
    <col min="4614" max="4614" width="3.28515625" style="334" customWidth="1"/>
    <col min="4615" max="4615" width="6" style="334" customWidth="1"/>
    <col min="4616" max="4616" width="5.7109375" style="334" bestFit="1" customWidth="1"/>
    <col min="4617" max="4617" width="7" style="334" customWidth="1"/>
    <col min="4618" max="4618" width="5.42578125" style="334" customWidth="1"/>
    <col min="4619" max="4619" width="5" style="334" customWidth="1"/>
    <col min="4620" max="4620" width="6" style="334" bestFit="1" customWidth="1"/>
    <col min="4621" max="4621" width="6.140625" style="334" customWidth="1"/>
    <col min="4622" max="4622" width="16.5703125" style="334" customWidth="1"/>
    <col min="4623" max="4863" width="11.42578125" style="334"/>
    <col min="4864" max="4864" width="3.85546875" style="334" customWidth="1"/>
    <col min="4865" max="4865" width="49.7109375" style="334" customWidth="1"/>
    <col min="4866" max="4866" width="29.42578125" style="334" customWidth="1"/>
    <col min="4867" max="4867" width="6.28515625" style="334" customWidth="1"/>
    <col min="4868" max="4868" width="4.28515625" style="334" customWidth="1"/>
    <col min="4869" max="4869" width="6.42578125" style="334" customWidth="1"/>
    <col min="4870" max="4870" width="3.28515625" style="334" customWidth="1"/>
    <col min="4871" max="4871" width="6" style="334" customWidth="1"/>
    <col min="4872" max="4872" width="5.7109375" style="334" bestFit="1" customWidth="1"/>
    <col min="4873" max="4873" width="7" style="334" customWidth="1"/>
    <col min="4874" max="4874" width="5.42578125" style="334" customWidth="1"/>
    <col min="4875" max="4875" width="5" style="334" customWidth="1"/>
    <col min="4876" max="4876" width="6" style="334" bestFit="1" customWidth="1"/>
    <col min="4877" max="4877" width="6.140625" style="334" customWidth="1"/>
    <col min="4878" max="4878" width="16.5703125" style="334" customWidth="1"/>
    <col min="4879" max="5119" width="11.42578125" style="334"/>
    <col min="5120" max="5120" width="3.85546875" style="334" customWidth="1"/>
    <col min="5121" max="5121" width="49.7109375" style="334" customWidth="1"/>
    <col min="5122" max="5122" width="29.42578125" style="334" customWidth="1"/>
    <col min="5123" max="5123" width="6.28515625" style="334" customWidth="1"/>
    <col min="5124" max="5124" width="4.28515625" style="334" customWidth="1"/>
    <col min="5125" max="5125" width="6.42578125" style="334" customWidth="1"/>
    <col min="5126" max="5126" width="3.28515625" style="334" customWidth="1"/>
    <col min="5127" max="5127" width="6" style="334" customWidth="1"/>
    <col min="5128" max="5128" width="5.7109375" style="334" bestFit="1" customWidth="1"/>
    <col min="5129" max="5129" width="7" style="334" customWidth="1"/>
    <col min="5130" max="5130" width="5.42578125" style="334" customWidth="1"/>
    <col min="5131" max="5131" width="5" style="334" customWidth="1"/>
    <col min="5132" max="5132" width="6" style="334" bestFit="1" customWidth="1"/>
    <col min="5133" max="5133" width="6.140625" style="334" customWidth="1"/>
    <col min="5134" max="5134" width="16.5703125" style="334" customWidth="1"/>
    <col min="5135" max="5375" width="11.42578125" style="334"/>
    <col min="5376" max="5376" width="3.85546875" style="334" customWidth="1"/>
    <col min="5377" max="5377" width="49.7109375" style="334" customWidth="1"/>
    <col min="5378" max="5378" width="29.42578125" style="334" customWidth="1"/>
    <col min="5379" max="5379" width="6.28515625" style="334" customWidth="1"/>
    <col min="5380" max="5380" width="4.28515625" style="334" customWidth="1"/>
    <col min="5381" max="5381" width="6.42578125" style="334" customWidth="1"/>
    <col min="5382" max="5382" width="3.28515625" style="334" customWidth="1"/>
    <col min="5383" max="5383" width="6" style="334" customWidth="1"/>
    <col min="5384" max="5384" width="5.7109375" style="334" bestFit="1" customWidth="1"/>
    <col min="5385" max="5385" width="7" style="334" customWidth="1"/>
    <col min="5386" max="5386" width="5.42578125" style="334" customWidth="1"/>
    <col min="5387" max="5387" width="5" style="334" customWidth="1"/>
    <col min="5388" max="5388" width="6" style="334" bestFit="1" customWidth="1"/>
    <col min="5389" max="5389" width="6.140625" style="334" customWidth="1"/>
    <col min="5390" max="5390" width="16.5703125" style="334" customWidth="1"/>
    <col min="5391" max="5631" width="11.42578125" style="334"/>
    <col min="5632" max="5632" width="3.85546875" style="334" customWidth="1"/>
    <col min="5633" max="5633" width="49.7109375" style="334" customWidth="1"/>
    <col min="5634" max="5634" width="29.42578125" style="334" customWidth="1"/>
    <col min="5635" max="5635" width="6.28515625" style="334" customWidth="1"/>
    <col min="5636" max="5636" width="4.28515625" style="334" customWidth="1"/>
    <col min="5637" max="5637" width="6.42578125" style="334" customWidth="1"/>
    <col min="5638" max="5638" width="3.28515625" style="334" customWidth="1"/>
    <col min="5639" max="5639" width="6" style="334" customWidth="1"/>
    <col min="5640" max="5640" width="5.7109375" style="334" bestFit="1" customWidth="1"/>
    <col min="5641" max="5641" width="7" style="334" customWidth="1"/>
    <col min="5642" max="5642" width="5.42578125" style="334" customWidth="1"/>
    <col min="5643" max="5643" width="5" style="334" customWidth="1"/>
    <col min="5644" max="5644" width="6" style="334" bestFit="1" customWidth="1"/>
    <col min="5645" max="5645" width="6.140625" style="334" customWidth="1"/>
    <col min="5646" max="5646" width="16.5703125" style="334" customWidth="1"/>
    <col min="5647" max="5887" width="11.42578125" style="334"/>
    <col min="5888" max="5888" width="3.85546875" style="334" customWidth="1"/>
    <col min="5889" max="5889" width="49.7109375" style="334" customWidth="1"/>
    <col min="5890" max="5890" width="29.42578125" style="334" customWidth="1"/>
    <col min="5891" max="5891" width="6.28515625" style="334" customWidth="1"/>
    <col min="5892" max="5892" width="4.28515625" style="334" customWidth="1"/>
    <col min="5893" max="5893" width="6.42578125" style="334" customWidth="1"/>
    <col min="5894" max="5894" width="3.28515625" style="334" customWidth="1"/>
    <col min="5895" max="5895" width="6" style="334" customWidth="1"/>
    <col min="5896" max="5896" width="5.7109375" style="334" bestFit="1" customWidth="1"/>
    <col min="5897" max="5897" width="7" style="334" customWidth="1"/>
    <col min="5898" max="5898" width="5.42578125" style="334" customWidth="1"/>
    <col min="5899" max="5899" width="5" style="334" customWidth="1"/>
    <col min="5900" max="5900" width="6" style="334" bestFit="1" customWidth="1"/>
    <col min="5901" max="5901" width="6.140625" style="334" customWidth="1"/>
    <col min="5902" max="5902" width="16.5703125" style="334" customWidth="1"/>
    <col min="5903" max="6143" width="11.42578125" style="334"/>
    <col min="6144" max="6144" width="3.85546875" style="334" customWidth="1"/>
    <col min="6145" max="6145" width="49.7109375" style="334" customWidth="1"/>
    <col min="6146" max="6146" width="29.42578125" style="334" customWidth="1"/>
    <col min="6147" max="6147" width="6.28515625" style="334" customWidth="1"/>
    <col min="6148" max="6148" width="4.28515625" style="334" customWidth="1"/>
    <col min="6149" max="6149" width="6.42578125" style="334" customWidth="1"/>
    <col min="6150" max="6150" width="3.28515625" style="334" customWidth="1"/>
    <col min="6151" max="6151" width="6" style="334" customWidth="1"/>
    <col min="6152" max="6152" width="5.7109375" style="334" bestFit="1" customWidth="1"/>
    <col min="6153" max="6153" width="7" style="334" customWidth="1"/>
    <col min="6154" max="6154" width="5.42578125" style="334" customWidth="1"/>
    <col min="6155" max="6155" width="5" style="334" customWidth="1"/>
    <col min="6156" max="6156" width="6" style="334" bestFit="1" customWidth="1"/>
    <col min="6157" max="6157" width="6.140625" style="334" customWidth="1"/>
    <col min="6158" max="6158" width="16.5703125" style="334" customWidth="1"/>
    <col min="6159" max="6399" width="11.42578125" style="334"/>
    <col min="6400" max="6400" width="3.85546875" style="334" customWidth="1"/>
    <col min="6401" max="6401" width="49.7109375" style="334" customWidth="1"/>
    <col min="6402" max="6402" width="29.42578125" style="334" customWidth="1"/>
    <col min="6403" max="6403" width="6.28515625" style="334" customWidth="1"/>
    <col min="6404" max="6404" width="4.28515625" style="334" customWidth="1"/>
    <col min="6405" max="6405" width="6.42578125" style="334" customWidth="1"/>
    <col min="6406" max="6406" width="3.28515625" style="334" customWidth="1"/>
    <col min="6407" max="6407" width="6" style="334" customWidth="1"/>
    <col min="6408" max="6408" width="5.7109375" style="334" bestFit="1" customWidth="1"/>
    <col min="6409" max="6409" width="7" style="334" customWidth="1"/>
    <col min="6410" max="6410" width="5.42578125" style="334" customWidth="1"/>
    <col min="6411" max="6411" width="5" style="334" customWidth="1"/>
    <col min="6412" max="6412" width="6" style="334" bestFit="1" customWidth="1"/>
    <col min="6413" max="6413" width="6.140625" style="334" customWidth="1"/>
    <col min="6414" max="6414" width="16.5703125" style="334" customWidth="1"/>
    <col min="6415" max="6655" width="11.42578125" style="334"/>
    <col min="6656" max="6656" width="3.85546875" style="334" customWidth="1"/>
    <col min="6657" max="6657" width="49.7109375" style="334" customWidth="1"/>
    <col min="6658" max="6658" width="29.42578125" style="334" customWidth="1"/>
    <col min="6659" max="6659" width="6.28515625" style="334" customWidth="1"/>
    <col min="6660" max="6660" width="4.28515625" style="334" customWidth="1"/>
    <col min="6661" max="6661" width="6.42578125" style="334" customWidth="1"/>
    <col min="6662" max="6662" width="3.28515625" style="334" customWidth="1"/>
    <col min="6663" max="6663" width="6" style="334" customWidth="1"/>
    <col min="6664" max="6664" width="5.7109375" style="334" bestFit="1" customWidth="1"/>
    <col min="6665" max="6665" width="7" style="334" customWidth="1"/>
    <col min="6666" max="6666" width="5.42578125" style="334" customWidth="1"/>
    <col min="6667" max="6667" width="5" style="334" customWidth="1"/>
    <col min="6668" max="6668" width="6" style="334" bestFit="1" customWidth="1"/>
    <col min="6669" max="6669" width="6.140625" style="334" customWidth="1"/>
    <col min="6670" max="6670" width="16.5703125" style="334" customWidth="1"/>
    <col min="6671" max="6911" width="11.42578125" style="334"/>
    <col min="6912" max="6912" width="3.85546875" style="334" customWidth="1"/>
    <col min="6913" max="6913" width="49.7109375" style="334" customWidth="1"/>
    <col min="6914" max="6914" width="29.42578125" style="334" customWidth="1"/>
    <col min="6915" max="6915" width="6.28515625" style="334" customWidth="1"/>
    <col min="6916" max="6916" width="4.28515625" style="334" customWidth="1"/>
    <col min="6917" max="6917" width="6.42578125" style="334" customWidth="1"/>
    <col min="6918" max="6918" width="3.28515625" style="334" customWidth="1"/>
    <col min="6919" max="6919" width="6" style="334" customWidth="1"/>
    <col min="6920" max="6920" width="5.7109375" style="334" bestFit="1" customWidth="1"/>
    <col min="6921" max="6921" width="7" style="334" customWidth="1"/>
    <col min="6922" max="6922" width="5.42578125" style="334" customWidth="1"/>
    <col min="6923" max="6923" width="5" style="334" customWidth="1"/>
    <col min="6924" max="6924" width="6" style="334" bestFit="1" customWidth="1"/>
    <col min="6925" max="6925" width="6.140625" style="334" customWidth="1"/>
    <col min="6926" max="6926" width="16.5703125" style="334" customWidth="1"/>
    <col min="6927" max="7167" width="11.42578125" style="334"/>
    <col min="7168" max="7168" width="3.85546875" style="334" customWidth="1"/>
    <col min="7169" max="7169" width="49.7109375" style="334" customWidth="1"/>
    <col min="7170" max="7170" width="29.42578125" style="334" customWidth="1"/>
    <col min="7171" max="7171" width="6.28515625" style="334" customWidth="1"/>
    <col min="7172" max="7172" width="4.28515625" style="334" customWidth="1"/>
    <col min="7173" max="7173" width="6.42578125" style="334" customWidth="1"/>
    <col min="7174" max="7174" width="3.28515625" style="334" customWidth="1"/>
    <col min="7175" max="7175" width="6" style="334" customWidth="1"/>
    <col min="7176" max="7176" width="5.7109375" style="334" bestFit="1" customWidth="1"/>
    <col min="7177" max="7177" width="7" style="334" customWidth="1"/>
    <col min="7178" max="7178" width="5.42578125" style="334" customWidth="1"/>
    <col min="7179" max="7179" width="5" style="334" customWidth="1"/>
    <col min="7180" max="7180" width="6" style="334" bestFit="1" customWidth="1"/>
    <col min="7181" max="7181" width="6.140625" style="334" customWidth="1"/>
    <col min="7182" max="7182" width="16.5703125" style="334" customWidth="1"/>
    <col min="7183" max="7423" width="11.42578125" style="334"/>
    <col min="7424" max="7424" width="3.85546875" style="334" customWidth="1"/>
    <col min="7425" max="7425" width="49.7109375" style="334" customWidth="1"/>
    <col min="7426" max="7426" width="29.42578125" style="334" customWidth="1"/>
    <col min="7427" max="7427" width="6.28515625" style="334" customWidth="1"/>
    <col min="7428" max="7428" width="4.28515625" style="334" customWidth="1"/>
    <col min="7429" max="7429" width="6.42578125" style="334" customWidth="1"/>
    <col min="7430" max="7430" width="3.28515625" style="334" customWidth="1"/>
    <col min="7431" max="7431" width="6" style="334" customWidth="1"/>
    <col min="7432" max="7432" width="5.7109375" style="334" bestFit="1" customWidth="1"/>
    <col min="7433" max="7433" width="7" style="334" customWidth="1"/>
    <col min="7434" max="7434" width="5.42578125" style="334" customWidth="1"/>
    <col min="7435" max="7435" width="5" style="334" customWidth="1"/>
    <col min="7436" max="7436" width="6" style="334" bestFit="1" customWidth="1"/>
    <col min="7437" max="7437" width="6.140625" style="334" customWidth="1"/>
    <col min="7438" max="7438" width="16.5703125" style="334" customWidth="1"/>
    <col min="7439" max="7679" width="11.42578125" style="334"/>
    <col min="7680" max="7680" width="3.85546875" style="334" customWidth="1"/>
    <col min="7681" max="7681" width="49.7109375" style="334" customWidth="1"/>
    <col min="7682" max="7682" width="29.42578125" style="334" customWidth="1"/>
    <col min="7683" max="7683" width="6.28515625" style="334" customWidth="1"/>
    <col min="7684" max="7684" width="4.28515625" style="334" customWidth="1"/>
    <col min="7685" max="7685" width="6.42578125" style="334" customWidth="1"/>
    <col min="7686" max="7686" width="3.28515625" style="334" customWidth="1"/>
    <col min="7687" max="7687" width="6" style="334" customWidth="1"/>
    <col min="7688" max="7688" width="5.7109375" style="334" bestFit="1" customWidth="1"/>
    <col min="7689" max="7689" width="7" style="334" customWidth="1"/>
    <col min="7690" max="7690" width="5.42578125" style="334" customWidth="1"/>
    <col min="7691" max="7691" width="5" style="334" customWidth="1"/>
    <col min="7692" max="7692" width="6" style="334" bestFit="1" customWidth="1"/>
    <col min="7693" max="7693" width="6.140625" style="334" customWidth="1"/>
    <col min="7694" max="7694" width="16.5703125" style="334" customWidth="1"/>
    <col min="7695" max="7935" width="11.42578125" style="334"/>
    <col min="7936" max="7936" width="3.85546875" style="334" customWidth="1"/>
    <col min="7937" max="7937" width="49.7109375" style="334" customWidth="1"/>
    <col min="7938" max="7938" width="29.42578125" style="334" customWidth="1"/>
    <col min="7939" max="7939" width="6.28515625" style="334" customWidth="1"/>
    <col min="7940" max="7940" width="4.28515625" style="334" customWidth="1"/>
    <col min="7941" max="7941" width="6.42578125" style="334" customWidth="1"/>
    <col min="7942" max="7942" width="3.28515625" style="334" customWidth="1"/>
    <col min="7943" max="7943" width="6" style="334" customWidth="1"/>
    <col min="7944" max="7944" width="5.7109375" style="334" bestFit="1" customWidth="1"/>
    <col min="7945" max="7945" width="7" style="334" customWidth="1"/>
    <col min="7946" max="7946" width="5.42578125" style="334" customWidth="1"/>
    <col min="7947" max="7947" width="5" style="334" customWidth="1"/>
    <col min="7948" max="7948" width="6" style="334" bestFit="1" customWidth="1"/>
    <col min="7949" max="7949" width="6.140625" style="334" customWidth="1"/>
    <col min="7950" max="7950" width="16.5703125" style="334" customWidth="1"/>
    <col min="7951" max="8191" width="11.42578125" style="334"/>
    <col min="8192" max="8192" width="3.85546875" style="334" customWidth="1"/>
    <col min="8193" max="8193" width="49.7109375" style="334" customWidth="1"/>
    <col min="8194" max="8194" width="29.42578125" style="334" customWidth="1"/>
    <col min="8195" max="8195" width="6.28515625" style="334" customWidth="1"/>
    <col min="8196" max="8196" width="4.28515625" style="334" customWidth="1"/>
    <col min="8197" max="8197" width="6.42578125" style="334" customWidth="1"/>
    <col min="8198" max="8198" width="3.28515625" style="334" customWidth="1"/>
    <col min="8199" max="8199" width="6" style="334" customWidth="1"/>
    <col min="8200" max="8200" width="5.7109375" style="334" bestFit="1" customWidth="1"/>
    <col min="8201" max="8201" width="7" style="334" customWidth="1"/>
    <col min="8202" max="8202" width="5.42578125" style="334" customWidth="1"/>
    <col min="8203" max="8203" width="5" style="334" customWidth="1"/>
    <col min="8204" max="8204" width="6" style="334" bestFit="1" customWidth="1"/>
    <col min="8205" max="8205" width="6.140625" style="334" customWidth="1"/>
    <col min="8206" max="8206" width="16.5703125" style="334" customWidth="1"/>
    <col min="8207" max="8447" width="11.42578125" style="334"/>
    <col min="8448" max="8448" width="3.85546875" style="334" customWidth="1"/>
    <col min="8449" max="8449" width="49.7109375" style="334" customWidth="1"/>
    <col min="8450" max="8450" width="29.42578125" style="334" customWidth="1"/>
    <col min="8451" max="8451" width="6.28515625" style="334" customWidth="1"/>
    <col min="8452" max="8452" width="4.28515625" style="334" customWidth="1"/>
    <col min="8453" max="8453" width="6.42578125" style="334" customWidth="1"/>
    <col min="8454" max="8454" width="3.28515625" style="334" customWidth="1"/>
    <col min="8455" max="8455" width="6" style="334" customWidth="1"/>
    <col min="8456" max="8456" width="5.7109375" style="334" bestFit="1" customWidth="1"/>
    <col min="8457" max="8457" width="7" style="334" customWidth="1"/>
    <col min="8458" max="8458" width="5.42578125" style="334" customWidth="1"/>
    <col min="8459" max="8459" width="5" style="334" customWidth="1"/>
    <col min="8460" max="8460" width="6" style="334" bestFit="1" customWidth="1"/>
    <col min="8461" max="8461" width="6.140625" style="334" customWidth="1"/>
    <col min="8462" max="8462" width="16.5703125" style="334" customWidth="1"/>
    <col min="8463" max="8703" width="11.42578125" style="334"/>
    <col min="8704" max="8704" width="3.85546875" style="334" customWidth="1"/>
    <col min="8705" max="8705" width="49.7109375" style="334" customWidth="1"/>
    <col min="8706" max="8706" width="29.42578125" style="334" customWidth="1"/>
    <col min="8707" max="8707" width="6.28515625" style="334" customWidth="1"/>
    <col min="8708" max="8708" width="4.28515625" style="334" customWidth="1"/>
    <col min="8709" max="8709" width="6.42578125" style="334" customWidth="1"/>
    <col min="8710" max="8710" width="3.28515625" style="334" customWidth="1"/>
    <col min="8711" max="8711" width="6" style="334" customWidth="1"/>
    <col min="8712" max="8712" width="5.7109375" style="334" bestFit="1" customWidth="1"/>
    <col min="8713" max="8713" width="7" style="334" customWidth="1"/>
    <col min="8714" max="8714" width="5.42578125" style="334" customWidth="1"/>
    <col min="8715" max="8715" width="5" style="334" customWidth="1"/>
    <col min="8716" max="8716" width="6" style="334" bestFit="1" customWidth="1"/>
    <col min="8717" max="8717" width="6.140625" style="334" customWidth="1"/>
    <col min="8718" max="8718" width="16.5703125" style="334" customWidth="1"/>
    <col min="8719" max="8959" width="11.42578125" style="334"/>
    <col min="8960" max="8960" width="3.85546875" style="334" customWidth="1"/>
    <col min="8961" max="8961" width="49.7109375" style="334" customWidth="1"/>
    <col min="8962" max="8962" width="29.42578125" style="334" customWidth="1"/>
    <col min="8963" max="8963" width="6.28515625" style="334" customWidth="1"/>
    <col min="8964" max="8964" width="4.28515625" style="334" customWidth="1"/>
    <col min="8965" max="8965" width="6.42578125" style="334" customWidth="1"/>
    <col min="8966" max="8966" width="3.28515625" style="334" customWidth="1"/>
    <col min="8967" max="8967" width="6" style="334" customWidth="1"/>
    <col min="8968" max="8968" width="5.7109375" style="334" bestFit="1" customWidth="1"/>
    <col min="8969" max="8969" width="7" style="334" customWidth="1"/>
    <col min="8970" max="8970" width="5.42578125" style="334" customWidth="1"/>
    <col min="8971" max="8971" width="5" style="334" customWidth="1"/>
    <col min="8972" max="8972" width="6" style="334" bestFit="1" customWidth="1"/>
    <col min="8973" max="8973" width="6.140625" style="334" customWidth="1"/>
    <col min="8974" max="8974" width="16.5703125" style="334" customWidth="1"/>
    <col min="8975" max="9215" width="11.42578125" style="334"/>
    <col min="9216" max="9216" width="3.85546875" style="334" customWidth="1"/>
    <col min="9217" max="9217" width="49.7109375" style="334" customWidth="1"/>
    <col min="9218" max="9218" width="29.42578125" style="334" customWidth="1"/>
    <col min="9219" max="9219" width="6.28515625" style="334" customWidth="1"/>
    <col min="9220" max="9220" width="4.28515625" style="334" customWidth="1"/>
    <col min="9221" max="9221" width="6.42578125" style="334" customWidth="1"/>
    <col min="9222" max="9222" width="3.28515625" style="334" customWidth="1"/>
    <col min="9223" max="9223" width="6" style="334" customWidth="1"/>
    <col min="9224" max="9224" width="5.7109375" style="334" bestFit="1" customWidth="1"/>
    <col min="9225" max="9225" width="7" style="334" customWidth="1"/>
    <col min="9226" max="9226" width="5.42578125" style="334" customWidth="1"/>
    <col min="9227" max="9227" width="5" style="334" customWidth="1"/>
    <col min="9228" max="9228" width="6" style="334" bestFit="1" customWidth="1"/>
    <col min="9229" max="9229" width="6.140625" style="334" customWidth="1"/>
    <col min="9230" max="9230" width="16.5703125" style="334" customWidth="1"/>
    <col min="9231" max="9471" width="11.42578125" style="334"/>
    <col min="9472" max="9472" width="3.85546875" style="334" customWidth="1"/>
    <col min="9473" max="9473" width="49.7109375" style="334" customWidth="1"/>
    <col min="9474" max="9474" width="29.42578125" style="334" customWidth="1"/>
    <col min="9475" max="9475" width="6.28515625" style="334" customWidth="1"/>
    <col min="9476" max="9476" width="4.28515625" style="334" customWidth="1"/>
    <col min="9477" max="9477" width="6.42578125" style="334" customWidth="1"/>
    <col min="9478" max="9478" width="3.28515625" style="334" customWidth="1"/>
    <col min="9479" max="9479" width="6" style="334" customWidth="1"/>
    <col min="9480" max="9480" width="5.7109375" style="334" bestFit="1" customWidth="1"/>
    <col min="9481" max="9481" width="7" style="334" customWidth="1"/>
    <col min="9482" max="9482" width="5.42578125" style="334" customWidth="1"/>
    <col min="9483" max="9483" width="5" style="334" customWidth="1"/>
    <col min="9484" max="9484" width="6" style="334" bestFit="1" customWidth="1"/>
    <col min="9485" max="9485" width="6.140625" style="334" customWidth="1"/>
    <col min="9486" max="9486" width="16.5703125" style="334" customWidth="1"/>
    <col min="9487" max="9727" width="11.42578125" style="334"/>
    <col min="9728" max="9728" width="3.85546875" style="334" customWidth="1"/>
    <col min="9729" max="9729" width="49.7109375" style="334" customWidth="1"/>
    <col min="9730" max="9730" width="29.42578125" style="334" customWidth="1"/>
    <col min="9731" max="9731" width="6.28515625" style="334" customWidth="1"/>
    <col min="9732" max="9732" width="4.28515625" style="334" customWidth="1"/>
    <col min="9733" max="9733" width="6.42578125" style="334" customWidth="1"/>
    <col min="9734" max="9734" width="3.28515625" style="334" customWidth="1"/>
    <col min="9735" max="9735" width="6" style="334" customWidth="1"/>
    <col min="9736" max="9736" width="5.7109375" style="334" bestFit="1" customWidth="1"/>
    <col min="9737" max="9737" width="7" style="334" customWidth="1"/>
    <col min="9738" max="9738" width="5.42578125" style="334" customWidth="1"/>
    <col min="9739" max="9739" width="5" style="334" customWidth="1"/>
    <col min="9740" max="9740" width="6" style="334" bestFit="1" customWidth="1"/>
    <col min="9741" max="9741" width="6.140625" style="334" customWidth="1"/>
    <col min="9742" max="9742" width="16.5703125" style="334" customWidth="1"/>
    <col min="9743" max="9983" width="11.42578125" style="334"/>
    <col min="9984" max="9984" width="3.85546875" style="334" customWidth="1"/>
    <col min="9985" max="9985" width="49.7109375" style="334" customWidth="1"/>
    <col min="9986" max="9986" width="29.42578125" style="334" customWidth="1"/>
    <col min="9987" max="9987" width="6.28515625" style="334" customWidth="1"/>
    <col min="9988" max="9988" width="4.28515625" style="334" customWidth="1"/>
    <col min="9989" max="9989" width="6.42578125" style="334" customWidth="1"/>
    <col min="9990" max="9990" width="3.28515625" style="334" customWidth="1"/>
    <col min="9991" max="9991" width="6" style="334" customWidth="1"/>
    <col min="9992" max="9992" width="5.7109375" style="334" bestFit="1" customWidth="1"/>
    <col min="9993" max="9993" width="7" style="334" customWidth="1"/>
    <col min="9994" max="9994" width="5.42578125" style="334" customWidth="1"/>
    <col min="9995" max="9995" width="5" style="334" customWidth="1"/>
    <col min="9996" max="9996" width="6" style="334" bestFit="1" customWidth="1"/>
    <col min="9997" max="9997" width="6.140625" style="334" customWidth="1"/>
    <col min="9998" max="9998" width="16.5703125" style="334" customWidth="1"/>
    <col min="9999" max="10239" width="11.42578125" style="334"/>
    <col min="10240" max="10240" width="3.85546875" style="334" customWidth="1"/>
    <col min="10241" max="10241" width="49.7109375" style="334" customWidth="1"/>
    <col min="10242" max="10242" width="29.42578125" style="334" customWidth="1"/>
    <col min="10243" max="10243" width="6.28515625" style="334" customWidth="1"/>
    <col min="10244" max="10244" width="4.28515625" style="334" customWidth="1"/>
    <col min="10245" max="10245" width="6.42578125" style="334" customWidth="1"/>
    <col min="10246" max="10246" width="3.28515625" style="334" customWidth="1"/>
    <col min="10247" max="10247" width="6" style="334" customWidth="1"/>
    <col min="10248" max="10248" width="5.7109375" style="334" bestFit="1" customWidth="1"/>
    <col min="10249" max="10249" width="7" style="334" customWidth="1"/>
    <col min="10250" max="10250" width="5.42578125" style="334" customWidth="1"/>
    <col min="10251" max="10251" width="5" style="334" customWidth="1"/>
    <col min="10252" max="10252" width="6" style="334" bestFit="1" customWidth="1"/>
    <col min="10253" max="10253" width="6.140625" style="334" customWidth="1"/>
    <col min="10254" max="10254" width="16.5703125" style="334" customWidth="1"/>
    <col min="10255" max="10495" width="11.42578125" style="334"/>
    <col min="10496" max="10496" width="3.85546875" style="334" customWidth="1"/>
    <col min="10497" max="10497" width="49.7109375" style="334" customWidth="1"/>
    <col min="10498" max="10498" width="29.42578125" style="334" customWidth="1"/>
    <col min="10499" max="10499" width="6.28515625" style="334" customWidth="1"/>
    <col min="10500" max="10500" width="4.28515625" style="334" customWidth="1"/>
    <col min="10501" max="10501" width="6.42578125" style="334" customWidth="1"/>
    <col min="10502" max="10502" width="3.28515625" style="334" customWidth="1"/>
    <col min="10503" max="10503" width="6" style="334" customWidth="1"/>
    <col min="10504" max="10504" width="5.7109375" style="334" bestFit="1" customWidth="1"/>
    <col min="10505" max="10505" width="7" style="334" customWidth="1"/>
    <col min="10506" max="10506" width="5.42578125" style="334" customWidth="1"/>
    <col min="10507" max="10507" width="5" style="334" customWidth="1"/>
    <col min="10508" max="10508" width="6" style="334" bestFit="1" customWidth="1"/>
    <col min="10509" max="10509" width="6.140625" style="334" customWidth="1"/>
    <col min="10510" max="10510" width="16.5703125" style="334" customWidth="1"/>
    <col min="10511" max="10751" width="11.42578125" style="334"/>
    <col min="10752" max="10752" width="3.85546875" style="334" customWidth="1"/>
    <col min="10753" max="10753" width="49.7109375" style="334" customWidth="1"/>
    <col min="10754" max="10754" width="29.42578125" style="334" customWidth="1"/>
    <col min="10755" max="10755" width="6.28515625" style="334" customWidth="1"/>
    <col min="10756" max="10756" width="4.28515625" style="334" customWidth="1"/>
    <col min="10757" max="10757" width="6.42578125" style="334" customWidth="1"/>
    <col min="10758" max="10758" width="3.28515625" style="334" customWidth="1"/>
    <col min="10759" max="10759" width="6" style="334" customWidth="1"/>
    <col min="10760" max="10760" width="5.7109375" style="334" bestFit="1" customWidth="1"/>
    <col min="10761" max="10761" width="7" style="334" customWidth="1"/>
    <col min="10762" max="10762" width="5.42578125" style="334" customWidth="1"/>
    <col min="10763" max="10763" width="5" style="334" customWidth="1"/>
    <col min="10764" max="10764" width="6" style="334" bestFit="1" customWidth="1"/>
    <col min="10765" max="10765" width="6.140625" style="334" customWidth="1"/>
    <col min="10766" max="10766" width="16.5703125" style="334" customWidth="1"/>
    <col min="10767" max="11007" width="11.42578125" style="334"/>
    <col min="11008" max="11008" width="3.85546875" style="334" customWidth="1"/>
    <col min="11009" max="11009" width="49.7109375" style="334" customWidth="1"/>
    <col min="11010" max="11010" width="29.42578125" style="334" customWidth="1"/>
    <col min="11011" max="11011" width="6.28515625" style="334" customWidth="1"/>
    <col min="11012" max="11012" width="4.28515625" style="334" customWidth="1"/>
    <col min="11013" max="11013" width="6.42578125" style="334" customWidth="1"/>
    <col min="11014" max="11014" width="3.28515625" style="334" customWidth="1"/>
    <col min="11015" max="11015" width="6" style="334" customWidth="1"/>
    <col min="11016" max="11016" width="5.7109375" style="334" bestFit="1" customWidth="1"/>
    <col min="11017" max="11017" width="7" style="334" customWidth="1"/>
    <col min="11018" max="11018" width="5.42578125" style="334" customWidth="1"/>
    <col min="11019" max="11019" width="5" style="334" customWidth="1"/>
    <col min="11020" max="11020" width="6" style="334" bestFit="1" customWidth="1"/>
    <col min="11021" max="11021" width="6.140625" style="334" customWidth="1"/>
    <col min="11022" max="11022" width="16.5703125" style="334" customWidth="1"/>
    <col min="11023" max="11263" width="11.42578125" style="334"/>
    <col min="11264" max="11264" width="3.85546875" style="334" customWidth="1"/>
    <col min="11265" max="11265" width="49.7109375" style="334" customWidth="1"/>
    <col min="11266" max="11266" width="29.42578125" style="334" customWidth="1"/>
    <col min="11267" max="11267" width="6.28515625" style="334" customWidth="1"/>
    <col min="11268" max="11268" width="4.28515625" style="334" customWidth="1"/>
    <col min="11269" max="11269" width="6.42578125" style="334" customWidth="1"/>
    <col min="11270" max="11270" width="3.28515625" style="334" customWidth="1"/>
    <col min="11271" max="11271" width="6" style="334" customWidth="1"/>
    <col min="11272" max="11272" width="5.7109375" style="334" bestFit="1" customWidth="1"/>
    <col min="11273" max="11273" width="7" style="334" customWidth="1"/>
    <col min="11274" max="11274" width="5.42578125" style="334" customWidth="1"/>
    <col min="11275" max="11275" width="5" style="334" customWidth="1"/>
    <col min="11276" max="11276" width="6" style="334" bestFit="1" customWidth="1"/>
    <col min="11277" max="11277" width="6.140625" style="334" customWidth="1"/>
    <col min="11278" max="11278" width="16.5703125" style="334" customWidth="1"/>
    <col min="11279" max="11519" width="11.42578125" style="334"/>
    <col min="11520" max="11520" width="3.85546875" style="334" customWidth="1"/>
    <col min="11521" max="11521" width="49.7109375" style="334" customWidth="1"/>
    <col min="11522" max="11522" width="29.42578125" style="334" customWidth="1"/>
    <col min="11523" max="11523" width="6.28515625" style="334" customWidth="1"/>
    <col min="11524" max="11524" width="4.28515625" style="334" customWidth="1"/>
    <col min="11525" max="11525" width="6.42578125" style="334" customWidth="1"/>
    <col min="11526" max="11526" width="3.28515625" style="334" customWidth="1"/>
    <col min="11527" max="11527" width="6" style="334" customWidth="1"/>
    <col min="11528" max="11528" width="5.7109375" style="334" bestFit="1" customWidth="1"/>
    <col min="11529" max="11529" width="7" style="334" customWidth="1"/>
    <col min="11530" max="11530" width="5.42578125" style="334" customWidth="1"/>
    <col min="11531" max="11531" width="5" style="334" customWidth="1"/>
    <col min="11532" max="11532" width="6" style="334" bestFit="1" customWidth="1"/>
    <col min="11533" max="11533" width="6.140625" style="334" customWidth="1"/>
    <col min="11534" max="11534" width="16.5703125" style="334" customWidth="1"/>
    <col min="11535" max="11775" width="11.42578125" style="334"/>
    <col min="11776" max="11776" width="3.85546875" style="334" customWidth="1"/>
    <col min="11777" max="11777" width="49.7109375" style="334" customWidth="1"/>
    <col min="11778" max="11778" width="29.42578125" style="334" customWidth="1"/>
    <col min="11779" max="11779" width="6.28515625" style="334" customWidth="1"/>
    <col min="11780" max="11780" width="4.28515625" style="334" customWidth="1"/>
    <col min="11781" max="11781" width="6.42578125" style="334" customWidth="1"/>
    <col min="11782" max="11782" width="3.28515625" style="334" customWidth="1"/>
    <col min="11783" max="11783" width="6" style="334" customWidth="1"/>
    <col min="11784" max="11784" width="5.7109375" style="334" bestFit="1" customWidth="1"/>
    <col min="11785" max="11785" width="7" style="334" customWidth="1"/>
    <col min="11786" max="11786" width="5.42578125" style="334" customWidth="1"/>
    <col min="11787" max="11787" width="5" style="334" customWidth="1"/>
    <col min="11788" max="11788" width="6" style="334" bestFit="1" customWidth="1"/>
    <col min="11789" max="11789" width="6.140625" style="334" customWidth="1"/>
    <col min="11790" max="11790" width="16.5703125" style="334" customWidth="1"/>
    <col min="11791" max="12031" width="11.42578125" style="334"/>
    <col min="12032" max="12032" width="3.85546875" style="334" customWidth="1"/>
    <col min="12033" max="12033" width="49.7109375" style="334" customWidth="1"/>
    <col min="12034" max="12034" width="29.42578125" style="334" customWidth="1"/>
    <col min="12035" max="12035" width="6.28515625" style="334" customWidth="1"/>
    <col min="12036" max="12036" width="4.28515625" style="334" customWidth="1"/>
    <col min="12037" max="12037" width="6.42578125" style="334" customWidth="1"/>
    <col min="12038" max="12038" width="3.28515625" style="334" customWidth="1"/>
    <col min="12039" max="12039" width="6" style="334" customWidth="1"/>
    <col min="12040" max="12040" width="5.7109375" style="334" bestFit="1" customWidth="1"/>
    <col min="12041" max="12041" width="7" style="334" customWidth="1"/>
    <col min="12042" max="12042" width="5.42578125" style="334" customWidth="1"/>
    <col min="12043" max="12043" width="5" style="334" customWidth="1"/>
    <col min="12044" max="12044" width="6" style="334" bestFit="1" customWidth="1"/>
    <col min="12045" max="12045" width="6.140625" style="334" customWidth="1"/>
    <col min="12046" max="12046" width="16.5703125" style="334" customWidth="1"/>
    <col min="12047" max="12287" width="11.42578125" style="334"/>
    <col min="12288" max="12288" width="3.85546875" style="334" customWidth="1"/>
    <col min="12289" max="12289" width="49.7109375" style="334" customWidth="1"/>
    <col min="12290" max="12290" width="29.42578125" style="334" customWidth="1"/>
    <col min="12291" max="12291" width="6.28515625" style="334" customWidth="1"/>
    <col min="12292" max="12292" width="4.28515625" style="334" customWidth="1"/>
    <col min="12293" max="12293" width="6.42578125" style="334" customWidth="1"/>
    <col min="12294" max="12294" width="3.28515625" style="334" customWidth="1"/>
    <col min="12295" max="12295" width="6" style="334" customWidth="1"/>
    <col min="12296" max="12296" width="5.7109375" style="334" bestFit="1" customWidth="1"/>
    <col min="12297" max="12297" width="7" style="334" customWidth="1"/>
    <col min="12298" max="12298" width="5.42578125" style="334" customWidth="1"/>
    <col min="12299" max="12299" width="5" style="334" customWidth="1"/>
    <col min="12300" max="12300" width="6" style="334" bestFit="1" customWidth="1"/>
    <col min="12301" max="12301" width="6.140625" style="334" customWidth="1"/>
    <col min="12302" max="12302" width="16.5703125" style="334" customWidth="1"/>
    <col min="12303" max="12543" width="11.42578125" style="334"/>
    <col min="12544" max="12544" width="3.85546875" style="334" customWidth="1"/>
    <col min="12545" max="12545" width="49.7109375" style="334" customWidth="1"/>
    <col min="12546" max="12546" width="29.42578125" style="334" customWidth="1"/>
    <col min="12547" max="12547" width="6.28515625" style="334" customWidth="1"/>
    <col min="12548" max="12548" width="4.28515625" style="334" customWidth="1"/>
    <col min="12549" max="12549" width="6.42578125" style="334" customWidth="1"/>
    <col min="12550" max="12550" width="3.28515625" style="334" customWidth="1"/>
    <col min="12551" max="12551" width="6" style="334" customWidth="1"/>
    <col min="12552" max="12552" width="5.7109375" style="334" bestFit="1" customWidth="1"/>
    <col min="12553" max="12553" width="7" style="334" customWidth="1"/>
    <col min="12554" max="12554" width="5.42578125" style="334" customWidth="1"/>
    <col min="12555" max="12555" width="5" style="334" customWidth="1"/>
    <col min="12556" max="12556" width="6" style="334" bestFit="1" customWidth="1"/>
    <col min="12557" max="12557" width="6.140625" style="334" customWidth="1"/>
    <col min="12558" max="12558" width="16.5703125" style="334" customWidth="1"/>
    <col min="12559" max="12799" width="11.42578125" style="334"/>
    <col min="12800" max="12800" width="3.85546875" style="334" customWidth="1"/>
    <col min="12801" max="12801" width="49.7109375" style="334" customWidth="1"/>
    <col min="12802" max="12802" width="29.42578125" style="334" customWidth="1"/>
    <col min="12803" max="12803" width="6.28515625" style="334" customWidth="1"/>
    <col min="12804" max="12804" width="4.28515625" style="334" customWidth="1"/>
    <col min="12805" max="12805" width="6.42578125" style="334" customWidth="1"/>
    <col min="12806" max="12806" width="3.28515625" style="334" customWidth="1"/>
    <col min="12807" max="12807" width="6" style="334" customWidth="1"/>
    <col min="12808" max="12808" width="5.7109375" style="334" bestFit="1" customWidth="1"/>
    <col min="12809" max="12809" width="7" style="334" customWidth="1"/>
    <col min="12810" max="12810" width="5.42578125" style="334" customWidth="1"/>
    <col min="12811" max="12811" width="5" style="334" customWidth="1"/>
    <col min="12812" max="12812" width="6" style="334" bestFit="1" customWidth="1"/>
    <col min="12813" max="12813" width="6.140625" style="334" customWidth="1"/>
    <col min="12814" max="12814" width="16.5703125" style="334" customWidth="1"/>
    <col min="12815" max="13055" width="11.42578125" style="334"/>
    <col min="13056" max="13056" width="3.85546875" style="334" customWidth="1"/>
    <col min="13057" max="13057" width="49.7109375" style="334" customWidth="1"/>
    <col min="13058" max="13058" width="29.42578125" style="334" customWidth="1"/>
    <col min="13059" max="13059" width="6.28515625" style="334" customWidth="1"/>
    <col min="13060" max="13060" width="4.28515625" style="334" customWidth="1"/>
    <col min="13061" max="13061" width="6.42578125" style="334" customWidth="1"/>
    <col min="13062" max="13062" width="3.28515625" style="334" customWidth="1"/>
    <col min="13063" max="13063" width="6" style="334" customWidth="1"/>
    <col min="13064" max="13064" width="5.7109375" style="334" bestFit="1" customWidth="1"/>
    <col min="13065" max="13065" width="7" style="334" customWidth="1"/>
    <col min="13066" max="13066" width="5.42578125" style="334" customWidth="1"/>
    <col min="13067" max="13067" width="5" style="334" customWidth="1"/>
    <col min="13068" max="13068" width="6" style="334" bestFit="1" customWidth="1"/>
    <col min="13069" max="13069" width="6.140625" style="334" customWidth="1"/>
    <col min="13070" max="13070" width="16.5703125" style="334" customWidth="1"/>
    <col min="13071" max="13311" width="11.42578125" style="334"/>
    <col min="13312" max="13312" width="3.85546875" style="334" customWidth="1"/>
    <col min="13313" max="13313" width="49.7109375" style="334" customWidth="1"/>
    <col min="13314" max="13314" width="29.42578125" style="334" customWidth="1"/>
    <col min="13315" max="13315" width="6.28515625" style="334" customWidth="1"/>
    <col min="13316" max="13316" width="4.28515625" style="334" customWidth="1"/>
    <col min="13317" max="13317" width="6.42578125" style="334" customWidth="1"/>
    <col min="13318" max="13318" width="3.28515625" style="334" customWidth="1"/>
    <col min="13319" max="13319" width="6" style="334" customWidth="1"/>
    <col min="13320" max="13320" width="5.7109375" style="334" bestFit="1" customWidth="1"/>
    <col min="13321" max="13321" width="7" style="334" customWidth="1"/>
    <col min="13322" max="13322" width="5.42578125" style="334" customWidth="1"/>
    <col min="13323" max="13323" width="5" style="334" customWidth="1"/>
    <col min="13324" max="13324" width="6" style="334" bestFit="1" customWidth="1"/>
    <col min="13325" max="13325" width="6.140625" style="334" customWidth="1"/>
    <col min="13326" max="13326" width="16.5703125" style="334" customWidth="1"/>
    <col min="13327" max="13567" width="11.42578125" style="334"/>
    <col min="13568" max="13568" width="3.85546875" style="334" customWidth="1"/>
    <col min="13569" max="13569" width="49.7109375" style="334" customWidth="1"/>
    <col min="13570" max="13570" width="29.42578125" style="334" customWidth="1"/>
    <col min="13571" max="13571" width="6.28515625" style="334" customWidth="1"/>
    <col min="13572" max="13572" width="4.28515625" style="334" customWidth="1"/>
    <col min="13573" max="13573" width="6.42578125" style="334" customWidth="1"/>
    <col min="13574" max="13574" width="3.28515625" style="334" customWidth="1"/>
    <col min="13575" max="13575" width="6" style="334" customWidth="1"/>
    <col min="13576" max="13576" width="5.7109375" style="334" bestFit="1" customWidth="1"/>
    <col min="13577" max="13577" width="7" style="334" customWidth="1"/>
    <col min="13578" max="13578" width="5.42578125" style="334" customWidth="1"/>
    <col min="13579" max="13579" width="5" style="334" customWidth="1"/>
    <col min="13580" max="13580" width="6" style="334" bestFit="1" customWidth="1"/>
    <col min="13581" max="13581" width="6.140625" style="334" customWidth="1"/>
    <col min="13582" max="13582" width="16.5703125" style="334" customWidth="1"/>
    <col min="13583" max="13823" width="11.42578125" style="334"/>
    <col min="13824" max="13824" width="3.85546875" style="334" customWidth="1"/>
    <col min="13825" max="13825" width="49.7109375" style="334" customWidth="1"/>
    <col min="13826" max="13826" width="29.42578125" style="334" customWidth="1"/>
    <col min="13827" max="13827" width="6.28515625" style="334" customWidth="1"/>
    <col min="13828" max="13828" width="4.28515625" style="334" customWidth="1"/>
    <col min="13829" max="13829" width="6.42578125" style="334" customWidth="1"/>
    <col min="13830" max="13830" width="3.28515625" style="334" customWidth="1"/>
    <col min="13831" max="13831" width="6" style="334" customWidth="1"/>
    <col min="13832" max="13832" width="5.7109375" style="334" bestFit="1" customWidth="1"/>
    <col min="13833" max="13833" width="7" style="334" customWidth="1"/>
    <col min="13834" max="13834" width="5.42578125" style="334" customWidth="1"/>
    <col min="13835" max="13835" width="5" style="334" customWidth="1"/>
    <col min="13836" max="13836" width="6" style="334" bestFit="1" customWidth="1"/>
    <col min="13837" max="13837" width="6.140625" style="334" customWidth="1"/>
    <col min="13838" max="13838" width="16.5703125" style="334" customWidth="1"/>
    <col min="13839" max="14079" width="11.42578125" style="334"/>
    <col min="14080" max="14080" width="3.85546875" style="334" customWidth="1"/>
    <col min="14081" max="14081" width="49.7109375" style="334" customWidth="1"/>
    <col min="14082" max="14082" width="29.42578125" style="334" customWidth="1"/>
    <col min="14083" max="14083" width="6.28515625" style="334" customWidth="1"/>
    <col min="14084" max="14084" width="4.28515625" style="334" customWidth="1"/>
    <col min="14085" max="14085" width="6.42578125" style="334" customWidth="1"/>
    <col min="14086" max="14086" width="3.28515625" style="334" customWidth="1"/>
    <col min="14087" max="14087" width="6" style="334" customWidth="1"/>
    <col min="14088" max="14088" width="5.7109375" style="334" bestFit="1" customWidth="1"/>
    <col min="14089" max="14089" width="7" style="334" customWidth="1"/>
    <col min="14090" max="14090" width="5.42578125" style="334" customWidth="1"/>
    <col min="14091" max="14091" width="5" style="334" customWidth="1"/>
    <col min="14092" max="14092" width="6" style="334" bestFit="1" customWidth="1"/>
    <col min="14093" max="14093" width="6.140625" style="334" customWidth="1"/>
    <col min="14094" max="14094" width="16.5703125" style="334" customWidth="1"/>
    <col min="14095" max="14335" width="11.42578125" style="334"/>
    <col min="14336" max="14336" width="3.85546875" style="334" customWidth="1"/>
    <col min="14337" max="14337" width="49.7109375" style="334" customWidth="1"/>
    <col min="14338" max="14338" width="29.42578125" style="334" customWidth="1"/>
    <col min="14339" max="14339" width="6.28515625" style="334" customWidth="1"/>
    <col min="14340" max="14340" width="4.28515625" style="334" customWidth="1"/>
    <col min="14341" max="14341" width="6.42578125" style="334" customWidth="1"/>
    <col min="14342" max="14342" width="3.28515625" style="334" customWidth="1"/>
    <col min="14343" max="14343" width="6" style="334" customWidth="1"/>
    <col min="14344" max="14344" width="5.7109375" style="334" bestFit="1" customWidth="1"/>
    <col min="14345" max="14345" width="7" style="334" customWidth="1"/>
    <col min="14346" max="14346" width="5.42578125" style="334" customWidth="1"/>
    <col min="14347" max="14347" width="5" style="334" customWidth="1"/>
    <col min="14348" max="14348" width="6" style="334" bestFit="1" customWidth="1"/>
    <col min="14349" max="14349" width="6.140625" style="334" customWidth="1"/>
    <col min="14350" max="14350" width="16.5703125" style="334" customWidth="1"/>
    <col min="14351" max="14591" width="11.42578125" style="334"/>
    <col min="14592" max="14592" width="3.85546875" style="334" customWidth="1"/>
    <col min="14593" max="14593" width="49.7109375" style="334" customWidth="1"/>
    <col min="14594" max="14594" width="29.42578125" style="334" customWidth="1"/>
    <col min="14595" max="14595" width="6.28515625" style="334" customWidth="1"/>
    <col min="14596" max="14596" width="4.28515625" style="334" customWidth="1"/>
    <col min="14597" max="14597" width="6.42578125" style="334" customWidth="1"/>
    <col min="14598" max="14598" width="3.28515625" style="334" customWidth="1"/>
    <col min="14599" max="14599" width="6" style="334" customWidth="1"/>
    <col min="14600" max="14600" width="5.7109375" style="334" bestFit="1" customWidth="1"/>
    <col min="14601" max="14601" width="7" style="334" customWidth="1"/>
    <col min="14602" max="14602" width="5.42578125" style="334" customWidth="1"/>
    <col min="14603" max="14603" width="5" style="334" customWidth="1"/>
    <col min="14604" max="14604" width="6" style="334" bestFit="1" customWidth="1"/>
    <col min="14605" max="14605" width="6.140625" style="334" customWidth="1"/>
    <col min="14606" max="14606" width="16.5703125" style="334" customWidth="1"/>
    <col min="14607" max="14847" width="11.42578125" style="334"/>
    <col min="14848" max="14848" width="3.85546875" style="334" customWidth="1"/>
    <col min="14849" max="14849" width="49.7109375" style="334" customWidth="1"/>
    <col min="14850" max="14850" width="29.42578125" style="334" customWidth="1"/>
    <col min="14851" max="14851" width="6.28515625" style="334" customWidth="1"/>
    <col min="14852" max="14852" width="4.28515625" style="334" customWidth="1"/>
    <col min="14853" max="14853" width="6.42578125" style="334" customWidth="1"/>
    <col min="14854" max="14854" width="3.28515625" style="334" customWidth="1"/>
    <col min="14855" max="14855" width="6" style="334" customWidth="1"/>
    <col min="14856" max="14856" width="5.7109375" style="334" bestFit="1" customWidth="1"/>
    <col min="14857" max="14857" width="7" style="334" customWidth="1"/>
    <col min="14858" max="14858" width="5.42578125" style="334" customWidth="1"/>
    <col min="14859" max="14859" width="5" style="334" customWidth="1"/>
    <col min="14860" max="14860" width="6" style="334" bestFit="1" customWidth="1"/>
    <col min="14861" max="14861" width="6.140625" style="334" customWidth="1"/>
    <col min="14862" max="14862" width="16.5703125" style="334" customWidth="1"/>
    <col min="14863" max="15103" width="11.42578125" style="334"/>
    <col min="15104" max="15104" width="3.85546875" style="334" customWidth="1"/>
    <col min="15105" max="15105" width="49.7109375" style="334" customWidth="1"/>
    <col min="15106" max="15106" width="29.42578125" style="334" customWidth="1"/>
    <col min="15107" max="15107" width="6.28515625" style="334" customWidth="1"/>
    <col min="15108" max="15108" width="4.28515625" style="334" customWidth="1"/>
    <col min="15109" max="15109" width="6.42578125" style="334" customWidth="1"/>
    <col min="15110" max="15110" width="3.28515625" style="334" customWidth="1"/>
    <col min="15111" max="15111" width="6" style="334" customWidth="1"/>
    <col min="15112" max="15112" width="5.7109375" style="334" bestFit="1" customWidth="1"/>
    <col min="15113" max="15113" width="7" style="334" customWidth="1"/>
    <col min="15114" max="15114" width="5.42578125" style="334" customWidth="1"/>
    <col min="15115" max="15115" width="5" style="334" customWidth="1"/>
    <col min="15116" max="15116" width="6" style="334" bestFit="1" customWidth="1"/>
    <col min="15117" max="15117" width="6.140625" style="334" customWidth="1"/>
    <col min="15118" max="15118" width="16.5703125" style="334" customWidth="1"/>
    <col min="15119" max="15359" width="11.42578125" style="334"/>
    <col min="15360" max="15360" width="3.85546875" style="334" customWidth="1"/>
    <col min="15361" max="15361" width="49.7109375" style="334" customWidth="1"/>
    <col min="15362" max="15362" width="29.42578125" style="334" customWidth="1"/>
    <col min="15363" max="15363" width="6.28515625" style="334" customWidth="1"/>
    <col min="15364" max="15364" width="4.28515625" style="334" customWidth="1"/>
    <col min="15365" max="15365" width="6.42578125" style="334" customWidth="1"/>
    <col min="15366" max="15366" width="3.28515625" style="334" customWidth="1"/>
    <col min="15367" max="15367" width="6" style="334" customWidth="1"/>
    <col min="15368" max="15368" width="5.7109375" style="334" bestFit="1" customWidth="1"/>
    <col min="15369" max="15369" width="7" style="334" customWidth="1"/>
    <col min="15370" max="15370" width="5.42578125" style="334" customWidth="1"/>
    <col min="15371" max="15371" width="5" style="334" customWidth="1"/>
    <col min="15372" max="15372" width="6" style="334" bestFit="1" customWidth="1"/>
    <col min="15373" max="15373" width="6.140625" style="334" customWidth="1"/>
    <col min="15374" max="15374" width="16.5703125" style="334" customWidth="1"/>
    <col min="15375" max="15615" width="11.42578125" style="334"/>
    <col min="15616" max="15616" width="3.85546875" style="334" customWidth="1"/>
    <col min="15617" max="15617" width="49.7109375" style="334" customWidth="1"/>
    <col min="15618" max="15618" width="29.42578125" style="334" customWidth="1"/>
    <col min="15619" max="15619" width="6.28515625" style="334" customWidth="1"/>
    <col min="15620" max="15620" width="4.28515625" style="334" customWidth="1"/>
    <col min="15621" max="15621" width="6.42578125" style="334" customWidth="1"/>
    <col min="15622" max="15622" width="3.28515625" style="334" customWidth="1"/>
    <col min="15623" max="15623" width="6" style="334" customWidth="1"/>
    <col min="15624" max="15624" width="5.7109375" style="334" bestFit="1" customWidth="1"/>
    <col min="15625" max="15625" width="7" style="334" customWidth="1"/>
    <col min="15626" max="15626" width="5.42578125" style="334" customWidth="1"/>
    <col min="15627" max="15627" width="5" style="334" customWidth="1"/>
    <col min="15628" max="15628" width="6" style="334" bestFit="1" customWidth="1"/>
    <col min="15629" max="15629" width="6.140625" style="334" customWidth="1"/>
    <col min="15630" max="15630" width="16.5703125" style="334" customWidth="1"/>
    <col min="15631" max="15871" width="11.42578125" style="334"/>
    <col min="15872" max="15872" width="3.85546875" style="334" customWidth="1"/>
    <col min="15873" max="15873" width="49.7109375" style="334" customWidth="1"/>
    <col min="15874" max="15874" width="29.42578125" style="334" customWidth="1"/>
    <col min="15875" max="15875" width="6.28515625" style="334" customWidth="1"/>
    <col min="15876" max="15876" width="4.28515625" style="334" customWidth="1"/>
    <col min="15877" max="15877" width="6.42578125" style="334" customWidth="1"/>
    <col min="15878" max="15878" width="3.28515625" style="334" customWidth="1"/>
    <col min="15879" max="15879" width="6" style="334" customWidth="1"/>
    <col min="15880" max="15880" width="5.7109375" style="334" bestFit="1" customWidth="1"/>
    <col min="15881" max="15881" width="7" style="334" customWidth="1"/>
    <col min="15882" max="15882" width="5.42578125" style="334" customWidth="1"/>
    <col min="15883" max="15883" width="5" style="334" customWidth="1"/>
    <col min="15884" max="15884" width="6" style="334" bestFit="1" customWidth="1"/>
    <col min="15885" max="15885" width="6.140625" style="334" customWidth="1"/>
    <col min="15886" max="15886" width="16.5703125" style="334" customWidth="1"/>
    <col min="15887" max="16127" width="11.42578125" style="334"/>
    <col min="16128" max="16128" width="3.85546875" style="334" customWidth="1"/>
    <col min="16129" max="16129" width="49.7109375" style="334" customWidth="1"/>
    <col min="16130" max="16130" width="29.42578125" style="334" customWidth="1"/>
    <col min="16131" max="16131" width="6.28515625" style="334" customWidth="1"/>
    <col min="16132" max="16132" width="4.28515625" style="334" customWidth="1"/>
    <col min="16133" max="16133" width="6.42578125" style="334" customWidth="1"/>
    <col min="16134" max="16134" width="3.28515625" style="334" customWidth="1"/>
    <col min="16135" max="16135" width="6" style="334" customWidth="1"/>
    <col min="16136" max="16136" width="5.7109375" style="334" bestFit="1" customWidth="1"/>
    <col min="16137" max="16137" width="7" style="334" customWidth="1"/>
    <col min="16138" max="16138" width="5.42578125" style="334" customWidth="1"/>
    <col min="16139" max="16139" width="5" style="334" customWidth="1"/>
    <col min="16140" max="16140" width="6" style="334" bestFit="1" customWidth="1"/>
    <col min="16141" max="16141" width="6.140625" style="334" customWidth="1"/>
    <col min="16142" max="16142" width="16.5703125" style="334" customWidth="1"/>
    <col min="16143" max="16384" width="11.42578125" style="334"/>
  </cols>
  <sheetData>
    <row r="1" spans="1:17" s="8" customFormat="1" ht="18.75" customHeight="1" thickBot="1" x14ac:dyDescent="0.3">
      <c r="A1" s="975"/>
      <c r="B1" s="926" t="str">
        <f>'Recap Sheet'!B2</f>
        <v>WILLIAMSBURG COUNTY SCHOOLS</v>
      </c>
      <c r="C1" s="987" t="s">
        <v>27</v>
      </c>
      <c r="D1" s="1013"/>
      <c r="E1" s="2389">
        <f>'Recap Sheet'!B3</f>
        <v>0</v>
      </c>
      <c r="F1" s="2386"/>
      <c r="G1" s="2386"/>
      <c r="H1" s="2386"/>
      <c r="I1" s="2386"/>
      <c r="J1" s="2386"/>
      <c r="K1" s="2386"/>
      <c r="L1" s="2386"/>
      <c r="M1" s="2387"/>
      <c r="N1" s="7"/>
      <c r="P1" s="335"/>
      <c r="Q1" s="335"/>
    </row>
    <row r="2" spans="1:17" s="8" customFormat="1" ht="15" customHeight="1" x14ac:dyDescent="0.25">
      <c r="A2" s="974" t="s">
        <v>28</v>
      </c>
      <c r="B2" s="918" t="s">
        <v>29</v>
      </c>
      <c r="C2" s="988" t="s">
        <v>30</v>
      </c>
      <c r="D2" s="1014"/>
      <c r="E2" s="920"/>
      <c r="F2" s="2388" t="s">
        <v>3</v>
      </c>
      <c r="G2" s="2388"/>
      <c r="H2" s="2388"/>
      <c r="I2" s="2388"/>
      <c r="J2" s="2388"/>
      <c r="K2" s="928">
        <f>'Recap Sheet'!B4</f>
        <v>0</v>
      </c>
      <c r="L2" s="917"/>
      <c r="M2" s="921"/>
      <c r="N2" s="20"/>
      <c r="P2" s="335"/>
      <c r="Q2" s="335"/>
    </row>
    <row r="3" spans="1:17" ht="15" customHeight="1" thickBot="1" x14ac:dyDescent="0.3">
      <c r="A3" s="41" t="s">
        <v>31</v>
      </c>
      <c r="B3" s="34"/>
      <c r="C3" s="135"/>
      <c r="D3" s="1015" t="s">
        <v>32</v>
      </c>
      <c r="E3" s="1059" t="s">
        <v>33</v>
      </c>
      <c r="F3" s="1069" t="s">
        <v>34</v>
      </c>
      <c r="G3" s="528" t="s">
        <v>35</v>
      </c>
      <c r="H3" s="393" t="s">
        <v>36</v>
      </c>
      <c r="I3" s="393" t="s">
        <v>37</v>
      </c>
      <c r="J3" s="528" t="s">
        <v>38</v>
      </c>
      <c r="K3" s="393" t="s">
        <v>39</v>
      </c>
      <c r="L3" s="861" t="s">
        <v>40</v>
      </c>
      <c r="M3" s="919" t="s">
        <v>41</v>
      </c>
      <c r="O3" s="335"/>
      <c r="P3" s="335"/>
      <c r="Q3" s="335"/>
    </row>
    <row r="4" spans="1:17" ht="15" customHeight="1" thickBot="1" x14ac:dyDescent="0.3">
      <c r="A4" s="506"/>
      <c r="B4" s="86"/>
      <c r="C4" s="128"/>
      <c r="D4" s="1016" t="s">
        <v>42</v>
      </c>
      <c r="E4" s="1060" t="s">
        <v>43</v>
      </c>
      <c r="F4" s="1070" t="s">
        <v>44</v>
      </c>
      <c r="G4" s="673" t="s">
        <v>45</v>
      </c>
      <c r="H4" s="672" t="s">
        <v>46</v>
      </c>
      <c r="I4" s="672" t="s">
        <v>38</v>
      </c>
      <c r="J4" s="673" t="s">
        <v>47</v>
      </c>
      <c r="K4" s="672" t="s">
        <v>48</v>
      </c>
      <c r="L4" s="672" t="s">
        <v>47</v>
      </c>
      <c r="M4" s="674" t="s">
        <v>38</v>
      </c>
      <c r="P4" s="335"/>
      <c r="Q4" s="335"/>
    </row>
    <row r="5" spans="1:17" s="173" customFormat="1" ht="15" customHeight="1" thickBot="1" x14ac:dyDescent="0.25">
      <c r="A5" s="14"/>
      <c r="B5" s="557" t="s">
        <v>431</v>
      </c>
      <c r="C5" s="17"/>
      <c r="D5" s="17"/>
      <c r="E5" s="17"/>
      <c r="F5" s="17"/>
      <c r="G5" s="521"/>
      <c r="H5" s="15"/>
      <c r="I5" s="15"/>
      <c r="J5" s="521"/>
      <c r="K5" s="15"/>
      <c r="L5" s="15"/>
      <c r="M5" s="216"/>
      <c r="N5" s="172"/>
    </row>
    <row r="6" spans="1:17" ht="15" customHeight="1" thickBot="1" x14ac:dyDescent="0.3">
      <c r="A6" s="22">
        <v>1</v>
      </c>
      <c r="B6" s="1450" t="s">
        <v>432</v>
      </c>
      <c r="C6" s="908" t="s">
        <v>2902</v>
      </c>
      <c r="D6" s="1274"/>
      <c r="E6" s="908" t="s">
        <v>433</v>
      </c>
      <c r="F6" s="1090">
        <v>70</v>
      </c>
      <c r="G6" s="1745">
        <v>720</v>
      </c>
      <c r="H6" s="27">
        <f>ROUND($G$6*$F$6/F6,2)</f>
        <v>720</v>
      </c>
      <c r="I6" s="23" t="s">
        <v>50</v>
      </c>
      <c r="J6" s="982"/>
      <c r="K6" s="979"/>
      <c r="L6" s="980"/>
      <c r="M6" s="981"/>
    </row>
    <row r="7" spans="1:17" ht="15" customHeight="1" x14ac:dyDescent="0.25">
      <c r="A7" s="22"/>
      <c r="B7" s="166" t="s">
        <v>434</v>
      </c>
      <c r="C7" s="1097" t="s">
        <v>435</v>
      </c>
      <c r="D7" s="1275"/>
      <c r="E7" s="992" t="s">
        <v>433</v>
      </c>
      <c r="F7" s="1098">
        <v>70</v>
      </c>
      <c r="G7" s="809"/>
      <c r="H7" s="87">
        <f>ROUND($G$6*$F$6/F7,2)</f>
        <v>720</v>
      </c>
      <c r="I7" s="23" t="s">
        <v>50</v>
      </c>
      <c r="J7" s="82">
        <v>6.21</v>
      </c>
      <c r="K7" s="57">
        <f>IF(OR(ISBLANK(J7),G6=0,ISBLANK(G6)),,ROUND(J7+$K$2,2))</f>
        <v>6.21</v>
      </c>
      <c r="L7" s="32">
        <f>ROUND(H7*K7,2)</f>
        <v>4471.2</v>
      </c>
      <c r="M7" s="33">
        <f t="shared" ref="M7:M12" si="0">ROUND(K7/F7,2)</f>
        <v>0.09</v>
      </c>
    </row>
    <row r="8" spans="1:17" ht="15" customHeight="1" thickBot="1" x14ac:dyDescent="0.3">
      <c r="A8" s="41"/>
      <c r="B8" s="13" t="s">
        <v>2903</v>
      </c>
      <c r="C8" s="1058" t="s">
        <v>436</v>
      </c>
      <c r="D8" s="1276"/>
      <c r="E8" s="117" t="s">
        <v>433</v>
      </c>
      <c r="F8" s="1078">
        <v>70</v>
      </c>
      <c r="G8" s="812"/>
      <c r="H8" s="74">
        <f>ROUND($G$6*$F$6/F8,2)</f>
        <v>720</v>
      </c>
      <c r="I8" s="48" t="s">
        <v>50</v>
      </c>
      <c r="J8" s="968"/>
      <c r="K8" s="1436"/>
      <c r="L8" s="1469"/>
      <c r="M8" s="1577"/>
    </row>
    <row r="9" spans="1:17" ht="15" customHeight="1" thickBot="1" x14ac:dyDescent="0.3">
      <c r="A9" s="22">
        <v>2</v>
      </c>
      <c r="B9" s="1450" t="s">
        <v>437</v>
      </c>
      <c r="C9" s="1099" t="s">
        <v>2945</v>
      </c>
      <c r="D9" s="1277"/>
      <c r="E9" s="1100" t="s">
        <v>438</v>
      </c>
      <c r="F9" s="1101">
        <v>70</v>
      </c>
      <c r="G9" s="1746">
        <v>170</v>
      </c>
      <c r="H9" s="27">
        <f>ROUND(G9*F9/F9,2)</f>
        <v>170</v>
      </c>
      <c r="I9" s="62" t="s">
        <v>50</v>
      </c>
      <c r="J9" s="984"/>
      <c r="K9" s="1195"/>
      <c r="L9" s="1196"/>
      <c r="M9" s="981"/>
    </row>
    <row r="10" spans="1:17" ht="15" customHeight="1" x14ac:dyDescent="0.25">
      <c r="A10" s="22"/>
      <c r="B10" s="34" t="s">
        <v>439</v>
      </c>
      <c r="C10" s="992" t="s">
        <v>2963</v>
      </c>
      <c r="D10" s="1275"/>
      <c r="E10" s="992" t="s">
        <v>438</v>
      </c>
      <c r="F10" s="1098">
        <v>70</v>
      </c>
      <c r="G10" s="809"/>
      <c r="H10" s="90">
        <f>ROUND($G$9*$F$9/F10,2)</f>
        <v>170</v>
      </c>
      <c r="I10" s="23" t="s">
        <v>50</v>
      </c>
      <c r="J10" s="82">
        <v>7.91</v>
      </c>
      <c r="K10" s="57">
        <f>IF(OR(ISBLANK(J10),G9=0,ISBLANK(G9)),,ROUND(J10+$K$2,2))</f>
        <v>7.91</v>
      </c>
      <c r="L10" s="28">
        <f>ROUND(K10*H10,2)</f>
        <v>1344.7</v>
      </c>
      <c r="M10" s="33">
        <f t="shared" si="0"/>
        <v>0.11</v>
      </c>
    </row>
    <row r="11" spans="1:17" ht="15" customHeight="1" thickBot="1" x14ac:dyDescent="0.3">
      <c r="A11" s="41"/>
      <c r="B11" s="13"/>
      <c r="C11" s="124" t="s">
        <v>2964</v>
      </c>
      <c r="D11" s="1278"/>
      <c r="E11" s="124" t="s">
        <v>438</v>
      </c>
      <c r="F11" s="1078">
        <v>70</v>
      </c>
      <c r="G11" s="812"/>
      <c r="H11" s="45">
        <f>ROUND($G$9*$F$9/F11,2)</f>
        <v>170</v>
      </c>
      <c r="I11" s="48" t="s">
        <v>50</v>
      </c>
      <c r="J11" s="968"/>
      <c r="K11" s="61" t="s">
        <v>157</v>
      </c>
      <c r="L11" s="46" t="s">
        <v>157</v>
      </c>
      <c r="M11" s="47" t="s">
        <v>157</v>
      </c>
    </row>
    <row r="12" spans="1:17" ht="15" customHeight="1" thickBot="1" x14ac:dyDescent="0.3">
      <c r="A12" s="219">
        <v>3</v>
      </c>
      <c r="B12" s="2123" t="s">
        <v>440</v>
      </c>
      <c r="C12" s="999" t="s">
        <v>2946</v>
      </c>
      <c r="D12" s="1279"/>
      <c r="E12" s="999" t="s">
        <v>433</v>
      </c>
      <c r="F12" s="1081">
        <v>70</v>
      </c>
      <c r="G12" s="1746">
        <v>405</v>
      </c>
      <c r="H12" s="453">
        <f>ROUND(G12*F12/F12,2)</f>
        <v>405</v>
      </c>
      <c r="I12" s="1967" t="s">
        <v>50</v>
      </c>
      <c r="J12" s="1829">
        <v>6.27</v>
      </c>
      <c r="K12" s="1994">
        <f>IF(OR(ISBLANK(J12),G12=0,ISBLANK(G12)),,ROUND(J12+$K$2,2))</f>
        <v>6.27</v>
      </c>
      <c r="L12" s="28">
        <f>ROUND(H12*K12,2)</f>
        <v>2539.35</v>
      </c>
      <c r="M12" s="29">
        <f t="shared" si="0"/>
        <v>0.09</v>
      </c>
    </row>
    <row r="13" spans="1:17" ht="15" customHeight="1" thickBot="1" x14ac:dyDescent="0.3">
      <c r="A13" s="211"/>
      <c r="B13" s="13" t="s">
        <v>441</v>
      </c>
      <c r="C13" s="128" t="s">
        <v>2947</v>
      </c>
      <c r="D13" s="2067"/>
      <c r="E13" s="2068" t="s">
        <v>433</v>
      </c>
      <c r="F13" s="1379">
        <v>70</v>
      </c>
      <c r="G13" s="812"/>
      <c r="H13" s="70">
        <f>ROUND(G12*F12/F13,2)</f>
        <v>405</v>
      </c>
      <c r="I13" s="48" t="s">
        <v>50</v>
      </c>
      <c r="J13" s="1311"/>
      <c r="K13" s="1587"/>
      <c r="L13" s="1449"/>
      <c r="M13" s="1556"/>
    </row>
    <row r="14" spans="1:17" ht="15" customHeight="1" thickBot="1" x14ac:dyDescent="0.3">
      <c r="A14" s="22">
        <v>4</v>
      </c>
      <c r="B14" s="1450" t="s">
        <v>442</v>
      </c>
      <c r="C14" s="908" t="s">
        <v>2948</v>
      </c>
      <c r="D14" s="2066"/>
      <c r="E14" s="1858" t="s">
        <v>433</v>
      </c>
      <c r="F14" s="1985">
        <v>70</v>
      </c>
      <c r="G14" s="1745">
        <v>470</v>
      </c>
      <c r="H14" s="1837">
        <f>ROUND(G14*F14/F14,2)</f>
        <v>470</v>
      </c>
      <c r="I14" s="1894" t="s">
        <v>50</v>
      </c>
      <c r="J14" s="1845"/>
      <c r="K14" s="2360"/>
      <c r="L14" s="2355"/>
      <c r="M14" s="981"/>
    </row>
    <row r="15" spans="1:17" ht="15" customHeight="1" x14ac:dyDescent="0.25">
      <c r="A15" s="22"/>
      <c r="B15" s="34"/>
      <c r="C15" s="992" t="s">
        <v>443</v>
      </c>
      <c r="D15" s="1275"/>
      <c r="E15" s="992" t="s">
        <v>444</v>
      </c>
      <c r="F15" s="1098">
        <v>70</v>
      </c>
      <c r="G15" s="809"/>
      <c r="H15" s="90">
        <f>ROUND($G$14*$F$14/F15,2)</f>
        <v>470</v>
      </c>
      <c r="I15" s="23" t="s">
        <v>50</v>
      </c>
      <c r="J15" s="82">
        <v>6.4</v>
      </c>
      <c r="K15" s="57">
        <f>IF(OR(ISBLANK(J15),G14=0,ISBLANK(G14)),,ROUND(J15+$K$2,2))</f>
        <v>6.4</v>
      </c>
      <c r="L15" s="32">
        <f>ROUND(K15*H15,2)</f>
        <v>3008</v>
      </c>
      <c r="M15" s="33">
        <f t="shared" ref="M15:M55" si="1">ROUND(K15/F15,2)</f>
        <v>0.09</v>
      </c>
    </row>
    <row r="16" spans="1:17" ht="15" customHeight="1" thickBot="1" x14ac:dyDescent="0.3">
      <c r="A16" s="41"/>
      <c r="B16" s="12"/>
      <c r="C16" s="124" t="s">
        <v>445</v>
      </c>
      <c r="D16" s="1278"/>
      <c r="E16" s="124" t="s">
        <v>433</v>
      </c>
      <c r="F16" s="1078">
        <v>70</v>
      </c>
      <c r="G16" s="812"/>
      <c r="H16" s="45">
        <f>ROUND($G$14*$F$14/F16,2)</f>
        <v>470</v>
      </c>
      <c r="I16" s="48" t="s">
        <v>50</v>
      </c>
      <c r="J16" s="968"/>
      <c r="K16" s="1436"/>
      <c r="L16" s="1469"/>
      <c r="M16" s="1577"/>
    </row>
    <row r="17" spans="1:13" ht="15" customHeight="1" thickBot="1" x14ac:dyDescent="0.3">
      <c r="A17" s="22">
        <v>5</v>
      </c>
      <c r="B17" s="1450" t="s">
        <v>446</v>
      </c>
      <c r="C17" s="908" t="s">
        <v>2965</v>
      </c>
      <c r="D17" s="1280"/>
      <c r="E17" s="908" t="s">
        <v>438</v>
      </c>
      <c r="F17" s="1090">
        <v>70</v>
      </c>
      <c r="G17" s="1746">
        <v>0</v>
      </c>
      <c r="H17" s="27">
        <f>ROUND(G17*F17/F17,2)</f>
        <v>0</v>
      </c>
      <c r="I17" s="23" t="s">
        <v>50</v>
      </c>
      <c r="J17" s="982"/>
      <c r="K17" s="979"/>
      <c r="L17" s="1196"/>
      <c r="M17" s="981"/>
    </row>
    <row r="18" spans="1:13" ht="15" customHeight="1" x14ac:dyDescent="0.25">
      <c r="A18" s="22"/>
      <c r="B18" s="34" t="s">
        <v>447</v>
      </c>
      <c r="C18" s="186" t="s">
        <v>2966</v>
      </c>
      <c r="D18" s="1275"/>
      <c r="E18" s="186" t="s">
        <v>438</v>
      </c>
      <c r="F18" s="1077">
        <v>70</v>
      </c>
      <c r="G18" s="809"/>
      <c r="H18" s="131">
        <f>ROUND($G$17*$F$17/F18,2)</f>
        <v>0</v>
      </c>
      <c r="I18" s="23" t="s">
        <v>50</v>
      </c>
      <c r="J18" s="82">
        <v>8.24</v>
      </c>
      <c r="K18" s="57">
        <f>IF(OR(ISBLANK(J18),G17=0,ISBLANK(G17)),,ROUND(J18+$K$2,2))</f>
        <v>0</v>
      </c>
      <c r="L18" s="28">
        <f>ROUND(K18*H18,2)</f>
        <v>0</v>
      </c>
      <c r="M18" s="33">
        <f t="shared" si="1"/>
        <v>0</v>
      </c>
    </row>
    <row r="19" spans="1:13" ht="15" customHeight="1" thickBot="1" x14ac:dyDescent="0.3">
      <c r="A19" s="41"/>
      <c r="B19" s="13"/>
      <c r="C19" s="128" t="s">
        <v>2967</v>
      </c>
      <c r="D19" s="1278"/>
      <c r="E19" s="128" t="s">
        <v>438</v>
      </c>
      <c r="F19" s="1074">
        <v>70</v>
      </c>
      <c r="G19" s="1754"/>
      <c r="H19" s="115">
        <f>ROUND($G$17*$F$17/F19,2)</f>
        <v>0</v>
      </c>
      <c r="I19" s="48" t="s">
        <v>50</v>
      </c>
      <c r="J19" s="968"/>
      <c r="K19" s="61"/>
      <c r="L19" s="46"/>
      <c r="M19" s="47"/>
    </row>
    <row r="20" spans="1:13" ht="15" customHeight="1" thickBot="1" x14ac:dyDescent="0.3">
      <c r="A20" s="222">
        <v>6</v>
      </c>
      <c r="B20" s="1910" t="s">
        <v>448</v>
      </c>
      <c r="C20" s="908" t="s">
        <v>2949</v>
      </c>
      <c r="D20" s="1280"/>
      <c r="E20" s="908" t="s">
        <v>433</v>
      </c>
      <c r="F20" s="1090">
        <v>70</v>
      </c>
      <c r="G20" s="1746">
        <v>490</v>
      </c>
      <c r="H20" s="27">
        <f>ROUND($G$20*$F$20/F20,2)</f>
        <v>490</v>
      </c>
      <c r="I20" s="23" t="s">
        <v>50</v>
      </c>
      <c r="J20" s="982"/>
      <c r="K20" s="979"/>
      <c r="L20" s="980"/>
      <c r="M20" s="981"/>
    </row>
    <row r="21" spans="1:13" ht="15" customHeight="1" x14ac:dyDescent="0.25">
      <c r="A21" s="22"/>
      <c r="B21" s="136" t="s">
        <v>449</v>
      </c>
      <c r="C21" s="992" t="s">
        <v>450</v>
      </c>
      <c r="D21" s="1275"/>
      <c r="E21" s="992" t="s">
        <v>433</v>
      </c>
      <c r="F21" s="1098">
        <v>70</v>
      </c>
      <c r="G21" s="809"/>
      <c r="H21" s="131">
        <f>ROUND($G$20*$F$20/F21,2)</f>
        <v>490</v>
      </c>
      <c r="I21" s="23" t="s">
        <v>50</v>
      </c>
      <c r="J21" s="82">
        <v>8.1199999999999992</v>
      </c>
      <c r="K21" s="57">
        <f>IF(OR(ISBLANK(J21),G20=0,ISBLANK(G20)),,ROUND(J21+$K$2,2))</f>
        <v>8.1199999999999992</v>
      </c>
      <c r="L21" s="32">
        <f>ROUND(H21*K21,2)</f>
        <v>3978.8</v>
      </c>
      <c r="M21" s="33">
        <f t="shared" si="1"/>
        <v>0.12</v>
      </c>
    </row>
    <row r="22" spans="1:13" ht="15" customHeight="1" thickBot="1" x14ac:dyDescent="0.3">
      <c r="A22" s="41"/>
      <c r="B22" s="12"/>
      <c r="C22" s="124" t="s">
        <v>451</v>
      </c>
      <c r="D22" s="1278"/>
      <c r="E22" s="124" t="s">
        <v>433</v>
      </c>
      <c r="F22" s="1078">
        <v>70</v>
      </c>
      <c r="G22" s="1754"/>
      <c r="H22" s="74">
        <f>ROUND($G$20*$F$20/F22,2)</f>
        <v>490</v>
      </c>
      <c r="I22" s="48" t="s">
        <v>50</v>
      </c>
      <c r="J22" s="968"/>
      <c r="K22" s="1436"/>
      <c r="L22" s="1469"/>
      <c r="M22" s="1577"/>
    </row>
    <row r="23" spans="1:13" ht="15" customHeight="1" thickBot="1" x14ac:dyDescent="0.3">
      <c r="A23" s="22">
        <v>7</v>
      </c>
      <c r="B23" s="1450" t="s">
        <v>452</v>
      </c>
      <c r="C23" s="908" t="s">
        <v>2968</v>
      </c>
      <c r="D23" s="1280"/>
      <c r="E23" s="908" t="s">
        <v>438</v>
      </c>
      <c r="F23" s="1090">
        <v>70</v>
      </c>
      <c r="G23" s="1746">
        <v>100</v>
      </c>
      <c r="H23" s="27">
        <f>ROUND(G23*F23/F23,2)</f>
        <v>100</v>
      </c>
      <c r="I23" s="23" t="s">
        <v>50</v>
      </c>
      <c r="J23" s="982"/>
      <c r="K23" s="979"/>
      <c r="L23" s="980"/>
      <c r="M23" s="981"/>
    </row>
    <row r="24" spans="1:13" ht="15" customHeight="1" x14ac:dyDescent="0.25">
      <c r="A24" s="22"/>
      <c r="B24" s="34" t="s">
        <v>449</v>
      </c>
      <c r="C24" s="992" t="s">
        <v>2969</v>
      </c>
      <c r="D24" s="1275"/>
      <c r="E24" s="992" t="s">
        <v>438</v>
      </c>
      <c r="F24" s="1098">
        <v>70</v>
      </c>
      <c r="G24" s="809"/>
      <c r="H24" s="90">
        <f>ROUND($G$23*$F$23/F24,2)</f>
        <v>100</v>
      </c>
      <c r="I24" s="23" t="s">
        <v>50</v>
      </c>
      <c r="J24" s="82">
        <v>11.47</v>
      </c>
      <c r="K24" s="57">
        <f>IF(OR(ISBLANK(J24),G23=0,ISBLANK(G23)),,ROUND(J24+$K$2,2))</f>
        <v>11.47</v>
      </c>
      <c r="L24" s="32">
        <f>ROUND(K24*H24,2)</f>
        <v>1147</v>
      </c>
      <c r="M24" s="33">
        <f t="shared" si="1"/>
        <v>0.16</v>
      </c>
    </row>
    <row r="25" spans="1:13" ht="15" customHeight="1" thickBot="1" x14ac:dyDescent="0.3">
      <c r="A25" s="41"/>
      <c r="B25" s="13"/>
      <c r="C25" s="124" t="s">
        <v>2970</v>
      </c>
      <c r="D25" s="1278"/>
      <c r="E25" s="124" t="s">
        <v>438</v>
      </c>
      <c r="F25" s="1078">
        <v>70</v>
      </c>
      <c r="G25" s="812"/>
      <c r="H25" s="45">
        <f>ROUND($G$23*$F$23/F25,2)</f>
        <v>100</v>
      </c>
      <c r="I25" s="48" t="s">
        <v>50</v>
      </c>
      <c r="J25" s="968"/>
      <c r="K25" s="1436"/>
      <c r="L25" s="1469"/>
      <c r="M25" s="1577"/>
    </row>
    <row r="26" spans="1:13" ht="15" customHeight="1" thickBot="1" x14ac:dyDescent="0.3">
      <c r="A26" s="22">
        <v>8</v>
      </c>
      <c r="B26" s="2163" t="s">
        <v>453</v>
      </c>
      <c r="C26" s="123" t="s">
        <v>2950</v>
      </c>
      <c r="D26" s="1281"/>
      <c r="E26" s="123" t="s">
        <v>433</v>
      </c>
      <c r="F26" s="1088">
        <v>70</v>
      </c>
      <c r="G26" s="1746">
        <v>520</v>
      </c>
      <c r="H26" s="27">
        <f>ROUND($G$26*$F$26/F26,2)</f>
        <v>520</v>
      </c>
      <c r="I26" s="23" t="s">
        <v>50</v>
      </c>
      <c r="J26" s="978"/>
      <c r="K26" s="1200"/>
      <c r="L26" s="980"/>
      <c r="M26" s="981"/>
    </row>
    <row r="27" spans="1:13" ht="15" customHeight="1" x14ac:dyDescent="0.25">
      <c r="A27" s="22"/>
      <c r="B27" s="166" t="s">
        <v>454</v>
      </c>
      <c r="C27" s="992" t="s">
        <v>455</v>
      </c>
      <c r="D27" s="1275"/>
      <c r="E27" s="992" t="s">
        <v>433</v>
      </c>
      <c r="F27" s="1098">
        <v>70</v>
      </c>
      <c r="G27" s="809"/>
      <c r="H27" s="131">
        <f>ROUND($G$26*$F$26/F27,2)</f>
        <v>520</v>
      </c>
      <c r="I27" s="23" t="s">
        <v>50</v>
      </c>
      <c r="J27" s="82">
        <v>7.98</v>
      </c>
      <c r="K27" s="57">
        <f>IF(OR(ISBLANK(J27),G26=0,ISBLANK(G26)),,ROUND(J27+$K$2,2))</f>
        <v>7.98</v>
      </c>
      <c r="L27" s="32">
        <f>ROUND(H27*K27,2)</f>
        <v>4149.6000000000004</v>
      </c>
      <c r="M27" s="33">
        <f t="shared" si="1"/>
        <v>0.11</v>
      </c>
    </row>
    <row r="28" spans="1:13" ht="15" customHeight="1" thickBot="1" x14ac:dyDescent="0.3">
      <c r="A28" s="41"/>
      <c r="B28" s="13"/>
      <c r="C28" s="124" t="s">
        <v>456</v>
      </c>
      <c r="D28" s="1278"/>
      <c r="E28" s="124" t="s">
        <v>433</v>
      </c>
      <c r="F28" s="1078">
        <v>70</v>
      </c>
      <c r="G28" s="812"/>
      <c r="H28" s="74">
        <f>ROUND($G$26*$F$26/F28,2)</f>
        <v>520</v>
      </c>
      <c r="I28" s="48" t="s">
        <v>50</v>
      </c>
      <c r="J28" s="968"/>
      <c r="K28" s="1436"/>
      <c r="L28" s="1469"/>
      <c r="M28" s="1577"/>
    </row>
    <row r="29" spans="1:13" ht="15" customHeight="1" thickBot="1" x14ac:dyDescent="0.3">
      <c r="A29" s="22">
        <v>9</v>
      </c>
      <c r="B29" s="1450" t="s">
        <v>457</v>
      </c>
      <c r="C29" s="908" t="s">
        <v>2971</v>
      </c>
      <c r="D29" s="1280"/>
      <c r="E29" s="908" t="s">
        <v>438</v>
      </c>
      <c r="F29" s="1090">
        <v>70</v>
      </c>
      <c r="G29" s="1746">
        <v>105</v>
      </c>
      <c r="H29" s="27">
        <f>ROUND(G29*F29/F29,2)</f>
        <v>105</v>
      </c>
      <c r="I29" s="23" t="s">
        <v>50</v>
      </c>
      <c r="J29" s="982"/>
      <c r="K29" s="979"/>
      <c r="L29" s="1196"/>
      <c r="M29" s="981"/>
    </row>
    <row r="30" spans="1:13" ht="15" customHeight="1" x14ac:dyDescent="0.25">
      <c r="A30" s="22"/>
      <c r="B30" s="166" t="s">
        <v>458</v>
      </c>
      <c r="C30" s="1097" t="s">
        <v>2972</v>
      </c>
      <c r="D30" s="1275"/>
      <c r="E30" s="186" t="s">
        <v>438</v>
      </c>
      <c r="F30" s="1077">
        <v>70</v>
      </c>
      <c r="G30" s="809"/>
      <c r="H30" s="90">
        <f>ROUND($G$29*$F$29/F30,2)</f>
        <v>105</v>
      </c>
      <c r="I30" s="23" t="s">
        <v>50</v>
      </c>
      <c r="J30" s="82">
        <v>10.41</v>
      </c>
      <c r="K30" s="57">
        <f>IF(OR(ISBLANK(J30),G29=0,ISBLANK(G29)),,ROUND(J30+$K$2,2))</f>
        <v>10.41</v>
      </c>
      <c r="L30" s="28">
        <f>ROUND(K30*H30,2)</f>
        <v>1093.05</v>
      </c>
      <c r="M30" s="33">
        <f t="shared" si="1"/>
        <v>0.15</v>
      </c>
    </row>
    <row r="31" spans="1:13" ht="15" customHeight="1" thickBot="1" x14ac:dyDescent="0.3">
      <c r="A31" s="41"/>
      <c r="B31" s="13"/>
      <c r="C31" s="128" t="s">
        <v>2973</v>
      </c>
      <c r="D31" s="1278"/>
      <c r="E31" s="128" t="s">
        <v>438</v>
      </c>
      <c r="F31" s="1074">
        <v>70</v>
      </c>
      <c r="G31" s="809"/>
      <c r="H31" s="115">
        <f>ROUND($G$29*$F$29/F31,2)</f>
        <v>105</v>
      </c>
      <c r="I31" s="13" t="s">
        <v>50</v>
      </c>
      <c r="J31" s="968"/>
      <c r="K31" s="1436"/>
      <c r="L31" s="1469"/>
      <c r="M31" s="1577"/>
    </row>
    <row r="32" spans="1:13" ht="15" customHeight="1" thickBot="1" x14ac:dyDescent="0.3">
      <c r="A32" s="22">
        <v>10</v>
      </c>
      <c r="B32" s="1450" t="s">
        <v>459</v>
      </c>
      <c r="C32" s="123" t="s">
        <v>2951</v>
      </c>
      <c r="D32" s="1280"/>
      <c r="E32" s="994" t="s">
        <v>433</v>
      </c>
      <c r="F32" s="1102">
        <v>70</v>
      </c>
      <c r="G32" s="1755">
        <v>395</v>
      </c>
      <c r="H32" s="329">
        <f>ROUND($G$32*$F$32/F32,2)</f>
        <v>395</v>
      </c>
      <c r="I32" s="23" t="s">
        <v>50</v>
      </c>
      <c r="J32" s="1362"/>
      <c r="K32" s="1551"/>
      <c r="L32" s="980"/>
      <c r="M32" s="981"/>
    </row>
    <row r="33" spans="1:13" ht="15" customHeight="1" x14ac:dyDescent="0.25">
      <c r="A33" s="22"/>
      <c r="B33" s="34" t="s">
        <v>460</v>
      </c>
      <c r="C33" s="1097" t="s">
        <v>461</v>
      </c>
      <c r="D33" s="1275"/>
      <c r="E33" s="186" t="s">
        <v>433</v>
      </c>
      <c r="F33" s="1077">
        <v>70</v>
      </c>
      <c r="G33" s="716"/>
      <c r="H33" s="38">
        <f>ROUND($G$32*$F$32/F33,2)</f>
        <v>395</v>
      </c>
      <c r="I33" s="23" t="s">
        <v>50</v>
      </c>
      <c r="J33" s="82">
        <v>7.32</v>
      </c>
      <c r="K33" s="134">
        <f>IF(OR(ISBLANK(J33),G32=0,ISBLANK(G32)),,ROUND(J33+$K$2,2))</f>
        <v>7.32</v>
      </c>
      <c r="L33" s="32">
        <f t="shared" ref="L33:L55" si="2">ROUND(H33*K33,2)</f>
        <v>2891.4</v>
      </c>
      <c r="M33" s="33">
        <f t="shared" si="1"/>
        <v>0.1</v>
      </c>
    </row>
    <row r="34" spans="1:13" ht="15" customHeight="1" thickBot="1" x14ac:dyDescent="0.3">
      <c r="A34" s="641"/>
      <c r="B34" s="108"/>
      <c r="C34" s="128" t="s">
        <v>462</v>
      </c>
      <c r="D34" s="1278"/>
      <c r="E34" s="128" t="s">
        <v>433</v>
      </c>
      <c r="F34" s="1074">
        <v>70</v>
      </c>
      <c r="G34" s="727"/>
      <c r="H34" s="622">
        <f>ROUND($G$32*$F$32/F34,2)</f>
        <v>395</v>
      </c>
      <c r="I34" s="48" t="s">
        <v>50</v>
      </c>
      <c r="J34" s="1311"/>
      <c r="K34" s="1587"/>
      <c r="L34" s="1449"/>
      <c r="M34" s="1556"/>
    </row>
    <row r="35" spans="1:13" ht="15" customHeight="1" thickBot="1" x14ac:dyDescent="0.3">
      <c r="A35" s="49">
        <v>11</v>
      </c>
      <c r="B35" s="292" t="s">
        <v>463</v>
      </c>
      <c r="C35" s="908" t="s">
        <v>2956</v>
      </c>
      <c r="D35" s="1280"/>
      <c r="E35" s="908" t="s">
        <v>444</v>
      </c>
      <c r="F35" s="1103">
        <v>70</v>
      </c>
      <c r="G35" s="1756">
        <v>200</v>
      </c>
      <c r="H35" s="90">
        <f>ROUND($G$35*$F$35/F35,2)</f>
        <v>200</v>
      </c>
      <c r="I35" s="23" t="s">
        <v>50</v>
      </c>
      <c r="J35" s="982"/>
      <c r="K35" s="1663"/>
      <c r="L35" s="980"/>
      <c r="M35" s="1465"/>
    </row>
    <row r="36" spans="1:13" ht="15" customHeight="1" x14ac:dyDescent="0.25">
      <c r="A36" s="22"/>
      <c r="B36" s="85" t="s">
        <v>464</v>
      </c>
      <c r="C36" s="135" t="s">
        <v>2955</v>
      </c>
      <c r="D36" s="1281"/>
      <c r="E36" s="135" t="s">
        <v>433</v>
      </c>
      <c r="F36" s="1073">
        <v>70</v>
      </c>
      <c r="G36" s="716"/>
      <c r="H36" s="38">
        <f t="shared" ref="H36:H37" si="3">ROUND($G$35*$F$35/F36,2)</f>
        <v>200</v>
      </c>
      <c r="I36" s="34" t="s">
        <v>50</v>
      </c>
      <c r="J36" s="82">
        <v>6.43</v>
      </c>
      <c r="K36" s="134">
        <f>IF(OR(ISBLANK(J36),G35=0,ISBLANK(G35)),,ROUND(J36+$K$2,2))</f>
        <v>6.43</v>
      </c>
      <c r="L36" s="32">
        <f t="shared" si="2"/>
        <v>1286</v>
      </c>
      <c r="M36" s="262">
        <f t="shared" si="1"/>
        <v>0.09</v>
      </c>
    </row>
    <row r="37" spans="1:13" ht="15" customHeight="1" thickBot="1" x14ac:dyDescent="0.3">
      <c r="A37" s="41"/>
      <c r="B37" s="13" t="s">
        <v>465</v>
      </c>
      <c r="C37" s="128" t="s">
        <v>466</v>
      </c>
      <c r="D37" s="1278"/>
      <c r="E37" s="128" t="s">
        <v>433</v>
      </c>
      <c r="F37" s="1074">
        <v>70</v>
      </c>
      <c r="G37" s="716"/>
      <c r="H37" s="224">
        <f t="shared" si="3"/>
        <v>200</v>
      </c>
      <c r="I37" s="13" t="s">
        <v>50</v>
      </c>
      <c r="J37" s="968"/>
      <c r="K37" s="1448"/>
      <c r="L37" s="1469"/>
      <c r="M37" s="1470"/>
    </row>
    <row r="38" spans="1:13" ht="15" customHeight="1" thickBot="1" x14ac:dyDescent="0.3">
      <c r="A38" s="49">
        <v>12</v>
      </c>
      <c r="B38" s="292" t="s">
        <v>467</v>
      </c>
      <c r="C38" s="1104" t="s">
        <v>2954</v>
      </c>
      <c r="D38" s="1282"/>
      <c r="E38" s="908" t="s">
        <v>444</v>
      </c>
      <c r="F38" s="1103">
        <v>70</v>
      </c>
      <c r="G38" s="1755">
        <v>0</v>
      </c>
      <c r="H38" s="90">
        <f>ROUND($G$38*$F$38/F38,2)</f>
        <v>0</v>
      </c>
      <c r="I38" s="23" t="s">
        <v>50</v>
      </c>
      <c r="J38" s="982"/>
      <c r="K38" s="1663"/>
      <c r="L38" s="980"/>
      <c r="M38" s="1465"/>
    </row>
    <row r="39" spans="1:13" ht="15" customHeight="1" x14ac:dyDescent="0.25">
      <c r="A39" s="49"/>
      <c r="B39" s="1894" t="s">
        <v>468</v>
      </c>
      <c r="C39" s="1858" t="s">
        <v>2952</v>
      </c>
      <c r="D39" s="2066"/>
      <c r="E39" s="1858" t="s">
        <v>433</v>
      </c>
      <c r="F39" s="1985">
        <v>70</v>
      </c>
      <c r="G39" s="2069"/>
      <c r="H39" s="38">
        <f>ROUND($G$38*$F$38/F39,2)</f>
        <v>0</v>
      </c>
      <c r="I39" s="34" t="s">
        <v>50</v>
      </c>
      <c r="J39" s="82">
        <v>6.62</v>
      </c>
      <c r="K39" s="134">
        <f>IF(OR(ISBLANK(J39),G38=0,ISBLANK(G38)),,ROUND(J39+$K$2,2))</f>
        <v>0</v>
      </c>
      <c r="L39" s="32">
        <f t="shared" ref="L39" si="4">ROUND(H39*K39,2)</f>
        <v>0</v>
      </c>
      <c r="M39" s="262">
        <f t="shared" ref="M39" si="5">ROUND(K39/F39,2)</f>
        <v>0</v>
      </c>
    </row>
    <row r="40" spans="1:13" ht="15" customHeight="1" thickBot="1" x14ac:dyDescent="0.3">
      <c r="A40" s="41"/>
      <c r="B40" s="48" t="s">
        <v>157</v>
      </c>
      <c r="C40" s="279" t="s">
        <v>2953</v>
      </c>
      <c r="D40" s="1283"/>
      <c r="E40" s="279" t="s">
        <v>433</v>
      </c>
      <c r="F40" s="1085">
        <v>70</v>
      </c>
      <c r="G40" s="716"/>
      <c r="H40" s="622">
        <f>ROUND($G$38*$F$38/F40,2)</f>
        <v>0</v>
      </c>
      <c r="I40" s="48" t="s">
        <v>50</v>
      </c>
      <c r="J40" s="1311"/>
      <c r="K40" s="1437"/>
      <c r="L40" s="1449"/>
      <c r="M40" s="2044"/>
    </row>
    <row r="41" spans="1:13" ht="15" customHeight="1" thickBot="1" x14ac:dyDescent="0.3">
      <c r="A41" s="49">
        <v>13</v>
      </c>
      <c r="B41" s="292" t="s">
        <v>469</v>
      </c>
      <c r="C41" s="908" t="s">
        <v>2957</v>
      </c>
      <c r="D41" s="1280"/>
      <c r="E41" s="908" t="s">
        <v>444</v>
      </c>
      <c r="F41" s="1103">
        <v>70</v>
      </c>
      <c r="G41" s="1755">
        <v>0</v>
      </c>
      <c r="H41" s="90">
        <f>ROUND($G$41*$F$41/F41,2)</f>
        <v>0</v>
      </c>
      <c r="I41" s="23" t="s">
        <v>50</v>
      </c>
      <c r="J41" s="982"/>
      <c r="K41" s="1663"/>
      <c r="L41" s="980"/>
      <c r="M41" s="1465"/>
    </row>
    <row r="42" spans="1:13" ht="15" customHeight="1" x14ac:dyDescent="0.25">
      <c r="A42" s="49"/>
      <c r="B42" s="1894" t="s">
        <v>470</v>
      </c>
      <c r="C42" s="1858" t="s">
        <v>2958</v>
      </c>
      <c r="D42" s="2066"/>
      <c r="E42" s="1858" t="s">
        <v>433</v>
      </c>
      <c r="F42" s="1985">
        <v>70</v>
      </c>
      <c r="G42" s="2069"/>
      <c r="H42" s="38">
        <f>ROUND($G$41*$F$41/F42,2)</f>
        <v>0</v>
      </c>
      <c r="I42" s="34" t="s">
        <v>50</v>
      </c>
      <c r="J42" s="82">
        <v>8.34</v>
      </c>
      <c r="K42" s="134">
        <f>IF(OR(ISBLANK(J42),G41=0,ISBLANK(G41)),,ROUND(J42+$K$2,2))</f>
        <v>0</v>
      </c>
      <c r="L42" s="32">
        <f t="shared" ref="L42" si="6">ROUND(H42*K42,2)</f>
        <v>0</v>
      </c>
      <c r="M42" s="262">
        <f t="shared" ref="M42" si="7">ROUND(K42/F42,2)</f>
        <v>0</v>
      </c>
    </row>
    <row r="43" spans="1:13" ht="15" customHeight="1" thickBot="1" x14ac:dyDescent="0.3">
      <c r="A43" s="41"/>
      <c r="B43" s="1810" t="s">
        <v>157</v>
      </c>
      <c r="C43" s="279" t="s">
        <v>2959</v>
      </c>
      <c r="D43" s="1283"/>
      <c r="E43" s="279" t="s">
        <v>433</v>
      </c>
      <c r="F43" s="1085">
        <v>70</v>
      </c>
      <c r="G43" s="716"/>
      <c r="H43" s="622">
        <f>ROUND($G$41*$F$41/F43,2)</f>
        <v>0</v>
      </c>
      <c r="I43" s="48" t="s">
        <v>50</v>
      </c>
      <c r="J43" s="1311"/>
      <c r="K43" s="1437"/>
      <c r="L43" s="1449"/>
      <c r="M43" s="2044"/>
    </row>
    <row r="44" spans="1:13" ht="15" customHeight="1" thickBot="1" x14ac:dyDescent="0.3">
      <c r="A44" s="22">
        <v>14</v>
      </c>
      <c r="B44" s="1450" t="s">
        <v>471</v>
      </c>
      <c r="C44" s="991" t="s">
        <v>2960</v>
      </c>
      <c r="D44" s="1280"/>
      <c r="E44" s="908" t="s">
        <v>433</v>
      </c>
      <c r="F44" s="1103">
        <v>70</v>
      </c>
      <c r="G44" s="1755">
        <v>105</v>
      </c>
      <c r="H44" s="90">
        <f>ROUND($G$44*$F$44/F44,2)</f>
        <v>105</v>
      </c>
      <c r="I44" s="23" t="s">
        <v>50</v>
      </c>
      <c r="J44" s="982"/>
      <c r="K44" s="1663"/>
      <c r="L44" s="980"/>
      <c r="M44" s="1465"/>
    </row>
    <row r="45" spans="1:13" ht="15" customHeight="1" x14ac:dyDescent="0.25">
      <c r="A45" s="22"/>
      <c r="B45" s="166" t="s">
        <v>472</v>
      </c>
      <c r="C45" s="228" t="s">
        <v>2961</v>
      </c>
      <c r="D45" s="1284"/>
      <c r="E45" s="123" t="s">
        <v>433</v>
      </c>
      <c r="F45" s="1088">
        <v>70</v>
      </c>
      <c r="G45" s="716"/>
      <c r="H45" s="38">
        <f t="shared" ref="H45:H46" si="8">ROUND($G$44*$F$44/F45,2)</f>
        <v>105</v>
      </c>
      <c r="I45" s="34" t="s">
        <v>50</v>
      </c>
      <c r="J45" s="978"/>
      <c r="K45" s="1444"/>
      <c r="L45" s="1603"/>
      <c r="M45" s="1456"/>
    </row>
    <row r="46" spans="1:13" ht="15" customHeight="1" x14ac:dyDescent="0.25">
      <c r="A46" s="22"/>
      <c r="B46" s="226"/>
      <c r="C46" s="123" t="s">
        <v>2962</v>
      </c>
      <c r="D46" s="1281"/>
      <c r="E46" s="135" t="s">
        <v>433</v>
      </c>
      <c r="F46" s="1073">
        <v>70</v>
      </c>
      <c r="G46" s="716"/>
      <c r="H46" s="38">
        <f t="shared" si="8"/>
        <v>105</v>
      </c>
      <c r="I46" s="34" t="s">
        <v>50</v>
      </c>
      <c r="J46" s="82">
        <v>8.1999999999999993</v>
      </c>
      <c r="K46" s="134">
        <f>IF(OR(ISBLANK(J46),G44=0,ISBLANK(G44)),,ROUND(J46+$K$2,2))</f>
        <v>8.1999999999999993</v>
      </c>
      <c r="L46" s="32">
        <f t="shared" si="2"/>
        <v>861</v>
      </c>
      <c r="M46" s="262">
        <f t="shared" si="1"/>
        <v>0.12</v>
      </c>
    </row>
    <row r="47" spans="1:13" ht="15" customHeight="1" thickBot="1" x14ac:dyDescent="0.3">
      <c r="A47" s="41"/>
      <c r="B47" s="12"/>
      <c r="C47" s="128"/>
      <c r="D47" s="1285"/>
      <c r="E47" s="70"/>
      <c r="F47" s="1075"/>
      <c r="G47" s="716"/>
      <c r="H47" s="224"/>
      <c r="I47" s="13"/>
      <c r="J47" s="968"/>
      <c r="K47" s="127"/>
      <c r="L47" s="46"/>
      <c r="M47" s="438"/>
    </row>
    <row r="48" spans="1:13" ht="15" customHeight="1" thickBot="1" x14ac:dyDescent="0.3">
      <c r="A48" s="22">
        <v>15</v>
      </c>
      <c r="B48" s="1450" t="s">
        <v>473</v>
      </c>
      <c r="C48" s="436" t="s">
        <v>474</v>
      </c>
      <c r="D48" s="1280"/>
      <c r="E48" s="436" t="s">
        <v>475</v>
      </c>
      <c r="F48" s="1080">
        <v>96</v>
      </c>
      <c r="G48" s="1755">
        <v>125</v>
      </c>
      <c r="H48" s="90">
        <f>ROUND($G$48*$F$48/F48,2)</f>
        <v>125</v>
      </c>
      <c r="I48" s="23" t="s">
        <v>50</v>
      </c>
      <c r="J48" s="982"/>
      <c r="K48" s="1663"/>
      <c r="L48" s="980"/>
      <c r="M48" s="1465"/>
    </row>
    <row r="49" spans="1:13" ht="15" customHeight="1" x14ac:dyDescent="0.25">
      <c r="A49" s="22"/>
      <c r="B49" s="166" t="s">
        <v>439</v>
      </c>
      <c r="C49" s="436" t="s">
        <v>476</v>
      </c>
      <c r="D49" s="1280"/>
      <c r="E49" s="436" t="s">
        <v>361</v>
      </c>
      <c r="F49" s="1073">
        <v>72</v>
      </c>
      <c r="G49" s="716"/>
      <c r="H49" s="38">
        <f t="shared" ref="H49:H50" si="9">ROUND($G$48*$F$48/F49,2)</f>
        <v>166.67</v>
      </c>
      <c r="I49" s="34" t="s">
        <v>50</v>
      </c>
      <c r="J49" s="82">
        <v>6.4</v>
      </c>
      <c r="K49" s="134">
        <f>IF(OR(ISBLANK(J49),G48=0,ISBLANK(G48)),,ROUND(J49+$K$2,2))</f>
        <v>6.4</v>
      </c>
      <c r="L49" s="32">
        <f t="shared" si="2"/>
        <v>1066.69</v>
      </c>
      <c r="M49" s="262">
        <f t="shared" si="1"/>
        <v>0.09</v>
      </c>
    </row>
    <row r="50" spans="1:13" ht="15" customHeight="1" thickBot="1" x14ac:dyDescent="0.3">
      <c r="A50" s="22"/>
      <c r="B50" s="34"/>
      <c r="C50" s="228" t="s">
        <v>477</v>
      </c>
      <c r="D50" s="1286"/>
      <c r="E50" s="128" t="s">
        <v>475</v>
      </c>
      <c r="F50" s="1074">
        <v>96</v>
      </c>
      <c r="G50" s="727"/>
      <c r="H50" s="224">
        <f t="shared" si="9"/>
        <v>125</v>
      </c>
      <c r="I50" s="13" t="s">
        <v>50</v>
      </c>
      <c r="J50" s="968"/>
      <c r="K50" s="1448"/>
      <c r="L50" s="1469"/>
      <c r="M50" s="1470"/>
    </row>
    <row r="51" spans="1:13" ht="15" customHeight="1" thickBot="1" x14ac:dyDescent="0.3">
      <c r="A51" s="125">
        <v>16</v>
      </c>
      <c r="B51" s="651" t="s">
        <v>478</v>
      </c>
      <c r="C51" s="470" t="s">
        <v>2974</v>
      </c>
      <c r="D51" s="1280"/>
      <c r="E51" s="436" t="s">
        <v>479</v>
      </c>
      <c r="F51" s="1072">
        <v>48</v>
      </c>
      <c r="G51" s="1755">
        <v>25</v>
      </c>
      <c r="H51" s="517">
        <f>ROUND($G$51*$F$51/F51,2)</f>
        <v>25</v>
      </c>
      <c r="I51" s="23" t="s">
        <v>50</v>
      </c>
      <c r="J51" s="982"/>
      <c r="K51" s="1663"/>
      <c r="L51" s="980"/>
      <c r="M51" s="1465"/>
    </row>
    <row r="52" spans="1:13" ht="15" customHeight="1" x14ac:dyDescent="0.25">
      <c r="A52" s="22"/>
      <c r="B52" s="166" t="s">
        <v>480</v>
      </c>
      <c r="C52" s="1056" t="s">
        <v>2975</v>
      </c>
      <c r="D52" s="1287"/>
      <c r="E52" s="436" t="s">
        <v>479</v>
      </c>
      <c r="F52" s="1073">
        <v>48</v>
      </c>
      <c r="G52" s="716"/>
      <c r="H52" s="38">
        <f t="shared" ref="H52:H53" si="10">ROUND($G$51*$F$51/F52,2)</f>
        <v>25</v>
      </c>
      <c r="I52" s="34" t="s">
        <v>50</v>
      </c>
      <c r="J52" s="82">
        <v>6.42</v>
      </c>
      <c r="K52" s="134">
        <f>IF(OR(ISBLANK(J52),G51=0,ISBLANK(G51)),,ROUND(J52+$K$2,2))</f>
        <v>6.42</v>
      </c>
      <c r="L52" s="32">
        <f t="shared" si="2"/>
        <v>160.5</v>
      </c>
      <c r="M52" s="262">
        <f t="shared" si="1"/>
        <v>0.13</v>
      </c>
    </row>
    <row r="53" spans="1:13" ht="15" customHeight="1" thickBot="1" x14ac:dyDescent="0.3">
      <c r="A53" s="41"/>
      <c r="B53" s="13"/>
      <c r="C53" s="128" t="s">
        <v>2976</v>
      </c>
      <c r="D53" s="1278"/>
      <c r="E53" s="128" t="s">
        <v>479</v>
      </c>
      <c r="F53" s="1074">
        <v>48</v>
      </c>
      <c r="G53" s="727"/>
      <c r="H53" s="224">
        <f t="shared" si="10"/>
        <v>25</v>
      </c>
      <c r="I53" s="13" t="s">
        <v>50</v>
      </c>
      <c r="J53" s="968"/>
      <c r="K53" s="1448"/>
      <c r="L53" s="1469"/>
      <c r="M53" s="1470"/>
    </row>
    <row r="54" spans="1:13" ht="15" customHeight="1" thickBot="1" x14ac:dyDescent="0.3">
      <c r="A54" s="22">
        <v>17</v>
      </c>
      <c r="B54" s="1450" t="s">
        <v>481</v>
      </c>
      <c r="C54" s="135" t="s">
        <v>482</v>
      </c>
      <c r="D54" s="1281"/>
      <c r="E54" s="135" t="s">
        <v>475</v>
      </c>
      <c r="F54" s="1072">
        <v>96</v>
      </c>
      <c r="G54" s="1755">
        <v>5</v>
      </c>
      <c r="H54" s="517">
        <f>ROUND($G$54*$F$54/F54,2)</f>
        <v>5</v>
      </c>
      <c r="I54" s="23" t="s">
        <v>50</v>
      </c>
      <c r="J54" s="982"/>
      <c r="K54" s="1663"/>
      <c r="L54" s="980"/>
      <c r="M54" s="1465"/>
    </row>
    <row r="55" spans="1:13" ht="15" customHeight="1" x14ac:dyDescent="0.25">
      <c r="A55" s="22"/>
      <c r="B55" s="34" t="s">
        <v>447</v>
      </c>
      <c r="C55" s="436" t="s">
        <v>483</v>
      </c>
      <c r="D55" s="1280"/>
      <c r="E55" s="436" t="s">
        <v>361</v>
      </c>
      <c r="F55" s="1072">
        <v>72</v>
      </c>
      <c r="G55" s="716"/>
      <c r="H55" s="38">
        <f t="shared" ref="H55:H56" si="11">ROUND($G$54*$F$54/F55,2)</f>
        <v>6.67</v>
      </c>
      <c r="I55" s="34" t="s">
        <v>50</v>
      </c>
      <c r="J55" s="82">
        <v>6.6</v>
      </c>
      <c r="K55" s="134">
        <f>IF(OR(ISBLANK(J55),G54=0,ISBLANK(G54)),,ROUND(J55+$K$2,2))</f>
        <v>6.6</v>
      </c>
      <c r="L55" s="32">
        <f t="shared" si="2"/>
        <v>44.02</v>
      </c>
      <c r="M55" s="262">
        <f t="shared" si="1"/>
        <v>0.09</v>
      </c>
    </row>
    <row r="56" spans="1:13" ht="15" customHeight="1" thickBot="1" x14ac:dyDescent="0.3">
      <c r="A56" s="41"/>
      <c r="B56" s="13"/>
      <c r="C56" s="128" t="s">
        <v>484</v>
      </c>
      <c r="D56" s="1278"/>
      <c r="E56" s="128" t="s">
        <v>475</v>
      </c>
      <c r="F56" s="1074">
        <v>96</v>
      </c>
      <c r="G56" s="727"/>
      <c r="H56" s="224">
        <f t="shared" si="11"/>
        <v>5</v>
      </c>
      <c r="I56" s="13" t="s">
        <v>50</v>
      </c>
      <c r="J56" s="968"/>
      <c r="K56" s="1448"/>
      <c r="L56" s="1469"/>
      <c r="M56" s="1470"/>
    </row>
    <row r="57" spans="1:13" ht="15" customHeight="1" thickBot="1" x14ac:dyDescent="0.3">
      <c r="A57" s="22">
        <v>18</v>
      </c>
      <c r="B57" s="1450" t="s">
        <v>485</v>
      </c>
      <c r="C57" s="436" t="s">
        <v>2977</v>
      </c>
      <c r="D57" s="1280"/>
      <c r="E57" s="436" t="s">
        <v>479</v>
      </c>
      <c r="F57" s="1072">
        <v>48</v>
      </c>
      <c r="G57" s="1755">
        <v>90</v>
      </c>
      <c r="H57" s="436">
        <f>ROUND($G$57*$F$57/F57,2)</f>
        <v>90</v>
      </c>
      <c r="I57" s="23" t="s">
        <v>50</v>
      </c>
      <c r="J57" s="982"/>
      <c r="K57" s="1663"/>
      <c r="L57" s="980"/>
      <c r="M57" s="1465"/>
    </row>
    <row r="58" spans="1:13" ht="15" customHeight="1" x14ac:dyDescent="0.25">
      <c r="A58" s="22"/>
      <c r="B58" s="34" t="s">
        <v>486</v>
      </c>
      <c r="C58" s="436" t="s">
        <v>2978</v>
      </c>
      <c r="D58" s="1280"/>
      <c r="E58" s="436" t="s">
        <v>479</v>
      </c>
      <c r="F58" s="1072">
        <v>48</v>
      </c>
      <c r="G58" s="716"/>
      <c r="H58" s="38">
        <f t="shared" ref="H58:H59" si="12">ROUND($G$57*$F$57/F58,2)</f>
        <v>90</v>
      </c>
      <c r="I58" s="34" t="s">
        <v>50</v>
      </c>
      <c r="J58" s="82">
        <v>6.65</v>
      </c>
      <c r="K58" s="134">
        <f>IF(OR(ISBLANK(J58),G57=0,ISBLANK(G57)),,ROUND(J58+$K$2,2))</f>
        <v>6.65</v>
      </c>
      <c r="L58" s="32">
        <f>ROUND(K58*H58,2)</f>
        <v>598.5</v>
      </c>
      <c r="M58" s="262">
        <f t="shared" ref="M58:M61" si="13">ROUND(K58/F58,2)</f>
        <v>0.14000000000000001</v>
      </c>
    </row>
    <row r="59" spans="1:13" ht="15" customHeight="1" thickBot="1" x14ac:dyDescent="0.3">
      <c r="A59" s="41"/>
      <c r="B59" s="13"/>
      <c r="C59" s="128" t="s">
        <v>2979</v>
      </c>
      <c r="D59" s="1278"/>
      <c r="E59" s="128" t="s">
        <v>479</v>
      </c>
      <c r="F59" s="1074">
        <v>48</v>
      </c>
      <c r="G59" s="1757"/>
      <c r="H59" s="224">
        <f t="shared" si="12"/>
        <v>90</v>
      </c>
      <c r="I59" s="13" t="s">
        <v>50</v>
      </c>
      <c r="J59" s="968"/>
      <c r="K59" s="1448"/>
      <c r="L59" s="1469"/>
      <c r="M59" s="1470"/>
    </row>
    <row r="60" spans="1:13" ht="15" customHeight="1" thickBot="1" x14ac:dyDescent="0.3">
      <c r="A60" s="22">
        <v>19</v>
      </c>
      <c r="B60" s="1450" t="s">
        <v>487</v>
      </c>
      <c r="C60" s="908" t="s">
        <v>488</v>
      </c>
      <c r="D60" s="1280"/>
      <c r="E60" s="908" t="s">
        <v>475</v>
      </c>
      <c r="F60" s="1090">
        <v>96</v>
      </c>
      <c r="G60" s="1755"/>
      <c r="H60" s="517">
        <f>ROUND($G$60*$F$60/F60,2)</f>
        <v>0</v>
      </c>
      <c r="I60" s="23" t="s">
        <v>50</v>
      </c>
      <c r="J60" s="982"/>
      <c r="K60" s="1663"/>
      <c r="L60" s="980"/>
      <c r="M60" s="1465"/>
    </row>
    <row r="61" spans="1:13" ht="15" customHeight="1" x14ac:dyDescent="0.25">
      <c r="A61" s="22"/>
      <c r="B61" s="34" t="s">
        <v>449</v>
      </c>
      <c r="C61" s="908" t="s">
        <v>489</v>
      </c>
      <c r="D61" s="1280"/>
      <c r="E61" s="908" t="s">
        <v>361</v>
      </c>
      <c r="F61" s="1088">
        <v>72</v>
      </c>
      <c r="G61" s="716"/>
      <c r="H61" s="38">
        <f t="shared" ref="H61:H62" si="14">ROUND($G$60*$F$60/F61,2)</f>
        <v>0</v>
      </c>
      <c r="I61" s="34" t="s">
        <v>50</v>
      </c>
      <c r="J61" s="82">
        <v>8.3699999999999992</v>
      </c>
      <c r="K61" s="134">
        <f>IF(OR(ISBLANK(J61),G60=0,ISBLANK(G60)),,ROUND(J61+$K$2,2))</f>
        <v>0</v>
      </c>
      <c r="L61" s="32">
        <f>ROUND(H61*K61,2)</f>
        <v>0</v>
      </c>
      <c r="M61" s="262">
        <f t="shared" si="13"/>
        <v>0</v>
      </c>
    </row>
    <row r="62" spans="1:13" ht="15" customHeight="1" x14ac:dyDescent="0.25">
      <c r="A62" s="22"/>
      <c r="B62" s="104"/>
      <c r="C62" s="863" t="s">
        <v>490</v>
      </c>
      <c r="D62" s="1286"/>
      <c r="E62" s="863" t="s">
        <v>475</v>
      </c>
      <c r="F62" s="1105">
        <v>96</v>
      </c>
      <c r="G62" s="716"/>
      <c r="H62" s="38">
        <f t="shared" si="14"/>
        <v>0</v>
      </c>
      <c r="I62" s="34" t="s">
        <v>50</v>
      </c>
      <c r="J62" s="978"/>
      <c r="K62" s="1444"/>
      <c r="L62" s="1603"/>
      <c r="M62" s="1456"/>
    </row>
    <row r="63" spans="1:13" ht="15" customHeight="1" thickBot="1" x14ac:dyDescent="0.3">
      <c r="A63" s="55"/>
      <c r="B63" s="189"/>
      <c r="C63" s="124"/>
      <c r="D63" s="1086"/>
      <c r="E63" s="124"/>
      <c r="F63" s="1078"/>
      <c r="G63" s="1757"/>
      <c r="H63" s="224"/>
      <c r="I63" s="43"/>
      <c r="J63" s="44"/>
      <c r="K63" s="241"/>
      <c r="L63" s="46"/>
      <c r="M63" s="438"/>
    </row>
    <row r="64" spans="1:13" ht="15" customHeight="1" thickBot="1" x14ac:dyDescent="0.3">
      <c r="A64" s="22">
        <v>20</v>
      </c>
      <c r="B64" s="1450" t="s">
        <v>491</v>
      </c>
      <c r="C64" s="908" t="s">
        <v>2980</v>
      </c>
      <c r="D64" s="1280"/>
      <c r="E64" s="908" t="s">
        <v>479</v>
      </c>
      <c r="F64" s="1077">
        <v>48</v>
      </c>
      <c r="G64" s="1755">
        <v>35</v>
      </c>
      <c r="H64" s="517">
        <f>ROUND($G$64*$F$64/F64,2)</f>
        <v>35</v>
      </c>
      <c r="I64" s="23" t="s">
        <v>50</v>
      </c>
      <c r="J64" s="982"/>
      <c r="K64" s="1663"/>
      <c r="L64" s="980"/>
      <c r="M64" s="1465"/>
    </row>
    <row r="65" spans="1:13" ht="15" customHeight="1" x14ac:dyDescent="0.25">
      <c r="A65" s="22"/>
      <c r="B65" s="34" t="s">
        <v>492</v>
      </c>
      <c r="C65" s="908" t="s">
        <v>2981</v>
      </c>
      <c r="D65" s="1280"/>
      <c r="E65" s="908" t="s">
        <v>479</v>
      </c>
      <c r="F65" s="1077">
        <v>48</v>
      </c>
      <c r="G65" s="716"/>
      <c r="H65" s="38">
        <f t="shared" ref="H65:H66" si="15">ROUND($G$64*$F$64/F65,2)</f>
        <v>35</v>
      </c>
      <c r="I65" s="34" t="s">
        <v>50</v>
      </c>
      <c r="J65" s="82">
        <v>8.89</v>
      </c>
      <c r="K65" s="134">
        <f>IF(OR(ISBLANK(J65),G64=0,ISBLANK(G64)),,ROUND(J65+$K$2,2))</f>
        <v>8.89</v>
      </c>
      <c r="L65" s="32">
        <f t="shared" ref="L65:L76" si="16">ROUND(H65*K65,2)</f>
        <v>311.14999999999998</v>
      </c>
      <c r="M65" s="262">
        <f t="shared" ref="M65:M76" si="17">ROUND(K65/F65,2)</f>
        <v>0.19</v>
      </c>
    </row>
    <row r="66" spans="1:13" ht="15" customHeight="1" thickBot="1" x14ac:dyDescent="0.3">
      <c r="A66" s="41"/>
      <c r="B66" s="13"/>
      <c r="C66" s="124" t="s">
        <v>2982</v>
      </c>
      <c r="D66" s="1278"/>
      <c r="E66" s="124" t="s">
        <v>479</v>
      </c>
      <c r="F66" s="1075">
        <v>48</v>
      </c>
      <c r="G66" s="727"/>
      <c r="H66" s="224">
        <f t="shared" si="15"/>
        <v>35</v>
      </c>
      <c r="I66" s="13" t="s">
        <v>50</v>
      </c>
      <c r="J66" s="968"/>
      <c r="K66" s="1448"/>
      <c r="L66" s="1469"/>
      <c r="M66" s="1470"/>
    </row>
    <row r="67" spans="1:13" ht="15" customHeight="1" thickBot="1" x14ac:dyDescent="0.3">
      <c r="A67" s="125">
        <v>21</v>
      </c>
      <c r="B67" s="1450" t="s">
        <v>493</v>
      </c>
      <c r="C67" s="135" t="s">
        <v>494</v>
      </c>
      <c r="D67" s="1281"/>
      <c r="E67" s="135" t="s">
        <v>475</v>
      </c>
      <c r="F67" s="1080">
        <v>96</v>
      </c>
      <c r="G67" s="1745"/>
      <c r="H67" s="90">
        <f>ROUND($G$67*$F$67/F67,2)</f>
        <v>0</v>
      </c>
      <c r="I67" s="23" t="s">
        <v>50</v>
      </c>
      <c r="J67" s="982"/>
      <c r="K67" s="1663"/>
      <c r="L67" s="980"/>
      <c r="M67" s="1465"/>
    </row>
    <row r="68" spans="1:13" ht="15" customHeight="1" x14ac:dyDescent="0.25">
      <c r="A68" s="22"/>
      <c r="B68" s="166" t="s">
        <v>495</v>
      </c>
      <c r="C68" s="436" t="s">
        <v>496</v>
      </c>
      <c r="D68" s="1280"/>
      <c r="E68" s="436" t="s">
        <v>361</v>
      </c>
      <c r="F68" s="1073">
        <v>72</v>
      </c>
      <c r="G68" s="716"/>
      <c r="H68" s="38">
        <f t="shared" ref="H68:H69" si="18">ROUND($G$67*$F$67/F68,2)</f>
        <v>0</v>
      </c>
      <c r="I68" s="34" t="s">
        <v>50</v>
      </c>
      <c r="J68" s="82">
        <v>8.19</v>
      </c>
      <c r="K68" s="134">
        <f>IF(OR(ISBLANK(J68),G67=0,ISBLANK(G67)),,ROUND(J68+$K$2,2))</f>
        <v>0</v>
      </c>
      <c r="L68" s="32">
        <f t="shared" si="16"/>
        <v>0</v>
      </c>
      <c r="M68" s="262">
        <f t="shared" si="17"/>
        <v>0</v>
      </c>
    </row>
    <row r="69" spans="1:13" ht="15" customHeight="1" thickBot="1" x14ac:dyDescent="0.3">
      <c r="A69" s="41"/>
      <c r="B69" s="13"/>
      <c r="C69" s="128" t="s">
        <v>497</v>
      </c>
      <c r="D69" s="1278"/>
      <c r="E69" s="128" t="s">
        <v>475</v>
      </c>
      <c r="F69" s="1074">
        <v>96</v>
      </c>
      <c r="G69" s="1757"/>
      <c r="H69" s="224">
        <f t="shared" si="18"/>
        <v>0</v>
      </c>
      <c r="I69" s="13" t="s">
        <v>50</v>
      </c>
      <c r="J69" s="968"/>
      <c r="K69" s="1448"/>
      <c r="L69" s="1469"/>
      <c r="M69" s="1470"/>
    </row>
    <row r="70" spans="1:13" ht="15" customHeight="1" thickBot="1" x14ac:dyDescent="0.3">
      <c r="A70" s="125">
        <v>22</v>
      </c>
      <c r="B70" s="1450" t="s">
        <v>2983</v>
      </c>
      <c r="C70" s="135" t="s">
        <v>2984</v>
      </c>
      <c r="D70" s="1281"/>
      <c r="E70" s="135" t="s">
        <v>479</v>
      </c>
      <c r="F70" s="1080">
        <v>48</v>
      </c>
      <c r="G70" s="1745">
        <v>35</v>
      </c>
      <c r="H70" s="90">
        <f>ROUND($G$70*$F$70/F70,2)</f>
        <v>35</v>
      </c>
      <c r="I70" s="23" t="s">
        <v>50</v>
      </c>
      <c r="J70" s="982"/>
      <c r="K70" s="1663"/>
      <c r="L70" s="980"/>
      <c r="M70" s="1465"/>
    </row>
    <row r="71" spans="1:13" ht="15" customHeight="1" x14ac:dyDescent="0.25">
      <c r="A71" s="22"/>
      <c r="B71" s="166" t="s">
        <v>495</v>
      </c>
      <c r="C71" s="436" t="s">
        <v>2985</v>
      </c>
      <c r="D71" s="1280"/>
      <c r="E71" s="436" t="s">
        <v>479</v>
      </c>
      <c r="F71" s="1073">
        <v>48</v>
      </c>
      <c r="G71" s="716"/>
      <c r="H71" s="38">
        <f>ROUND($G$70*$F$70/F71,2)</f>
        <v>35</v>
      </c>
      <c r="I71" s="34" t="s">
        <v>50</v>
      </c>
      <c r="J71" s="82">
        <v>8.19</v>
      </c>
      <c r="K71" s="134">
        <f>IF(OR(ISBLANK(J71),G70=0,ISBLANK(G70)),,ROUND(J71+$K$2,2))</f>
        <v>8.19</v>
      </c>
      <c r="L71" s="32">
        <f t="shared" ref="L71" si="19">ROUND(H71*K71,2)</f>
        <v>286.64999999999998</v>
      </c>
      <c r="M71" s="262">
        <f t="shared" ref="M71" si="20">ROUND(K71/F71,2)</f>
        <v>0.17</v>
      </c>
    </row>
    <row r="72" spans="1:13" ht="15" customHeight="1" thickBot="1" x14ac:dyDescent="0.3">
      <c r="A72" s="41"/>
      <c r="B72" s="13"/>
      <c r="C72" s="128" t="s">
        <v>2986</v>
      </c>
      <c r="D72" s="1278"/>
      <c r="E72" s="128" t="s">
        <v>479</v>
      </c>
      <c r="F72" s="1074">
        <v>48</v>
      </c>
      <c r="G72" s="1757"/>
      <c r="H72" s="224">
        <f>ROUND($G$70*$F$70/F72,2)</f>
        <v>35</v>
      </c>
      <c r="I72" s="13" t="s">
        <v>50</v>
      </c>
      <c r="J72" s="968"/>
      <c r="K72" s="1448"/>
      <c r="L72" s="1469"/>
      <c r="M72" s="1470"/>
    </row>
    <row r="73" spans="1:13" ht="15" customHeight="1" thickBot="1" x14ac:dyDescent="0.3">
      <c r="A73" s="22">
        <v>23</v>
      </c>
      <c r="B73" s="1450" t="s">
        <v>498</v>
      </c>
      <c r="C73" s="436" t="s">
        <v>499</v>
      </c>
      <c r="D73" s="1280"/>
      <c r="E73" s="436" t="s">
        <v>475</v>
      </c>
      <c r="F73" s="1080">
        <v>96</v>
      </c>
      <c r="G73" s="1745">
        <v>40</v>
      </c>
      <c r="H73" s="90">
        <f>ROUND($G$73*$F$73/F73,2)</f>
        <v>40</v>
      </c>
      <c r="I73" s="23" t="s">
        <v>50</v>
      </c>
      <c r="J73" s="982"/>
      <c r="K73" s="1663"/>
      <c r="L73" s="980"/>
      <c r="M73" s="1465"/>
    </row>
    <row r="74" spans="1:13" ht="15" customHeight="1" x14ac:dyDescent="0.25">
      <c r="A74" s="22"/>
      <c r="B74" s="166" t="s">
        <v>500</v>
      </c>
      <c r="C74" s="436" t="s">
        <v>501</v>
      </c>
      <c r="D74" s="1280"/>
      <c r="E74" s="436" t="s">
        <v>361</v>
      </c>
      <c r="F74" s="1072">
        <v>72</v>
      </c>
      <c r="G74" s="716"/>
      <c r="H74" s="38">
        <f t="shared" ref="H74:H75" si="21">ROUND($G$73*$F$73/F74,2)</f>
        <v>53.33</v>
      </c>
      <c r="I74" s="34" t="s">
        <v>50</v>
      </c>
      <c r="J74" s="82">
        <v>7.54</v>
      </c>
      <c r="K74" s="134">
        <f>IF(OR(ISBLANK(J74),G73=0,ISBLANK(G73)),,ROUND(J74+$K$2,2))</f>
        <v>7.54</v>
      </c>
      <c r="L74" s="32">
        <f t="shared" si="16"/>
        <v>402.11</v>
      </c>
      <c r="M74" s="262">
        <f t="shared" si="17"/>
        <v>0.1</v>
      </c>
    </row>
    <row r="75" spans="1:13" ht="15" customHeight="1" thickBot="1" x14ac:dyDescent="0.3">
      <c r="A75" s="41"/>
      <c r="B75" s="13" t="s">
        <v>502</v>
      </c>
      <c r="C75" s="128" t="s">
        <v>503</v>
      </c>
      <c r="D75" s="1278"/>
      <c r="E75" s="128" t="s">
        <v>475</v>
      </c>
      <c r="F75" s="1074">
        <v>96</v>
      </c>
      <c r="G75" s="1750"/>
      <c r="H75" s="224">
        <f t="shared" si="21"/>
        <v>40</v>
      </c>
      <c r="I75" s="13" t="s">
        <v>50</v>
      </c>
      <c r="J75" s="968"/>
      <c r="K75" s="1448"/>
      <c r="L75" s="1469"/>
      <c r="M75" s="1470"/>
    </row>
    <row r="76" spans="1:13" ht="15" customHeight="1" thickBot="1" x14ac:dyDescent="0.3">
      <c r="A76" s="22">
        <v>24</v>
      </c>
      <c r="B76" s="2150" t="s">
        <v>2987</v>
      </c>
      <c r="C76" s="992" t="s">
        <v>2988</v>
      </c>
      <c r="D76" s="1275"/>
      <c r="E76" s="999" t="s">
        <v>479</v>
      </c>
      <c r="F76" s="1076">
        <v>48</v>
      </c>
      <c r="G76" s="1758">
        <v>0</v>
      </c>
      <c r="H76" s="27">
        <f>ROUND($G$76*$F$76/F76,2)</f>
        <v>0</v>
      </c>
      <c r="I76" s="62" t="s">
        <v>50</v>
      </c>
      <c r="J76" s="120">
        <v>7.68</v>
      </c>
      <c r="K76" s="217">
        <f>IF(OR(ISBLANK(J76),G76=0,ISBLANK(G76)),,ROUND(J76+$K$2,2))</f>
        <v>0</v>
      </c>
      <c r="L76" s="28">
        <f t="shared" si="16"/>
        <v>0</v>
      </c>
      <c r="M76" s="29">
        <f t="shared" si="17"/>
        <v>0</v>
      </c>
    </row>
    <row r="77" spans="1:13" ht="15" customHeight="1" thickBot="1" x14ac:dyDescent="0.3">
      <c r="A77" s="41"/>
      <c r="B77" s="43" t="s">
        <v>500</v>
      </c>
      <c r="C77" s="124" t="s">
        <v>2989</v>
      </c>
      <c r="D77" s="1275"/>
      <c r="E77" s="999" t="s">
        <v>479</v>
      </c>
      <c r="F77" s="1076">
        <v>48</v>
      </c>
      <c r="G77" s="2070" t="s">
        <v>157</v>
      </c>
      <c r="H77" s="27">
        <f>ROUND($G$76*$F$76/F77,2)</f>
        <v>0</v>
      </c>
      <c r="I77" s="62" t="s">
        <v>50</v>
      </c>
      <c r="J77" s="984"/>
      <c r="K77" s="1195"/>
      <c r="L77" s="980"/>
      <c r="M77" s="981"/>
    </row>
    <row r="78" spans="1:13" ht="15" customHeight="1" thickBot="1" x14ac:dyDescent="0.3">
      <c r="A78" s="52">
        <v>25</v>
      </c>
      <c r="B78" s="676" t="s">
        <v>504</v>
      </c>
      <c r="C78" s="436" t="s">
        <v>3689</v>
      </c>
      <c r="D78" s="1216"/>
      <c r="E78" s="135" t="s">
        <v>505</v>
      </c>
      <c r="F78" s="1073">
        <v>84</v>
      </c>
      <c r="G78" s="1746">
        <v>31</v>
      </c>
      <c r="H78" s="27">
        <f>ROUND($G$78*$F$78/F78,2)</f>
        <v>31</v>
      </c>
      <c r="I78" s="62" t="s">
        <v>50</v>
      </c>
      <c r="J78" s="25">
        <v>26.61</v>
      </c>
      <c r="K78" s="66">
        <f>IF(OR(ISBLANK(J78),G78=0,ISBLANK(G78)),,ROUND(J78+$K$2,2))</f>
        <v>26.61</v>
      </c>
      <c r="L78" s="28">
        <f>ROUND(H78*K78,2)</f>
        <v>824.91</v>
      </c>
      <c r="M78" s="29">
        <f>ROUND(K78/F78,2)</f>
        <v>0.32</v>
      </c>
    </row>
    <row r="79" spans="1:13" ht="15" customHeight="1" x14ac:dyDescent="0.25">
      <c r="A79" s="52"/>
      <c r="B79" s="34" t="s">
        <v>506</v>
      </c>
      <c r="C79" s="135" t="s">
        <v>2292</v>
      </c>
      <c r="D79" s="1281"/>
      <c r="E79" s="135" t="s">
        <v>505</v>
      </c>
      <c r="F79" s="1073">
        <v>84</v>
      </c>
      <c r="G79" s="809"/>
      <c r="H79" s="87"/>
      <c r="I79" s="34"/>
      <c r="J79" s="121"/>
      <c r="K79" s="57"/>
      <c r="L79" s="32"/>
      <c r="M79" s="33"/>
    </row>
    <row r="80" spans="1:13" ht="15" customHeight="1" x14ac:dyDescent="0.25">
      <c r="A80" s="52"/>
      <c r="B80" s="113"/>
      <c r="C80" s="228" t="s">
        <v>2291</v>
      </c>
      <c r="D80" s="1286"/>
      <c r="E80" s="228" t="s">
        <v>505</v>
      </c>
      <c r="F80" s="1109">
        <v>84</v>
      </c>
      <c r="G80" s="809"/>
      <c r="H80" s="101"/>
      <c r="I80" s="113"/>
      <c r="J80" s="171"/>
      <c r="K80" s="81"/>
      <c r="L80" s="39"/>
      <c r="M80" s="40"/>
    </row>
    <row r="81" spans="1:13" ht="15" customHeight="1" x14ac:dyDescent="0.25">
      <c r="A81" s="52"/>
      <c r="B81" s="113"/>
      <c r="C81" s="228" t="s">
        <v>2293</v>
      </c>
      <c r="D81" s="1286"/>
      <c r="E81" s="228" t="s">
        <v>2294</v>
      </c>
      <c r="F81" s="1109">
        <v>84</v>
      </c>
      <c r="G81" s="809"/>
      <c r="H81" s="101"/>
      <c r="I81" s="113"/>
      <c r="J81" s="171"/>
      <c r="K81" s="81"/>
      <c r="L81" s="39"/>
      <c r="M81" s="40"/>
    </row>
    <row r="82" spans="1:13" ht="15" customHeight="1" thickBot="1" x14ac:dyDescent="0.3">
      <c r="A82" s="55"/>
      <c r="B82" s="13"/>
      <c r="C82" s="128" t="s">
        <v>3690</v>
      </c>
      <c r="D82" s="1278"/>
      <c r="E82" s="128" t="s">
        <v>2294</v>
      </c>
      <c r="F82" s="1074">
        <v>84</v>
      </c>
      <c r="G82" s="809"/>
      <c r="H82" s="74"/>
      <c r="I82" s="13"/>
      <c r="J82" s="44"/>
      <c r="K82" s="61"/>
      <c r="L82" s="46"/>
      <c r="M82" s="47"/>
    </row>
    <row r="83" spans="1:13" ht="15" customHeight="1" thickBot="1" x14ac:dyDescent="0.3">
      <c r="A83" s="22">
        <v>26</v>
      </c>
      <c r="B83" s="200" t="s">
        <v>504</v>
      </c>
      <c r="C83" s="27" t="s">
        <v>2332</v>
      </c>
      <c r="D83" s="1364"/>
      <c r="E83" s="1835" t="s">
        <v>505</v>
      </c>
      <c r="F83" s="2074">
        <v>84</v>
      </c>
      <c r="G83" s="1746">
        <v>0</v>
      </c>
      <c r="H83" s="27">
        <f>ROUND(G83*F83/F83,2)</f>
        <v>0</v>
      </c>
      <c r="I83" s="23" t="s">
        <v>50</v>
      </c>
      <c r="J83" s="25">
        <v>28.61</v>
      </c>
      <c r="K83" s="66">
        <f>IF(OR(ISBLANK(J83),G83=0,ISBLANK(G83)),,ROUND(J83+$K$2,2))</f>
        <v>0</v>
      </c>
      <c r="L83" s="28">
        <f>ROUND(H83*K83,2)</f>
        <v>0</v>
      </c>
      <c r="M83" s="29">
        <f>ROUND(K83/F83,2)</f>
        <v>0</v>
      </c>
    </row>
    <row r="84" spans="1:13" ht="15" customHeight="1" thickBot="1" x14ac:dyDescent="0.3">
      <c r="A84" s="41"/>
      <c r="B84" s="13" t="s">
        <v>2363</v>
      </c>
      <c r="C84" s="1529" t="s">
        <v>157</v>
      </c>
      <c r="D84" s="1310"/>
      <c r="E84" s="1310"/>
      <c r="F84" s="1310"/>
      <c r="G84" s="1432"/>
      <c r="H84" s="1433" t="s">
        <v>157</v>
      </c>
      <c r="I84" s="1434" t="s">
        <v>157</v>
      </c>
      <c r="J84" s="1435" t="s">
        <v>157</v>
      </c>
      <c r="K84" s="116" t="s">
        <v>157</v>
      </c>
      <c r="L84" s="613" t="s">
        <v>157</v>
      </c>
      <c r="M84" s="185" t="s">
        <v>157</v>
      </c>
    </row>
    <row r="85" spans="1:13" ht="15" customHeight="1" thickBot="1" x14ac:dyDescent="0.3">
      <c r="A85" s="22">
        <v>27</v>
      </c>
      <c r="B85" s="200" t="s">
        <v>504</v>
      </c>
      <c r="C85" s="27" t="s">
        <v>2333</v>
      </c>
      <c r="D85" s="962"/>
      <c r="E85" s="436" t="s">
        <v>505</v>
      </c>
      <c r="F85" s="1080">
        <v>84</v>
      </c>
      <c r="G85" s="1746">
        <v>0</v>
      </c>
      <c r="H85" s="27">
        <f>ROUND(G85*F85/F85,2)</f>
        <v>0</v>
      </c>
      <c r="I85" s="23" t="s">
        <v>50</v>
      </c>
      <c r="J85" s="25">
        <v>29.61</v>
      </c>
      <c r="K85" s="66">
        <f>IF(OR(ISBLANK(J85),G85=0,ISBLANK(G85)),,ROUND(J85+$K$2,2))</f>
        <v>0</v>
      </c>
      <c r="L85" s="28">
        <f>ROUND(H85*K85,2)</f>
        <v>0</v>
      </c>
      <c r="M85" s="29">
        <f>ROUND(K85/F85,2)</f>
        <v>0</v>
      </c>
    </row>
    <row r="86" spans="1:13" ht="15" customHeight="1" thickBot="1" x14ac:dyDescent="0.3">
      <c r="A86" s="41"/>
      <c r="B86" s="13" t="s">
        <v>2364</v>
      </c>
      <c r="C86" s="1529" t="s">
        <v>157</v>
      </c>
      <c r="D86" s="1310"/>
      <c r="E86" s="1310"/>
      <c r="F86" s="1310"/>
      <c r="G86" s="1432"/>
      <c r="H86" s="1433" t="s">
        <v>157</v>
      </c>
      <c r="I86" s="1434" t="s">
        <v>157</v>
      </c>
      <c r="J86" s="1435" t="s">
        <v>157</v>
      </c>
      <c r="K86" s="1436" t="s">
        <v>157</v>
      </c>
      <c r="L86" s="1587" t="s">
        <v>157</v>
      </c>
      <c r="M86" s="1556" t="s">
        <v>157</v>
      </c>
    </row>
    <row r="87" spans="1:13" ht="15" customHeight="1" thickBot="1" x14ac:dyDescent="0.3">
      <c r="A87" s="22">
        <v>28</v>
      </c>
      <c r="B87" s="200" t="s">
        <v>507</v>
      </c>
      <c r="C87" s="27" t="s">
        <v>51</v>
      </c>
      <c r="D87" s="1288"/>
      <c r="E87" s="436" t="s">
        <v>475</v>
      </c>
      <c r="F87" s="1080">
        <v>96</v>
      </c>
      <c r="G87" s="1746">
        <v>100</v>
      </c>
      <c r="H87" s="27">
        <f>ROUND(G87*F87/F87,2)</f>
        <v>100</v>
      </c>
      <c r="I87" s="23" t="s">
        <v>50</v>
      </c>
      <c r="J87" s="982"/>
      <c r="K87" s="979"/>
      <c r="L87" s="980"/>
      <c r="M87" s="981"/>
    </row>
    <row r="88" spans="1:13" ht="15" customHeight="1" thickBot="1" x14ac:dyDescent="0.3">
      <c r="A88" s="41"/>
      <c r="B88" s="13" t="s">
        <v>1800</v>
      </c>
      <c r="C88" s="986" t="s">
        <v>52</v>
      </c>
      <c r="D88" s="962"/>
      <c r="E88" s="962"/>
      <c r="F88" s="962"/>
      <c r="G88" s="963" t="s">
        <v>157</v>
      </c>
      <c r="H88" s="612" t="e">
        <f>ROUND(G87*F87/F88,2)</f>
        <v>#DIV/0!</v>
      </c>
      <c r="I88" s="538" t="s">
        <v>50</v>
      </c>
      <c r="J88" s="964"/>
      <c r="K88" s="116">
        <f>IF(OR(ISBLANK(G87),G87=0,ISBLANK(F88)),,ROUND(J88+$K$2,2))</f>
        <v>0</v>
      </c>
      <c r="L88" s="613" t="e">
        <f>ROUND(H88*K88,2)</f>
        <v>#DIV/0!</v>
      </c>
      <c r="M88" s="185" t="e">
        <f>ROUND(K88/F88,2)</f>
        <v>#DIV/0!</v>
      </c>
    </row>
    <row r="89" spans="1:13" ht="15" customHeight="1" thickBot="1" x14ac:dyDescent="0.3">
      <c r="A89" s="22">
        <v>29</v>
      </c>
      <c r="B89" s="200" t="s">
        <v>508</v>
      </c>
      <c r="C89" s="27" t="s">
        <v>51</v>
      </c>
      <c r="D89" s="1288"/>
      <c r="E89" s="436" t="s">
        <v>509</v>
      </c>
      <c r="F89" s="1072">
        <v>39</v>
      </c>
      <c r="G89" s="1745">
        <v>4</v>
      </c>
      <c r="H89" s="27">
        <f>ROUND(G89*F89/F89,2)</f>
        <v>4</v>
      </c>
      <c r="I89" s="23" t="s">
        <v>50</v>
      </c>
      <c r="J89" s="982"/>
      <c r="K89" s="66"/>
      <c r="L89" s="28"/>
      <c r="M89" s="29"/>
    </row>
    <row r="90" spans="1:13" ht="15" customHeight="1" thickBot="1" x14ac:dyDescent="0.3">
      <c r="A90" s="41"/>
      <c r="B90" s="13" t="s">
        <v>510</v>
      </c>
      <c r="C90" s="946" t="s">
        <v>52</v>
      </c>
      <c r="D90" s="923"/>
      <c r="E90" s="923"/>
      <c r="F90" s="923"/>
      <c r="G90" s="813"/>
      <c r="H90" s="181" t="e">
        <f>ROUND(G89*F89/F90,2)</f>
        <v>#DIV/0!</v>
      </c>
      <c r="I90" s="713" t="s">
        <v>50</v>
      </c>
      <c r="J90" s="922"/>
      <c r="K90" s="435">
        <f>IF(OR(ISBLANK(G89),G89=0,ISBLANK(F90)),,ROUND(J90+$K$2,2))</f>
        <v>0</v>
      </c>
      <c r="L90" s="180" t="e">
        <f>ROUND(H90*K90,2)</f>
        <v>#DIV/0!</v>
      </c>
      <c r="M90" s="620" t="e">
        <f>ROUND(K90/F90,2)</f>
        <v>#DIV/0!</v>
      </c>
    </row>
    <row r="91" spans="1:13" ht="15" customHeight="1" thickBot="1" x14ac:dyDescent="0.3">
      <c r="A91" s="219">
        <v>30</v>
      </c>
      <c r="B91" s="165" t="s">
        <v>2013</v>
      </c>
      <c r="C91" s="470" t="s">
        <v>2943</v>
      </c>
      <c r="D91" s="1289"/>
      <c r="E91" s="470" t="s">
        <v>2017</v>
      </c>
      <c r="F91" s="1079">
        <v>48</v>
      </c>
      <c r="G91" s="819">
        <v>5</v>
      </c>
      <c r="H91" s="329">
        <f>ROUND(G91*F91/F91,2)</f>
        <v>5</v>
      </c>
      <c r="I91" s="62" t="s">
        <v>50</v>
      </c>
      <c r="J91" s="120">
        <v>14.4</v>
      </c>
      <c r="K91" s="217">
        <f>IF(OR(ISBLANK(J91),G91=0,ISBLANK(G91)),,ROUND(J91+$K$2,2))</f>
        <v>14.4</v>
      </c>
      <c r="L91" s="221">
        <f>ROUND(H91*K91,2)</f>
        <v>72</v>
      </c>
      <c r="M91" s="330">
        <f>ROUND(K91/F91,2)</f>
        <v>0.3</v>
      </c>
    </row>
    <row r="92" spans="1:13" ht="15" customHeight="1" x14ac:dyDescent="0.25">
      <c r="A92" s="210"/>
      <c r="B92" s="23" t="s">
        <v>2944</v>
      </c>
      <c r="C92" s="436" t="s">
        <v>2014</v>
      </c>
      <c r="D92" s="1281"/>
      <c r="E92" s="436"/>
      <c r="F92" s="1072"/>
      <c r="G92" s="809"/>
      <c r="H92" s="436"/>
      <c r="I92" s="23"/>
      <c r="J92" s="484"/>
      <c r="K92" s="485"/>
      <c r="L92" s="486"/>
      <c r="M92" s="495"/>
    </row>
    <row r="93" spans="1:13" ht="15" customHeight="1" x14ac:dyDescent="0.25">
      <c r="A93" s="210"/>
      <c r="B93" s="88"/>
      <c r="C93" s="186" t="s">
        <v>2015</v>
      </c>
      <c r="D93" s="1286"/>
      <c r="E93" s="186"/>
      <c r="F93" s="1077"/>
      <c r="G93" s="809"/>
      <c r="H93" s="186"/>
      <c r="I93" s="88"/>
      <c r="J93" s="677"/>
      <c r="K93" s="678"/>
      <c r="L93" s="679"/>
      <c r="M93" s="680"/>
    </row>
    <row r="94" spans="1:13" ht="15" customHeight="1" thickBot="1" x14ac:dyDescent="0.3">
      <c r="A94" s="211"/>
      <c r="B94" s="252"/>
      <c r="C94" s="128" t="s">
        <v>2016</v>
      </c>
      <c r="D94" s="1278"/>
      <c r="E94" s="128"/>
      <c r="F94" s="1074"/>
      <c r="G94" s="812"/>
      <c r="H94" s="128"/>
      <c r="I94" s="13"/>
      <c r="J94" s="491"/>
      <c r="K94" s="492"/>
      <c r="L94" s="493"/>
      <c r="M94" s="494"/>
    </row>
    <row r="95" spans="1:13" ht="15" customHeight="1" thickBot="1" x14ac:dyDescent="0.3">
      <c r="A95" s="210">
        <v>31</v>
      </c>
      <c r="B95" s="2123" t="s">
        <v>2990</v>
      </c>
      <c r="C95" s="2071" t="s">
        <v>2993</v>
      </c>
      <c r="D95" s="1281"/>
      <c r="E95" s="1825" t="s">
        <v>2998</v>
      </c>
      <c r="F95" s="1993">
        <v>96</v>
      </c>
      <c r="G95" s="819">
        <v>135</v>
      </c>
      <c r="H95" s="329">
        <f>ROUND(G95*F95/F95,2)</f>
        <v>135</v>
      </c>
      <c r="I95" s="62" t="s">
        <v>50</v>
      </c>
      <c r="J95" s="120">
        <v>24.25</v>
      </c>
      <c r="K95" s="217">
        <f>IF(OR(ISBLANK(J95),G95=0,ISBLANK(G95)),,ROUND(J95+$K$2,2))</f>
        <v>24.25</v>
      </c>
      <c r="L95" s="221">
        <f>ROUND(H95*K95,2)</f>
        <v>3273.75</v>
      </c>
      <c r="M95" s="330">
        <f>ROUND(K95/F95,2)</f>
        <v>0.25</v>
      </c>
    </row>
    <row r="96" spans="1:13" ht="15" customHeight="1" x14ac:dyDescent="0.25">
      <c r="A96" s="210"/>
      <c r="B96" s="1894" t="s">
        <v>2991</v>
      </c>
      <c r="C96" s="1443" t="s">
        <v>2995</v>
      </c>
      <c r="D96" s="2073"/>
      <c r="E96" s="1835"/>
      <c r="F96" s="2074"/>
      <c r="G96" s="2079"/>
      <c r="H96" s="1837"/>
      <c r="I96" s="1991"/>
      <c r="J96" s="2075"/>
      <c r="K96" s="2076"/>
      <c r="L96" s="2077"/>
      <c r="M96" s="495"/>
    </row>
    <row r="97" spans="1:13" ht="15" customHeight="1" x14ac:dyDescent="0.25">
      <c r="A97" s="210"/>
      <c r="B97" s="34" t="s">
        <v>2992</v>
      </c>
      <c r="C97" s="1443" t="s">
        <v>2996</v>
      </c>
      <c r="D97" s="1251"/>
      <c r="E97" s="135"/>
      <c r="F97" s="1108"/>
      <c r="G97" s="809"/>
      <c r="H97" s="87"/>
      <c r="I97" s="166"/>
      <c r="J97" s="487"/>
      <c r="K97" s="2078"/>
      <c r="L97" s="489"/>
      <c r="M97" s="490"/>
    </row>
    <row r="98" spans="1:13" ht="15" customHeight="1" x14ac:dyDescent="0.25">
      <c r="A98" s="210"/>
      <c r="B98" s="1894"/>
      <c r="C98" s="1443" t="s">
        <v>2994</v>
      </c>
      <c r="D98" s="1251"/>
      <c r="E98" s="135"/>
      <c r="F98" s="1108"/>
      <c r="G98" s="809"/>
      <c r="H98" s="87"/>
      <c r="I98" s="166"/>
      <c r="J98" s="487"/>
      <c r="K98" s="2078"/>
      <c r="L98" s="489"/>
      <c r="M98" s="490"/>
    </row>
    <row r="99" spans="1:13" ht="15" customHeight="1" x14ac:dyDescent="0.25">
      <c r="A99" s="210"/>
      <c r="B99" s="1894"/>
      <c r="C99" s="2072" t="s">
        <v>2997</v>
      </c>
      <c r="D99" s="2073"/>
      <c r="E99" s="1835"/>
      <c r="F99" s="2074"/>
      <c r="G99" s="809"/>
      <c r="H99" s="1837"/>
      <c r="I99" s="1991"/>
      <c r="J99" s="2075"/>
      <c r="K99" s="2076"/>
      <c r="L99" s="2077"/>
      <c r="M99" s="495"/>
    </row>
    <row r="100" spans="1:13" ht="15" customHeight="1" thickBot="1" x14ac:dyDescent="0.3">
      <c r="A100" s="211"/>
      <c r="B100" s="48"/>
      <c r="C100" s="1447"/>
      <c r="D100" s="1813"/>
      <c r="E100" s="513"/>
      <c r="F100" s="2080"/>
      <c r="G100" s="1752"/>
      <c r="H100" s="70"/>
      <c r="I100" s="72"/>
      <c r="J100" s="496"/>
      <c r="K100" s="2081"/>
      <c r="L100" s="498"/>
      <c r="M100" s="499"/>
    </row>
    <row r="101" spans="1:13" ht="15" customHeight="1" thickBot="1" x14ac:dyDescent="0.3">
      <c r="A101" s="210">
        <v>32</v>
      </c>
      <c r="B101" s="676" t="s">
        <v>2249</v>
      </c>
      <c r="C101" s="186" t="s">
        <v>2240</v>
      </c>
      <c r="D101" s="2066"/>
      <c r="E101" s="186" t="s">
        <v>2248</v>
      </c>
      <c r="F101" s="1106">
        <v>60</v>
      </c>
      <c r="G101" s="1788">
        <v>130</v>
      </c>
      <c r="H101" s="1837">
        <f>ROUND(G101*F101/F101,2)</f>
        <v>130</v>
      </c>
      <c r="I101" s="1894" t="s">
        <v>50</v>
      </c>
      <c r="J101" s="1838"/>
      <c r="K101" s="1831">
        <f>IF(OR(ISBLANK(J101),G101=0,ISBLANK(G101)),,ROUND(J101+$K$2,2))</f>
        <v>0</v>
      </c>
      <c r="L101" s="1862">
        <f>ROUND(H101*K101,2)</f>
        <v>0</v>
      </c>
      <c r="M101" s="29">
        <f>ROUND(K101/F101,2)</f>
        <v>0</v>
      </c>
    </row>
    <row r="102" spans="1:13" ht="15" customHeight="1" x14ac:dyDescent="0.25">
      <c r="A102" s="210"/>
      <c r="B102" s="34" t="s">
        <v>2239</v>
      </c>
      <c r="C102" s="1443" t="s">
        <v>2241</v>
      </c>
      <c r="D102" s="1251"/>
      <c r="E102" s="135"/>
      <c r="F102" s="1073"/>
      <c r="G102" s="809"/>
      <c r="H102" s="140"/>
      <c r="I102" s="63"/>
      <c r="J102" s="677"/>
      <c r="K102" s="678"/>
      <c r="L102" s="679"/>
      <c r="M102" s="680"/>
    </row>
    <row r="103" spans="1:13" ht="15" customHeight="1" x14ac:dyDescent="0.25">
      <c r="A103" s="210"/>
      <c r="B103" s="34"/>
      <c r="C103" s="1443" t="s">
        <v>2242</v>
      </c>
      <c r="D103" s="1251"/>
      <c r="E103" s="135"/>
      <c r="F103" s="1073"/>
      <c r="G103" s="809"/>
      <c r="H103" s="135"/>
      <c r="I103" s="166"/>
      <c r="J103" s="487"/>
      <c r="K103" s="488"/>
      <c r="L103" s="489"/>
      <c r="M103" s="490"/>
    </row>
    <row r="104" spans="1:13" ht="15" customHeight="1" x14ac:dyDescent="0.25">
      <c r="A104" s="210"/>
      <c r="B104" s="88"/>
      <c r="C104" s="1535" t="s">
        <v>2243</v>
      </c>
      <c r="D104" s="1673"/>
      <c r="E104" s="186"/>
      <c r="F104" s="1077"/>
      <c r="G104" s="809"/>
      <c r="H104" s="140"/>
      <c r="I104" s="63"/>
      <c r="J104" s="677"/>
      <c r="K104" s="678"/>
      <c r="L104" s="679"/>
      <c r="M104" s="680"/>
    </row>
    <row r="105" spans="1:13" ht="15" customHeight="1" x14ac:dyDescent="0.25">
      <c r="A105" s="210"/>
      <c r="B105" s="88"/>
      <c r="C105" s="1535" t="s">
        <v>2244</v>
      </c>
      <c r="D105" s="1673"/>
      <c r="E105" s="186"/>
      <c r="F105" s="1077"/>
      <c r="G105" s="809"/>
      <c r="H105" s="140"/>
      <c r="I105" s="63"/>
      <c r="J105" s="677"/>
      <c r="K105" s="678"/>
      <c r="L105" s="679"/>
      <c r="M105" s="680"/>
    </row>
    <row r="106" spans="1:13" ht="15" customHeight="1" x14ac:dyDescent="0.25">
      <c r="A106" s="210"/>
      <c r="B106" s="88"/>
      <c r="C106" s="1535" t="s">
        <v>2246</v>
      </c>
      <c r="D106" s="1673"/>
      <c r="E106" s="186"/>
      <c r="F106" s="1077"/>
      <c r="G106" s="809"/>
      <c r="H106" s="140"/>
      <c r="I106" s="63"/>
      <c r="J106" s="677"/>
      <c r="K106" s="678"/>
      <c r="L106" s="679"/>
      <c r="M106" s="680"/>
    </row>
    <row r="107" spans="1:13" ht="15" customHeight="1" x14ac:dyDescent="0.25">
      <c r="A107" s="210"/>
      <c r="B107" s="88"/>
      <c r="C107" s="1535" t="s">
        <v>2247</v>
      </c>
      <c r="D107" s="1673"/>
      <c r="E107" s="186"/>
      <c r="F107" s="1077"/>
      <c r="G107" s="809"/>
      <c r="H107" s="140"/>
      <c r="I107" s="63"/>
      <c r="J107" s="677"/>
      <c r="K107" s="678"/>
      <c r="L107" s="679"/>
      <c r="M107" s="680"/>
    </row>
    <row r="108" spans="1:13" ht="15" customHeight="1" thickBot="1" x14ac:dyDescent="0.3">
      <c r="A108" s="210"/>
      <c r="B108" s="88"/>
      <c r="C108" s="1535" t="s">
        <v>2245</v>
      </c>
      <c r="D108" s="1673"/>
      <c r="E108" s="186"/>
      <c r="F108" s="1077"/>
      <c r="G108" s="809"/>
      <c r="H108" s="140"/>
      <c r="I108" s="63"/>
      <c r="J108" s="677"/>
      <c r="K108" s="678"/>
      <c r="L108" s="679"/>
      <c r="M108" s="680"/>
    </row>
    <row r="109" spans="1:13" ht="15" customHeight="1" thickBot="1" x14ac:dyDescent="0.3">
      <c r="A109" s="298"/>
      <c r="B109" s="299"/>
      <c r="C109" s="1002"/>
      <c r="D109" s="1002"/>
      <c r="E109" s="1002"/>
      <c r="F109" s="1093"/>
      <c r="G109" s="524"/>
      <c r="H109" s="302"/>
      <c r="I109" s="300"/>
      <c r="J109" s="523"/>
      <c r="K109" s="301"/>
      <c r="L109" s="303"/>
      <c r="M109" s="304"/>
    </row>
    <row r="110" spans="1:13" ht="15" customHeight="1" thickTop="1" x14ac:dyDescent="0.25">
      <c r="A110" s="312"/>
      <c r="B110" s="23"/>
      <c r="C110" s="436"/>
      <c r="D110" s="436"/>
      <c r="E110" s="436"/>
      <c r="F110" s="1072"/>
      <c r="G110" s="305"/>
      <c r="H110" s="27"/>
      <c r="I110" s="509" t="s">
        <v>66</v>
      </c>
      <c r="J110" s="526"/>
      <c r="K110" s="510"/>
      <c r="L110" s="28">
        <f>SUMIF(L6:L103,"&gt;0")</f>
        <v>33810.380000000005</v>
      </c>
      <c r="M110" s="29"/>
    </row>
    <row r="112" spans="1:13" ht="15" customHeight="1" x14ac:dyDescent="0.25">
      <c r="G112" s="522" t="s">
        <v>157</v>
      </c>
    </row>
  </sheetData>
  <sheetProtection selectLockedCells="1"/>
  <customSheetViews>
    <customSheetView guid="{2146B8A8-0C50-46D7-9E04-99F80A0FDBAC}" scale="120" showPageBreaks="1" fitToPage="1">
      <selection activeCell="B22" sqref="B22"/>
      <rowBreaks count="2" manualBreakCount="2">
        <brk id="37" max="16383" man="1"/>
        <brk id="75" max="16383" man="1"/>
      </rowBreaks>
      <pageMargins left="0" right="0" top="0" bottom="0" header="0" footer="0"/>
      <pageSetup scale="92" fitToHeight="0" orientation="landscape" r:id="rId1"/>
      <headerFooter>
        <oddHeader>&amp;C&amp;16South Carolina Purchasing Alliance Lot A
&amp;R&amp;12&amp;A
2014</oddHeader>
      </headerFooter>
    </customSheetView>
    <customSheetView guid="{92C9CC13-8131-4554-86CD-BEA0EE82905A}" scale="120" fitToPage="1">
      <selection activeCell="C2" sqref="C2"/>
      <rowBreaks count="2" manualBreakCount="2">
        <brk id="36" max="16383" man="1"/>
        <brk id="74" max="16383" man="1"/>
      </rowBreaks>
      <pageMargins left="0" right="0" top="0" bottom="0" header="0" footer="0"/>
      <pageSetup scale="91" fitToHeight="0" orientation="landscape" r:id="rId2"/>
      <headerFooter>
        <oddHeader>&amp;C&amp;16South Carolina Purchasing Alliance Lot A
&amp;R&amp;12&amp;A
2014</oddHeader>
      </headerFooter>
    </customSheetView>
  </customSheetViews>
  <mergeCells count="2">
    <mergeCell ref="E1:M1"/>
    <mergeCell ref="F2:J2"/>
  </mergeCells>
  <conditionalFormatting sqref="G102:G110 G7:G8 G10:G11 G13 G18:G19 G21:G22 G42:G43 G15:G16 G24:G25 G27:G28 G30:G31 G58:G59 G33:G34 G36:G37 G45:G47 G49:G50 G52:G53 G55:G56 G61:G63 G65:G66 G74:G75 G79:G82 G71:G72 G39:G40 G68:G69 G92:G94 G96:G100">
    <cfRule type="cellIs" dxfId="95" priority="72" stopIfTrue="1" operator="equal">
      <formula>0</formula>
    </cfRule>
  </conditionalFormatting>
  <conditionalFormatting sqref="G102:G110 G7:G8 G10:G11 G13 G18:G19 G21:G22 G42:G43 G15:G16 G24:G25 G27:G28 G30:G31 G58:G59 G33:G34 G36:G37 G45:G47 G49:G50 G52:G53 G55:G56 G61:G63 G65:G66 G74:G75 G79:G82 G71:G72 G39:G40 G68:G69 G92:G94 G96:G100">
    <cfRule type="cellIs" dxfId="94" priority="71" stopIfTrue="1" operator="equal">
      <formula>0</formula>
    </cfRule>
  </conditionalFormatting>
  <hyperlinks>
    <hyperlink ref="C1" location="'Recap Sheet'!B1" tooltip="Click here to return to recap sheet" display="Return to Recap Sheet"/>
  </hyperlinks>
  <pageMargins left="0.25" right="0.25" top="0.75" bottom="0.75" header="0.3" footer="0.3"/>
  <pageSetup scale="90" fitToHeight="0" orientation="landscape" r:id="rId3"/>
  <headerFooter>
    <oddHeader>&amp;C&amp;"-,Bold"&amp;10South Carolina School Food Service Purchasing Alliance, Inc.
2018-2019 Bid 
Lot A &amp;R&amp;A
Page &amp;P of &amp;P</oddHeader>
  </headerFooter>
  <rowBreaks count="2" manualBreakCount="2">
    <brk id="37" max="16383" man="1"/>
    <brk id="77" max="16383" man="1"/>
  </rowBreaks>
</worksheet>
</file>

<file path=xl/worksheets/sheet3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T104"/>
  <sheetViews>
    <sheetView view="pageLayout" zoomScaleNormal="100" zoomScaleSheetLayoutView="100" workbookViewId="0">
      <selection activeCell="C2" sqref="C2"/>
    </sheetView>
  </sheetViews>
  <sheetFormatPr defaultColWidth="11.42578125" defaultRowHeight="15" customHeight="1" x14ac:dyDescent="0.25"/>
  <cols>
    <col min="1" max="1" width="5.140625" style="560" customWidth="1"/>
    <col min="2" max="2" width="49.7109375" style="334" customWidth="1"/>
    <col min="3" max="3" width="30.28515625" style="308" customWidth="1"/>
    <col min="4" max="4" width="7.7109375" style="308" customWidth="1"/>
    <col min="5" max="5" width="6.28515625" style="308" customWidth="1"/>
    <col min="6" max="6" width="5.7109375" style="1082" customWidth="1"/>
    <col min="7" max="7" width="6.42578125" style="839" customWidth="1"/>
    <col min="8" max="8" width="6.42578125" style="308" customWidth="1"/>
    <col min="9" max="9" width="3.5703125" style="334" customWidth="1"/>
    <col min="10" max="10" width="6" style="527" customWidth="1"/>
    <col min="11" max="11" width="7.28515625" style="209" customWidth="1"/>
    <col min="12" max="12" width="9.7109375" style="309" customWidth="1"/>
    <col min="13" max="13" width="6.140625" style="310" customWidth="1"/>
    <col min="14" max="14" width="8.42578125" style="310" customWidth="1"/>
    <col min="15" max="15" width="9.28515625" style="10" customWidth="1"/>
    <col min="16" max="16" width="8.28515625" style="334" customWidth="1"/>
    <col min="17" max="255" width="11.42578125" style="334"/>
    <col min="256" max="256" width="3.85546875" style="334" customWidth="1"/>
    <col min="257" max="257" width="49.7109375" style="334" customWidth="1"/>
    <col min="258" max="258" width="29.42578125" style="334" customWidth="1"/>
    <col min="259" max="259" width="6.28515625" style="334" customWidth="1"/>
    <col min="260" max="260" width="4.28515625" style="334" customWidth="1"/>
    <col min="261" max="261" width="6.42578125" style="334" customWidth="1"/>
    <col min="262" max="262" width="3.28515625" style="334" customWidth="1"/>
    <col min="263" max="263" width="6" style="334" customWidth="1"/>
    <col min="264" max="264" width="5.7109375" style="334" bestFit="1" customWidth="1"/>
    <col min="265" max="265" width="7" style="334" customWidth="1"/>
    <col min="266" max="266" width="5.42578125" style="334" customWidth="1"/>
    <col min="267" max="267" width="5" style="334" customWidth="1"/>
    <col min="268" max="268" width="6" style="334" bestFit="1" customWidth="1"/>
    <col min="269" max="269" width="6.140625" style="334" customWidth="1"/>
    <col min="270" max="270" width="16.5703125" style="334" customWidth="1"/>
    <col min="271" max="511" width="11.42578125" style="334"/>
    <col min="512" max="512" width="3.85546875" style="334" customWidth="1"/>
    <col min="513" max="513" width="49.7109375" style="334" customWidth="1"/>
    <col min="514" max="514" width="29.42578125" style="334" customWidth="1"/>
    <col min="515" max="515" width="6.28515625" style="334" customWidth="1"/>
    <col min="516" max="516" width="4.28515625" style="334" customWidth="1"/>
    <col min="517" max="517" width="6.42578125" style="334" customWidth="1"/>
    <col min="518" max="518" width="3.28515625" style="334" customWidth="1"/>
    <col min="519" max="519" width="6" style="334" customWidth="1"/>
    <col min="520" max="520" width="5.7109375" style="334" bestFit="1" customWidth="1"/>
    <col min="521" max="521" width="7" style="334" customWidth="1"/>
    <col min="522" max="522" width="5.42578125" style="334" customWidth="1"/>
    <col min="523" max="523" width="5" style="334" customWidth="1"/>
    <col min="524" max="524" width="6" style="334" bestFit="1" customWidth="1"/>
    <col min="525" max="525" width="6.140625" style="334" customWidth="1"/>
    <col min="526" max="526" width="16.5703125" style="334" customWidth="1"/>
    <col min="527" max="767" width="11.42578125" style="334"/>
    <col min="768" max="768" width="3.85546875" style="334" customWidth="1"/>
    <col min="769" max="769" width="49.7109375" style="334" customWidth="1"/>
    <col min="770" max="770" width="29.42578125" style="334" customWidth="1"/>
    <col min="771" max="771" width="6.28515625" style="334" customWidth="1"/>
    <col min="772" max="772" width="4.28515625" style="334" customWidth="1"/>
    <col min="773" max="773" width="6.42578125" style="334" customWidth="1"/>
    <col min="774" max="774" width="3.28515625" style="334" customWidth="1"/>
    <col min="775" max="775" width="6" style="334" customWidth="1"/>
    <col min="776" max="776" width="5.7109375" style="334" bestFit="1" customWidth="1"/>
    <col min="777" max="777" width="7" style="334" customWidth="1"/>
    <col min="778" max="778" width="5.42578125" style="334" customWidth="1"/>
    <col min="779" max="779" width="5" style="334" customWidth="1"/>
    <col min="780" max="780" width="6" style="334" bestFit="1" customWidth="1"/>
    <col min="781" max="781" width="6.140625" style="334" customWidth="1"/>
    <col min="782" max="782" width="16.5703125" style="334" customWidth="1"/>
    <col min="783" max="1023" width="11.42578125" style="334"/>
    <col min="1024" max="1024" width="3.85546875" style="334" customWidth="1"/>
    <col min="1025" max="1025" width="49.7109375" style="334" customWidth="1"/>
    <col min="1026" max="1026" width="29.42578125" style="334" customWidth="1"/>
    <col min="1027" max="1027" width="6.28515625" style="334" customWidth="1"/>
    <col min="1028" max="1028" width="4.28515625" style="334" customWidth="1"/>
    <col min="1029" max="1029" width="6.42578125" style="334" customWidth="1"/>
    <col min="1030" max="1030" width="3.28515625" style="334" customWidth="1"/>
    <col min="1031" max="1031" width="6" style="334" customWidth="1"/>
    <col min="1032" max="1032" width="5.7109375" style="334" bestFit="1" customWidth="1"/>
    <col min="1033" max="1033" width="7" style="334" customWidth="1"/>
    <col min="1034" max="1034" width="5.42578125" style="334" customWidth="1"/>
    <col min="1035" max="1035" width="5" style="334" customWidth="1"/>
    <col min="1036" max="1036" width="6" style="334" bestFit="1" customWidth="1"/>
    <col min="1037" max="1037" width="6.140625" style="334" customWidth="1"/>
    <col min="1038" max="1038" width="16.5703125" style="334" customWidth="1"/>
    <col min="1039" max="1279" width="11.42578125" style="334"/>
    <col min="1280" max="1280" width="3.85546875" style="334" customWidth="1"/>
    <col min="1281" max="1281" width="49.7109375" style="334" customWidth="1"/>
    <col min="1282" max="1282" width="29.42578125" style="334" customWidth="1"/>
    <col min="1283" max="1283" width="6.28515625" style="334" customWidth="1"/>
    <col min="1284" max="1284" width="4.28515625" style="334" customWidth="1"/>
    <col min="1285" max="1285" width="6.42578125" style="334" customWidth="1"/>
    <col min="1286" max="1286" width="3.28515625" style="334" customWidth="1"/>
    <col min="1287" max="1287" width="6" style="334" customWidth="1"/>
    <col min="1288" max="1288" width="5.7109375" style="334" bestFit="1" customWidth="1"/>
    <col min="1289" max="1289" width="7" style="334" customWidth="1"/>
    <col min="1290" max="1290" width="5.42578125" style="334" customWidth="1"/>
    <col min="1291" max="1291" width="5" style="334" customWidth="1"/>
    <col min="1292" max="1292" width="6" style="334" bestFit="1" customWidth="1"/>
    <col min="1293" max="1293" width="6.140625" style="334" customWidth="1"/>
    <col min="1294" max="1294" width="16.5703125" style="334" customWidth="1"/>
    <col min="1295" max="1535" width="11.42578125" style="334"/>
    <col min="1536" max="1536" width="3.85546875" style="334" customWidth="1"/>
    <col min="1537" max="1537" width="49.7109375" style="334" customWidth="1"/>
    <col min="1538" max="1538" width="29.42578125" style="334" customWidth="1"/>
    <col min="1539" max="1539" width="6.28515625" style="334" customWidth="1"/>
    <col min="1540" max="1540" width="4.28515625" style="334" customWidth="1"/>
    <col min="1541" max="1541" width="6.42578125" style="334" customWidth="1"/>
    <col min="1542" max="1542" width="3.28515625" style="334" customWidth="1"/>
    <col min="1543" max="1543" width="6" style="334" customWidth="1"/>
    <col min="1544" max="1544" width="5.7109375" style="334" bestFit="1" customWidth="1"/>
    <col min="1545" max="1545" width="7" style="334" customWidth="1"/>
    <col min="1546" max="1546" width="5.42578125" style="334" customWidth="1"/>
    <col min="1547" max="1547" width="5" style="334" customWidth="1"/>
    <col min="1548" max="1548" width="6" style="334" bestFit="1" customWidth="1"/>
    <col min="1549" max="1549" width="6.140625" style="334" customWidth="1"/>
    <col min="1550" max="1550" width="16.5703125" style="334" customWidth="1"/>
    <col min="1551" max="1791" width="11.42578125" style="334"/>
    <col min="1792" max="1792" width="3.85546875" style="334" customWidth="1"/>
    <col min="1793" max="1793" width="49.7109375" style="334" customWidth="1"/>
    <col min="1794" max="1794" width="29.42578125" style="334" customWidth="1"/>
    <col min="1795" max="1795" width="6.28515625" style="334" customWidth="1"/>
    <col min="1796" max="1796" width="4.28515625" style="334" customWidth="1"/>
    <col min="1797" max="1797" width="6.42578125" style="334" customWidth="1"/>
    <col min="1798" max="1798" width="3.28515625" style="334" customWidth="1"/>
    <col min="1799" max="1799" width="6" style="334" customWidth="1"/>
    <col min="1800" max="1800" width="5.7109375" style="334" bestFit="1" customWidth="1"/>
    <col min="1801" max="1801" width="7" style="334" customWidth="1"/>
    <col min="1802" max="1802" width="5.42578125" style="334" customWidth="1"/>
    <col min="1803" max="1803" width="5" style="334" customWidth="1"/>
    <col min="1804" max="1804" width="6" style="334" bestFit="1" customWidth="1"/>
    <col min="1805" max="1805" width="6.140625" style="334" customWidth="1"/>
    <col min="1806" max="1806" width="16.5703125" style="334" customWidth="1"/>
    <col min="1807" max="2047" width="11.42578125" style="334"/>
    <col min="2048" max="2048" width="3.85546875" style="334" customWidth="1"/>
    <col min="2049" max="2049" width="49.7109375" style="334" customWidth="1"/>
    <col min="2050" max="2050" width="29.42578125" style="334" customWidth="1"/>
    <col min="2051" max="2051" width="6.28515625" style="334" customWidth="1"/>
    <col min="2052" max="2052" width="4.28515625" style="334" customWidth="1"/>
    <col min="2053" max="2053" width="6.42578125" style="334" customWidth="1"/>
    <col min="2054" max="2054" width="3.28515625" style="334" customWidth="1"/>
    <col min="2055" max="2055" width="6" style="334" customWidth="1"/>
    <col min="2056" max="2056" width="5.7109375" style="334" bestFit="1" customWidth="1"/>
    <col min="2057" max="2057" width="7" style="334" customWidth="1"/>
    <col min="2058" max="2058" width="5.42578125" style="334" customWidth="1"/>
    <col min="2059" max="2059" width="5" style="334" customWidth="1"/>
    <col min="2060" max="2060" width="6" style="334" bestFit="1" customWidth="1"/>
    <col min="2061" max="2061" width="6.140625" style="334" customWidth="1"/>
    <col min="2062" max="2062" width="16.5703125" style="334" customWidth="1"/>
    <col min="2063" max="2303" width="11.42578125" style="334"/>
    <col min="2304" max="2304" width="3.85546875" style="334" customWidth="1"/>
    <col min="2305" max="2305" width="49.7109375" style="334" customWidth="1"/>
    <col min="2306" max="2306" width="29.42578125" style="334" customWidth="1"/>
    <col min="2307" max="2307" width="6.28515625" style="334" customWidth="1"/>
    <col min="2308" max="2308" width="4.28515625" style="334" customWidth="1"/>
    <col min="2309" max="2309" width="6.42578125" style="334" customWidth="1"/>
    <col min="2310" max="2310" width="3.28515625" style="334" customWidth="1"/>
    <col min="2311" max="2311" width="6" style="334" customWidth="1"/>
    <col min="2312" max="2312" width="5.7109375" style="334" bestFit="1" customWidth="1"/>
    <col min="2313" max="2313" width="7" style="334" customWidth="1"/>
    <col min="2314" max="2314" width="5.42578125" style="334" customWidth="1"/>
    <col min="2315" max="2315" width="5" style="334" customWidth="1"/>
    <col min="2316" max="2316" width="6" style="334" bestFit="1" customWidth="1"/>
    <col min="2317" max="2317" width="6.140625" style="334" customWidth="1"/>
    <col min="2318" max="2318" width="16.5703125" style="334" customWidth="1"/>
    <col min="2319" max="2559" width="11.42578125" style="334"/>
    <col min="2560" max="2560" width="3.85546875" style="334" customWidth="1"/>
    <col min="2561" max="2561" width="49.7109375" style="334" customWidth="1"/>
    <col min="2562" max="2562" width="29.42578125" style="334" customWidth="1"/>
    <col min="2563" max="2563" width="6.28515625" style="334" customWidth="1"/>
    <col min="2564" max="2564" width="4.28515625" style="334" customWidth="1"/>
    <col min="2565" max="2565" width="6.42578125" style="334" customWidth="1"/>
    <col min="2566" max="2566" width="3.28515625" style="334" customWidth="1"/>
    <col min="2567" max="2567" width="6" style="334" customWidth="1"/>
    <col min="2568" max="2568" width="5.7109375" style="334" bestFit="1" customWidth="1"/>
    <col min="2569" max="2569" width="7" style="334" customWidth="1"/>
    <col min="2570" max="2570" width="5.42578125" style="334" customWidth="1"/>
    <col min="2571" max="2571" width="5" style="334" customWidth="1"/>
    <col min="2572" max="2572" width="6" style="334" bestFit="1" customWidth="1"/>
    <col min="2573" max="2573" width="6.140625" style="334" customWidth="1"/>
    <col min="2574" max="2574" width="16.5703125" style="334" customWidth="1"/>
    <col min="2575" max="2815" width="11.42578125" style="334"/>
    <col min="2816" max="2816" width="3.85546875" style="334" customWidth="1"/>
    <col min="2817" max="2817" width="49.7109375" style="334" customWidth="1"/>
    <col min="2818" max="2818" width="29.42578125" style="334" customWidth="1"/>
    <col min="2819" max="2819" width="6.28515625" style="334" customWidth="1"/>
    <col min="2820" max="2820" width="4.28515625" style="334" customWidth="1"/>
    <col min="2821" max="2821" width="6.42578125" style="334" customWidth="1"/>
    <col min="2822" max="2822" width="3.28515625" style="334" customWidth="1"/>
    <col min="2823" max="2823" width="6" style="334" customWidth="1"/>
    <col min="2824" max="2824" width="5.7109375" style="334" bestFit="1" customWidth="1"/>
    <col min="2825" max="2825" width="7" style="334" customWidth="1"/>
    <col min="2826" max="2826" width="5.42578125" style="334" customWidth="1"/>
    <col min="2827" max="2827" width="5" style="334" customWidth="1"/>
    <col min="2828" max="2828" width="6" style="334" bestFit="1" customWidth="1"/>
    <col min="2829" max="2829" width="6.140625" style="334" customWidth="1"/>
    <col min="2830" max="2830" width="16.5703125" style="334" customWidth="1"/>
    <col min="2831" max="3071" width="11.42578125" style="334"/>
    <col min="3072" max="3072" width="3.85546875" style="334" customWidth="1"/>
    <col min="3073" max="3073" width="49.7109375" style="334" customWidth="1"/>
    <col min="3074" max="3074" width="29.42578125" style="334" customWidth="1"/>
    <col min="3075" max="3075" width="6.28515625" style="334" customWidth="1"/>
    <col min="3076" max="3076" width="4.28515625" style="334" customWidth="1"/>
    <col min="3077" max="3077" width="6.42578125" style="334" customWidth="1"/>
    <col min="3078" max="3078" width="3.28515625" style="334" customWidth="1"/>
    <col min="3079" max="3079" width="6" style="334" customWidth="1"/>
    <col min="3080" max="3080" width="5.7109375" style="334" bestFit="1" customWidth="1"/>
    <col min="3081" max="3081" width="7" style="334" customWidth="1"/>
    <col min="3082" max="3082" width="5.42578125" style="334" customWidth="1"/>
    <col min="3083" max="3083" width="5" style="334" customWidth="1"/>
    <col min="3084" max="3084" width="6" style="334" bestFit="1" customWidth="1"/>
    <col min="3085" max="3085" width="6.140625" style="334" customWidth="1"/>
    <col min="3086" max="3086" width="16.5703125" style="334" customWidth="1"/>
    <col min="3087" max="3327" width="11.42578125" style="334"/>
    <col min="3328" max="3328" width="3.85546875" style="334" customWidth="1"/>
    <col min="3329" max="3329" width="49.7109375" style="334" customWidth="1"/>
    <col min="3330" max="3330" width="29.42578125" style="334" customWidth="1"/>
    <col min="3331" max="3331" width="6.28515625" style="334" customWidth="1"/>
    <col min="3332" max="3332" width="4.28515625" style="334" customWidth="1"/>
    <col min="3333" max="3333" width="6.42578125" style="334" customWidth="1"/>
    <col min="3334" max="3334" width="3.28515625" style="334" customWidth="1"/>
    <col min="3335" max="3335" width="6" style="334" customWidth="1"/>
    <col min="3336" max="3336" width="5.7109375" style="334" bestFit="1" customWidth="1"/>
    <col min="3337" max="3337" width="7" style="334" customWidth="1"/>
    <col min="3338" max="3338" width="5.42578125" style="334" customWidth="1"/>
    <col min="3339" max="3339" width="5" style="334" customWidth="1"/>
    <col min="3340" max="3340" width="6" style="334" bestFit="1" customWidth="1"/>
    <col min="3341" max="3341" width="6.140625" style="334" customWidth="1"/>
    <col min="3342" max="3342" width="16.5703125" style="334" customWidth="1"/>
    <col min="3343" max="3583" width="11.42578125" style="334"/>
    <col min="3584" max="3584" width="3.85546875" style="334" customWidth="1"/>
    <col min="3585" max="3585" width="49.7109375" style="334" customWidth="1"/>
    <col min="3586" max="3586" width="29.42578125" style="334" customWidth="1"/>
    <col min="3587" max="3587" width="6.28515625" style="334" customWidth="1"/>
    <col min="3588" max="3588" width="4.28515625" style="334" customWidth="1"/>
    <col min="3589" max="3589" width="6.42578125" style="334" customWidth="1"/>
    <col min="3590" max="3590" width="3.28515625" style="334" customWidth="1"/>
    <col min="3591" max="3591" width="6" style="334" customWidth="1"/>
    <col min="3592" max="3592" width="5.7109375" style="334" bestFit="1" customWidth="1"/>
    <col min="3593" max="3593" width="7" style="334" customWidth="1"/>
    <col min="3594" max="3594" width="5.42578125" style="334" customWidth="1"/>
    <col min="3595" max="3595" width="5" style="334" customWidth="1"/>
    <col min="3596" max="3596" width="6" style="334" bestFit="1" customWidth="1"/>
    <col min="3597" max="3597" width="6.140625" style="334" customWidth="1"/>
    <col min="3598" max="3598" width="16.5703125" style="334" customWidth="1"/>
    <col min="3599" max="3839" width="11.42578125" style="334"/>
    <col min="3840" max="3840" width="3.85546875" style="334" customWidth="1"/>
    <col min="3841" max="3841" width="49.7109375" style="334" customWidth="1"/>
    <col min="3842" max="3842" width="29.42578125" style="334" customWidth="1"/>
    <col min="3843" max="3843" width="6.28515625" style="334" customWidth="1"/>
    <col min="3844" max="3844" width="4.28515625" style="334" customWidth="1"/>
    <col min="3845" max="3845" width="6.42578125" style="334" customWidth="1"/>
    <col min="3846" max="3846" width="3.28515625" style="334" customWidth="1"/>
    <col min="3847" max="3847" width="6" style="334" customWidth="1"/>
    <col min="3848" max="3848" width="5.7109375" style="334" bestFit="1" customWidth="1"/>
    <col min="3849" max="3849" width="7" style="334" customWidth="1"/>
    <col min="3850" max="3850" width="5.42578125" style="334" customWidth="1"/>
    <col min="3851" max="3851" width="5" style="334" customWidth="1"/>
    <col min="3852" max="3852" width="6" style="334" bestFit="1" customWidth="1"/>
    <col min="3853" max="3853" width="6.140625" style="334" customWidth="1"/>
    <col min="3854" max="3854" width="16.5703125" style="334" customWidth="1"/>
    <col min="3855" max="4095" width="11.42578125" style="334"/>
    <col min="4096" max="4096" width="3.85546875" style="334" customWidth="1"/>
    <col min="4097" max="4097" width="49.7109375" style="334" customWidth="1"/>
    <col min="4098" max="4098" width="29.42578125" style="334" customWidth="1"/>
    <col min="4099" max="4099" width="6.28515625" style="334" customWidth="1"/>
    <col min="4100" max="4100" width="4.28515625" style="334" customWidth="1"/>
    <col min="4101" max="4101" width="6.42578125" style="334" customWidth="1"/>
    <col min="4102" max="4102" width="3.28515625" style="334" customWidth="1"/>
    <col min="4103" max="4103" width="6" style="334" customWidth="1"/>
    <col min="4104" max="4104" width="5.7109375" style="334" bestFit="1" customWidth="1"/>
    <col min="4105" max="4105" width="7" style="334" customWidth="1"/>
    <col min="4106" max="4106" width="5.42578125" style="334" customWidth="1"/>
    <col min="4107" max="4107" width="5" style="334" customWidth="1"/>
    <col min="4108" max="4108" width="6" style="334" bestFit="1" customWidth="1"/>
    <col min="4109" max="4109" width="6.140625" style="334" customWidth="1"/>
    <col min="4110" max="4110" width="16.5703125" style="334" customWidth="1"/>
    <col min="4111" max="4351" width="11.42578125" style="334"/>
    <col min="4352" max="4352" width="3.85546875" style="334" customWidth="1"/>
    <col min="4353" max="4353" width="49.7109375" style="334" customWidth="1"/>
    <col min="4354" max="4354" width="29.42578125" style="334" customWidth="1"/>
    <col min="4355" max="4355" width="6.28515625" style="334" customWidth="1"/>
    <col min="4356" max="4356" width="4.28515625" style="334" customWidth="1"/>
    <col min="4357" max="4357" width="6.42578125" style="334" customWidth="1"/>
    <col min="4358" max="4358" width="3.28515625" style="334" customWidth="1"/>
    <col min="4359" max="4359" width="6" style="334" customWidth="1"/>
    <col min="4360" max="4360" width="5.7109375" style="334" bestFit="1" customWidth="1"/>
    <col min="4361" max="4361" width="7" style="334" customWidth="1"/>
    <col min="4362" max="4362" width="5.42578125" style="334" customWidth="1"/>
    <col min="4363" max="4363" width="5" style="334" customWidth="1"/>
    <col min="4364" max="4364" width="6" style="334" bestFit="1" customWidth="1"/>
    <col min="4365" max="4365" width="6.140625" style="334" customWidth="1"/>
    <col min="4366" max="4366" width="16.5703125" style="334" customWidth="1"/>
    <col min="4367" max="4607" width="11.42578125" style="334"/>
    <col min="4608" max="4608" width="3.85546875" style="334" customWidth="1"/>
    <col min="4609" max="4609" width="49.7109375" style="334" customWidth="1"/>
    <col min="4610" max="4610" width="29.42578125" style="334" customWidth="1"/>
    <col min="4611" max="4611" width="6.28515625" style="334" customWidth="1"/>
    <col min="4612" max="4612" width="4.28515625" style="334" customWidth="1"/>
    <col min="4613" max="4613" width="6.42578125" style="334" customWidth="1"/>
    <col min="4614" max="4614" width="3.28515625" style="334" customWidth="1"/>
    <col min="4615" max="4615" width="6" style="334" customWidth="1"/>
    <col min="4616" max="4616" width="5.7109375" style="334" bestFit="1" customWidth="1"/>
    <col min="4617" max="4617" width="7" style="334" customWidth="1"/>
    <col min="4618" max="4618" width="5.42578125" style="334" customWidth="1"/>
    <col min="4619" max="4619" width="5" style="334" customWidth="1"/>
    <col min="4620" max="4620" width="6" style="334" bestFit="1" customWidth="1"/>
    <col min="4621" max="4621" width="6.140625" style="334" customWidth="1"/>
    <col min="4622" max="4622" width="16.5703125" style="334" customWidth="1"/>
    <col min="4623" max="4863" width="11.42578125" style="334"/>
    <col min="4864" max="4864" width="3.85546875" style="334" customWidth="1"/>
    <col min="4865" max="4865" width="49.7109375" style="334" customWidth="1"/>
    <col min="4866" max="4866" width="29.42578125" style="334" customWidth="1"/>
    <col min="4867" max="4867" width="6.28515625" style="334" customWidth="1"/>
    <col min="4868" max="4868" width="4.28515625" style="334" customWidth="1"/>
    <col min="4869" max="4869" width="6.42578125" style="334" customWidth="1"/>
    <col min="4870" max="4870" width="3.28515625" style="334" customWidth="1"/>
    <col min="4871" max="4871" width="6" style="334" customWidth="1"/>
    <col min="4872" max="4872" width="5.7109375" style="334" bestFit="1" customWidth="1"/>
    <col min="4873" max="4873" width="7" style="334" customWidth="1"/>
    <col min="4874" max="4874" width="5.42578125" style="334" customWidth="1"/>
    <col min="4875" max="4875" width="5" style="334" customWidth="1"/>
    <col min="4876" max="4876" width="6" style="334" bestFit="1" customWidth="1"/>
    <col min="4877" max="4877" width="6.140625" style="334" customWidth="1"/>
    <col min="4878" max="4878" width="16.5703125" style="334" customWidth="1"/>
    <col min="4879" max="5119" width="11.42578125" style="334"/>
    <col min="5120" max="5120" width="3.85546875" style="334" customWidth="1"/>
    <col min="5121" max="5121" width="49.7109375" style="334" customWidth="1"/>
    <col min="5122" max="5122" width="29.42578125" style="334" customWidth="1"/>
    <col min="5123" max="5123" width="6.28515625" style="334" customWidth="1"/>
    <col min="5124" max="5124" width="4.28515625" style="334" customWidth="1"/>
    <col min="5125" max="5125" width="6.42578125" style="334" customWidth="1"/>
    <col min="5126" max="5126" width="3.28515625" style="334" customWidth="1"/>
    <col min="5127" max="5127" width="6" style="334" customWidth="1"/>
    <col min="5128" max="5128" width="5.7109375" style="334" bestFit="1" customWidth="1"/>
    <col min="5129" max="5129" width="7" style="334" customWidth="1"/>
    <col min="5130" max="5130" width="5.42578125" style="334" customWidth="1"/>
    <col min="5131" max="5131" width="5" style="334" customWidth="1"/>
    <col min="5132" max="5132" width="6" style="334" bestFit="1" customWidth="1"/>
    <col min="5133" max="5133" width="6.140625" style="334" customWidth="1"/>
    <col min="5134" max="5134" width="16.5703125" style="334" customWidth="1"/>
    <col min="5135" max="5375" width="11.42578125" style="334"/>
    <col min="5376" max="5376" width="3.85546875" style="334" customWidth="1"/>
    <col min="5377" max="5377" width="49.7109375" style="334" customWidth="1"/>
    <col min="5378" max="5378" width="29.42578125" style="334" customWidth="1"/>
    <col min="5379" max="5379" width="6.28515625" style="334" customWidth="1"/>
    <col min="5380" max="5380" width="4.28515625" style="334" customWidth="1"/>
    <col min="5381" max="5381" width="6.42578125" style="334" customWidth="1"/>
    <col min="5382" max="5382" width="3.28515625" style="334" customWidth="1"/>
    <col min="5383" max="5383" width="6" style="334" customWidth="1"/>
    <col min="5384" max="5384" width="5.7109375" style="334" bestFit="1" customWidth="1"/>
    <col min="5385" max="5385" width="7" style="334" customWidth="1"/>
    <col min="5386" max="5386" width="5.42578125" style="334" customWidth="1"/>
    <col min="5387" max="5387" width="5" style="334" customWidth="1"/>
    <col min="5388" max="5388" width="6" style="334" bestFit="1" customWidth="1"/>
    <col min="5389" max="5389" width="6.140625" style="334" customWidth="1"/>
    <col min="5390" max="5390" width="16.5703125" style="334" customWidth="1"/>
    <col min="5391" max="5631" width="11.42578125" style="334"/>
    <col min="5632" max="5632" width="3.85546875" style="334" customWidth="1"/>
    <col min="5633" max="5633" width="49.7109375" style="334" customWidth="1"/>
    <col min="5634" max="5634" width="29.42578125" style="334" customWidth="1"/>
    <col min="5635" max="5635" width="6.28515625" style="334" customWidth="1"/>
    <col min="5636" max="5636" width="4.28515625" style="334" customWidth="1"/>
    <col min="5637" max="5637" width="6.42578125" style="334" customWidth="1"/>
    <col min="5638" max="5638" width="3.28515625" style="334" customWidth="1"/>
    <col min="5639" max="5639" width="6" style="334" customWidth="1"/>
    <col min="5640" max="5640" width="5.7109375" style="334" bestFit="1" customWidth="1"/>
    <col min="5641" max="5641" width="7" style="334" customWidth="1"/>
    <col min="5642" max="5642" width="5.42578125" style="334" customWidth="1"/>
    <col min="5643" max="5643" width="5" style="334" customWidth="1"/>
    <col min="5644" max="5644" width="6" style="334" bestFit="1" customWidth="1"/>
    <col min="5645" max="5645" width="6.140625" style="334" customWidth="1"/>
    <col min="5646" max="5646" width="16.5703125" style="334" customWidth="1"/>
    <col min="5647" max="5887" width="11.42578125" style="334"/>
    <col min="5888" max="5888" width="3.85546875" style="334" customWidth="1"/>
    <col min="5889" max="5889" width="49.7109375" style="334" customWidth="1"/>
    <col min="5890" max="5890" width="29.42578125" style="334" customWidth="1"/>
    <col min="5891" max="5891" width="6.28515625" style="334" customWidth="1"/>
    <col min="5892" max="5892" width="4.28515625" style="334" customWidth="1"/>
    <col min="5893" max="5893" width="6.42578125" style="334" customWidth="1"/>
    <col min="5894" max="5894" width="3.28515625" style="334" customWidth="1"/>
    <col min="5895" max="5895" width="6" style="334" customWidth="1"/>
    <col min="5896" max="5896" width="5.7109375" style="334" bestFit="1" customWidth="1"/>
    <col min="5897" max="5897" width="7" style="334" customWidth="1"/>
    <col min="5898" max="5898" width="5.42578125" style="334" customWidth="1"/>
    <col min="5899" max="5899" width="5" style="334" customWidth="1"/>
    <col min="5900" max="5900" width="6" style="334" bestFit="1" customWidth="1"/>
    <col min="5901" max="5901" width="6.140625" style="334" customWidth="1"/>
    <col min="5902" max="5902" width="16.5703125" style="334" customWidth="1"/>
    <col min="5903" max="6143" width="11.42578125" style="334"/>
    <col min="6144" max="6144" width="3.85546875" style="334" customWidth="1"/>
    <col min="6145" max="6145" width="49.7109375" style="334" customWidth="1"/>
    <col min="6146" max="6146" width="29.42578125" style="334" customWidth="1"/>
    <col min="6147" max="6147" width="6.28515625" style="334" customWidth="1"/>
    <col min="6148" max="6148" width="4.28515625" style="334" customWidth="1"/>
    <col min="6149" max="6149" width="6.42578125" style="334" customWidth="1"/>
    <col min="6150" max="6150" width="3.28515625" style="334" customWidth="1"/>
    <col min="6151" max="6151" width="6" style="334" customWidth="1"/>
    <col min="6152" max="6152" width="5.7109375" style="334" bestFit="1" customWidth="1"/>
    <col min="6153" max="6153" width="7" style="334" customWidth="1"/>
    <col min="6154" max="6154" width="5.42578125" style="334" customWidth="1"/>
    <col min="6155" max="6155" width="5" style="334" customWidth="1"/>
    <col min="6156" max="6156" width="6" style="334" bestFit="1" customWidth="1"/>
    <col min="6157" max="6157" width="6.140625" style="334" customWidth="1"/>
    <col min="6158" max="6158" width="16.5703125" style="334" customWidth="1"/>
    <col min="6159" max="6399" width="11.42578125" style="334"/>
    <col min="6400" max="6400" width="3.85546875" style="334" customWidth="1"/>
    <col min="6401" max="6401" width="49.7109375" style="334" customWidth="1"/>
    <col min="6402" max="6402" width="29.42578125" style="334" customWidth="1"/>
    <col min="6403" max="6403" width="6.28515625" style="334" customWidth="1"/>
    <col min="6404" max="6404" width="4.28515625" style="334" customWidth="1"/>
    <col min="6405" max="6405" width="6.42578125" style="334" customWidth="1"/>
    <col min="6406" max="6406" width="3.28515625" style="334" customWidth="1"/>
    <col min="6407" max="6407" width="6" style="334" customWidth="1"/>
    <col min="6408" max="6408" width="5.7109375" style="334" bestFit="1" customWidth="1"/>
    <col min="6409" max="6409" width="7" style="334" customWidth="1"/>
    <col min="6410" max="6410" width="5.42578125" style="334" customWidth="1"/>
    <col min="6411" max="6411" width="5" style="334" customWidth="1"/>
    <col min="6412" max="6412" width="6" style="334" bestFit="1" customWidth="1"/>
    <col min="6413" max="6413" width="6.140625" style="334" customWidth="1"/>
    <col min="6414" max="6414" width="16.5703125" style="334" customWidth="1"/>
    <col min="6415" max="6655" width="11.42578125" style="334"/>
    <col min="6656" max="6656" width="3.85546875" style="334" customWidth="1"/>
    <col min="6657" max="6657" width="49.7109375" style="334" customWidth="1"/>
    <col min="6658" max="6658" width="29.42578125" style="334" customWidth="1"/>
    <col min="6659" max="6659" width="6.28515625" style="334" customWidth="1"/>
    <col min="6660" max="6660" width="4.28515625" style="334" customWidth="1"/>
    <col min="6661" max="6661" width="6.42578125" style="334" customWidth="1"/>
    <col min="6662" max="6662" width="3.28515625" style="334" customWidth="1"/>
    <col min="6663" max="6663" width="6" style="334" customWidth="1"/>
    <col min="6664" max="6664" width="5.7109375" style="334" bestFit="1" customWidth="1"/>
    <col min="6665" max="6665" width="7" style="334" customWidth="1"/>
    <col min="6666" max="6666" width="5.42578125" style="334" customWidth="1"/>
    <col min="6667" max="6667" width="5" style="334" customWidth="1"/>
    <col min="6668" max="6668" width="6" style="334" bestFit="1" customWidth="1"/>
    <col min="6669" max="6669" width="6.140625" style="334" customWidth="1"/>
    <col min="6670" max="6670" width="16.5703125" style="334" customWidth="1"/>
    <col min="6671" max="6911" width="11.42578125" style="334"/>
    <col min="6912" max="6912" width="3.85546875" style="334" customWidth="1"/>
    <col min="6913" max="6913" width="49.7109375" style="334" customWidth="1"/>
    <col min="6914" max="6914" width="29.42578125" style="334" customWidth="1"/>
    <col min="6915" max="6915" width="6.28515625" style="334" customWidth="1"/>
    <col min="6916" max="6916" width="4.28515625" style="334" customWidth="1"/>
    <col min="6917" max="6917" width="6.42578125" style="334" customWidth="1"/>
    <col min="6918" max="6918" width="3.28515625" style="334" customWidth="1"/>
    <col min="6919" max="6919" width="6" style="334" customWidth="1"/>
    <col min="6920" max="6920" width="5.7109375" style="334" bestFit="1" customWidth="1"/>
    <col min="6921" max="6921" width="7" style="334" customWidth="1"/>
    <col min="6922" max="6922" width="5.42578125" style="334" customWidth="1"/>
    <col min="6923" max="6923" width="5" style="334" customWidth="1"/>
    <col min="6924" max="6924" width="6" style="334" bestFit="1" customWidth="1"/>
    <col min="6925" max="6925" width="6.140625" style="334" customWidth="1"/>
    <col min="6926" max="6926" width="16.5703125" style="334" customWidth="1"/>
    <col min="6927" max="7167" width="11.42578125" style="334"/>
    <col min="7168" max="7168" width="3.85546875" style="334" customWidth="1"/>
    <col min="7169" max="7169" width="49.7109375" style="334" customWidth="1"/>
    <col min="7170" max="7170" width="29.42578125" style="334" customWidth="1"/>
    <col min="7171" max="7171" width="6.28515625" style="334" customWidth="1"/>
    <col min="7172" max="7172" width="4.28515625" style="334" customWidth="1"/>
    <col min="7173" max="7173" width="6.42578125" style="334" customWidth="1"/>
    <col min="7174" max="7174" width="3.28515625" style="334" customWidth="1"/>
    <col min="7175" max="7175" width="6" style="334" customWidth="1"/>
    <col min="7176" max="7176" width="5.7109375" style="334" bestFit="1" customWidth="1"/>
    <col min="7177" max="7177" width="7" style="334" customWidth="1"/>
    <col min="7178" max="7178" width="5.42578125" style="334" customWidth="1"/>
    <col min="7179" max="7179" width="5" style="334" customWidth="1"/>
    <col min="7180" max="7180" width="6" style="334" bestFit="1" customWidth="1"/>
    <col min="7181" max="7181" width="6.140625" style="334" customWidth="1"/>
    <col min="7182" max="7182" width="16.5703125" style="334" customWidth="1"/>
    <col min="7183" max="7423" width="11.42578125" style="334"/>
    <col min="7424" max="7424" width="3.85546875" style="334" customWidth="1"/>
    <col min="7425" max="7425" width="49.7109375" style="334" customWidth="1"/>
    <col min="7426" max="7426" width="29.42578125" style="334" customWidth="1"/>
    <col min="7427" max="7427" width="6.28515625" style="334" customWidth="1"/>
    <col min="7428" max="7428" width="4.28515625" style="334" customWidth="1"/>
    <col min="7429" max="7429" width="6.42578125" style="334" customWidth="1"/>
    <col min="7430" max="7430" width="3.28515625" style="334" customWidth="1"/>
    <col min="7431" max="7431" width="6" style="334" customWidth="1"/>
    <col min="7432" max="7432" width="5.7109375" style="334" bestFit="1" customWidth="1"/>
    <col min="7433" max="7433" width="7" style="334" customWidth="1"/>
    <col min="7434" max="7434" width="5.42578125" style="334" customWidth="1"/>
    <col min="7435" max="7435" width="5" style="334" customWidth="1"/>
    <col min="7436" max="7436" width="6" style="334" bestFit="1" customWidth="1"/>
    <col min="7437" max="7437" width="6.140625" style="334" customWidth="1"/>
    <col min="7438" max="7438" width="16.5703125" style="334" customWidth="1"/>
    <col min="7439" max="7679" width="11.42578125" style="334"/>
    <col min="7680" max="7680" width="3.85546875" style="334" customWidth="1"/>
    <col min="7681" max="7681" width="49.7109375" style="334" customWidth="1"/>
    <col min="7682" max="7682" width="29.42578125" style="334" customWidth="1"/>
    <col min="7683" max="7683" width="6.28515625" style="334" customWidth="1"/>
    <col min="7684" max="7684" width="4.28515625" style="334" customWidth="1"/>
    <col min="7685" max="7685" width="6.42578125" style="334" customWidth="1"/>
    <col min="7686" max="7686" width="3.28515625" style="334" customWidth="1"/>
    <col min="7687" max="7687" width="6" style="334" customWidth="1"/>
    <col min="7688" max="7688" width="5.7109375" style="334" bestFit="1" customWidth="1"/>
    <col min="7689" max="7689" width="7" style="334" customWidth="1"/>
    <col min="7690" max="7690" width="5.42578125" style="334" customWidth="1"/>
    <col min="7691" max="7691" width="5" style="334" customWidth="1"/>
    <col min="7692" max="7692" width="6" style="334" bestFit="1" customWidth="1"/>
    <col min="7693" max="7693" width="6.140625" style="334" customWidth="1"/>
    <col min="7694" max="7694" width="16.5703125" style="334" customWidth="1"/>
    <col min="7695" max="7935" width="11.42578125" style="334"/>
    <col min="7936" max="7936" width="3.85546875" style="334" customWidth="1"/>
    <col min="7937" max="7937" width="49.7109375" style="334" customWidth="1"/>
    <col min="7938" max="7938" width="29.42578125" style="334" customWidth="1"/>
    <col min="7939" max="7939" width="6.28515625" style="334" customWidth="1"/>
    <col min="7940" max="7940" width="4.28515625" style="334" customWidth="1"/>
    <col min="7941" max="7941" width="6.42578125" style="334" customWidth="1"/>
    <col min="7942" max="7942" width="3.28515625" style="334" customWidth="1"/>
    <col min="7943" max="7943" width="6" style="334" customWidth="1"/>
    <col min="7944" max="7944" width="5.7109375" style="334" bestFit="1" customWidth="1"/>
    <col min="7945" max="7945" width="7" style="334" customWidth="1"/>
    <col min="7946" max="7946" width="5.42578125" style="334" customWidth="1"/>
    <col min="7947" max="7947" width="5" style="334" customWidth="1"/>
    <col min="7948" max="7948" width="6" style="334" bestFit="1" customWidth="1"/>
    <col min="7949" max="7949" width="6.140625" style="334" customWidth="1"/>
    <col min="7950" max="7950" width="16.5703125" style="334" customWidth="1"/>
    <col min="7951" max="8191" width="11.42578125" style="334"/>
    <col min="8192" max="8192" width="3.85546875" style="334" customWidth="1"/>
    <col min="8193" max="8193" width="49.7109375" style="334" customWidth="1"/>
    <col min="8194" max="8194" width="29.42578125" style="334" customWidth="1"/>
    <col min="8195" max="8195" width="6.28515625" style="334" customWidth="1"/>
    <col min="8196" max="8196" width="4.28515625" style="334" customWidth="1"/>
    <col min="8197" max="8197" width="6.42578125" style="334" customWidth="1"/>
    <col min="8198" max="8198" width="3.28515625" style="334" customWidth="1"/>
    <col min="8199" max="8199" width="6" style="334" customWidth="1"/>
    <col min="8200" max="8200" width="5.7109375" style="334" bestFit="1" customWidth="1"/>
    <col min="8201" max="8201" width="7" style="334" customWidth="1"/>
    <col min="8202" max="8202" width="5.42578125" style="334" customWidth="1"/>
    <col min="8203" max="8203" width="5" style="334" customWidth="1"/>
    <col min="8204" max="8204" width="6" style="334" bestFit="1" customWidth="1"/>
    <col min="8205" max="8205" width="6.140625" style="334" customWidth="1"/>
    <col min="8206" max="8206" width="16.5703125" style="334" customWidth="1"/>
    <col min="8207" max="8447" width="11.42578125" style="334"/>
    <col min="8448" max="8448" width="3.85546875" style="334" customWidth="1"/>
    <col min="8449" max="8449" width="49.7109375" style="334" customWidth="1"/>
    <col min="8450" max="8450" width="29.42578125" style="334" customWidth="1"/>
    <col min="8451" max="8451" width="6.28515625" style="334" customWidth="1"/>
    <col min="8452" max="8452" width="4.28515625" style="334" customWidth="1"/>
    <col min="8453" max="8453" width="6.42578125" style="334" customWidth="1"/>
    <col min="8454" max="8454" width="3.28515625" style="334" customWidth="1"/>
    <col min="8455" max="8455" width="6" style="334" customWidth="1"/>
    <col min="8456" max="8456" width="5.7109375" style="334" bestFit="1" customWidth="1"/>
    <col min="8457" max="8457" width="7" style="334" customWidth="1"/>
    <col min="8458" max="8458" width="5.42578125" style="334" customWidth="1"/>
    <col min="8459" max="8459" width="5" style="334" customWidth="1"/>
    <col min="8460" max="8460" width="6" style="334" bestFit="1" customWidth="1"/>
    <col min="8461" max="8461" width="6.140625" style="334" customWidth="1"/>
    <col min="8462" max="8462" width="16.5703125" style="334" customWidth="1"/>
    <col min="8463" max="8703" width="11.42578125" style="334"/>
    <col min="8704" max="8704" width="3.85546875" style="334" customWidth="1"/>
    <col min="8705" max="8705" width="49.7109375" style="334" customWidth="1"/>
    <col min="8706" max="8706" width="29.42578125" style="334" customWidth="1"/>
    <col min="8707" max="8707" width="6.28515625" style="334" customWidth="1"/>
    <col min="8708" max="8708" width="4.28515625" style="334" customWidth="1"/>
    <col min="8709" max="8709" width="6.42578125" style="334" customWidth="1"/>
    <col min="8710" max="8710" width="3.28515625" style="334" customWidth="1"/>
    <col min="8711" max="8711" width="6" style="334" customWidth="1"/>
    <col min="8712" max="8712" width="5.7109375" style="334" bestFit="1" customWidth="1"/>
    <col min="8713" max="8713" width="7" style="334" customWidth="1"/>
    <col min="8714" max="8714" width="5.42578125" style="334" customWidth="1"/>
    <col min="8715" max="8715" width="5" style="334" customWidth="1"/>
    <col min="8716" max="8716" width="6" style="334" bestFit="1" customWidth="1"/>
    <col min="8717" max="8717" width="6.140625" style="334" customWidth="1"/>
    <col min="8718" max="8718" width="16.5703125" style="334" customWidth="1"/>
    <col min="8719" max="8959" width="11.42578125" style="334"/>
    <col min="8960" max="8960" width="3.85546875" style="334" customWidth="1"/>
    <col min="8961" max="8961" width="49.7109375" style="334" customWidth="1"/>
    <col min="8962" max="8962" width="29.42578125" style="334" customWidth="1"/>
    <col min="8963" max="8963" width="6.28515625" style="334" customWidth="1"/>
    <col min="8964" max="8964" width="4.28515625" style="334" customWidth="1"/>
    <col min="8965" max="8965" width="6.42578125" style="334" customWidth="1"/>
    <col min="8966" max="8966" width="3.28515625" style="334" customWidth="1"/>
    <col min="8967" max="8967" width="6" style="334" customWidth="1"/>
    <col min="8968" max="8968" width="5.7109375" style="334" bestFit="1" customWidth="1"/>
    <col min="8969" max="8969" width="7" style="334" customWidth="1"/>
    <col min="8970" max="8970" width="5.42578125" style="334" customWidth="1"/>
    <col min="8971" max="8971" width="5" style="334" customWidth="1"/>
    <col min="8972" max="8972" width="6" style="334" bestFit="1" customWidth="1"/>
    <col min="8973" max="8973" width="6.140625" style="334" customWidth="1"/>
    <col min="8974" max="8974" width="16.5703125" style="334" customWidth="1"/>
    <col min="8975" max="9215" width="11.42578125" style="334"/>
    <col min="9216" max="9216" width="3.85546875" style="334" customWidth="1"/>
    <col min="9217" max="9217" width="49.7109375" style="334" customWidth="1"/>
    <col min="9218" max="9218" width="29.42578125" style="334" customWidth="1"/>
    <col min="9219" max="9219" width="6.28515625" style="334" customWidth="1"/>
    <col min="9220" max="9220" width="4.28515625" style="334" customWidth="1"/>
    <col min="9221" max="9221" width="6.42578125" style="334" customWidth="1"/>
    <col min="9222" max="9222" width="3.28515625" style="334" customWidth="1"/>
    <col min="9223" max="9223" width="6" style="334" customWidth="1"/>
    <col min="9224" max="9224" width="5.7109375" style="334" bestFit="1" customWidth="1"/>
    <col min="9225" max="9225" width="7" style="334" customWidth="1"/>
    <col min="9226" max="9226" width="5.42578125" style="334" customWidth="1"/>
    <col min="9227" max="9227" width="5" style="334" customWidth="1"/>
    <col min="9228" max="9228" width="6" style="334" bestFit="1" customWidth="1"/>
    <col min="9229" max="9229" width="6.140625" style="334" customWidth="1"/>
    <col min="9230" max="9230" width="16.5703125" style="334" customWidth="1"/>
    <col min="9231" max="9471" width="11.42578125" style="334"/>
    <col min="9472" max="9472" width="3.85546875" style="334" customWidth="1"/>
    <col min="9473" max="9473" width="49.7109375" style="334" customWidth="1"/>
    <col min="9474" max="9474" width="29.42578125" style="334" customWidth="1"/>
    <col min="9475" max="9475" width="6.28515625" style="334" customWidth="1"/>
    <col min="9476" max="9476" width="4.28515625" style="334" customWidth="1"/>
    <col min="9477" max="9477" width="6.42578125" style="334" customWidth="1"/>
    <col min="9478" max="9478" width="3.28515625" style="334" customWidth="1"/>
    <col min="9479" max="9479" width="6" style="334" customWidth="1"/>
    <col min="9480" max="9480" width="5.7109375" style="334" bestFit="1" customWidth="1"/>
    <col min="9481" max="9481" width="7" style="334" customWidth="1"/>
    <col min="9482" max="9482" width="5.42578125" style="334" customWidth="1"/>
    <col min="9483" max="9483" width="5" style="334" customWidth="1"/>
    <col min="9484" max="9484" width="6" style="334" bestFit="1" customWidth="1"/>
    <col min="9485" max="9485" width="6.140625" style="334" customWidth="1"/>
    <col min="9486" max="9486" width="16.5703125" style="334" customWidth="1"/>
    <col min="9487" max="9727" width="11.42578125" style="334"/>
    <col min="9728" max="9728" width="3.85546875" style="334" customWidth="1"/>
    <col min="9729" max="9729" width="49.7109375" style="334" customWidth="1"/>
    <col min="9730" max="9730" width="29.42578125" style="334" customWidth="1"/>
    <col min="9731" max="9731" width="6.28515625" style="334" customWidth="1"/>
    <col min="9732" max="9732" width="4.28515625" style="334" customWidth="1"/>
    <col min="9733" max="9733" width="6.42578125" style="334" customWidth="1"/>
    <col min="9734" max="9734" width="3.28515625" style="334" customWidth="1"/>
    <col min="9735" max="9735" width="6" style="334" customWidth="1"/>
    <col min="9736" max="9736" width="5.7109375" style="334" bestFit="1" customWidth="1"/>
    <col min="9737" max="9737" width="7" style="334" customWidth="1"/>
    <col min="9738" max="9738" width="5.42578125" style="334" customWidth="1"/>
    <col min="9739" max="9739" width="5" style="334" customWidth="1"/>
    <col min="9740" max="9740" width="6" style="334" bestFit="1" customWidth="1"/>
    <col min="9741" max="9741" width="6.140625" style="334" customWidth="1"/>
    <col min="9742" max="9742" width="16.5703125" style="334" customWidth="1"/>
    <col min="9743" max="9983" width="11.42578125" style="334"/>
    <col min="9984" max="9984" width="3.85546875" style="334" customWidth="1"/>
    <col min="9985" max="9985" width="49.7109375" style="334" customWidth="1"/>
    <col min="9986" max="9986" width="29.42578125" style="334" customWidth="1"/>
    <col min="9987" max="9987" width="6.28515625" style="334" customWidth="1"/>
    <col min="9988" max="9988" width="4.28515625" style="334" customWidth="1"/>
    <col min="9989" max="9989" width="6.42578125" style="334" customWidth="1"/>
    <col min="9990" max="9990" width="3.28515625" style="334" customWidth="1"/>
    <col min="9991" max="9991" width="6" style="334" customWidth="1"/>
    <col min="9992" max="9992" width="5.7109375" style="334" bestFit="1" customWidth="1"/>
    <col min="9993" max="9993" width="7" style="334" customWidth="1"/>
    <col min="9994" max="9994" width="5.42578125" style="334" customWidth="1"/>
    <col min="9995" max="9995" width="5" style="334" customWidth="1"/>
    <col min="9996" max="9996" width="6" style="334" bestFit="1" customWidth="1"/>
    <col min="9997" max="9997" width="6.140625" style="334" customWidth="1"/>
    <col min="9998" max="9998" width="16.5703125" style="334" customWidth="1"/>
    <col min="9999" max="10239" width="11.42578125" style="334"/>
    <col min="10240" max="10240" width="3.85546875" style="334" customWidth="1"/>
    <col min="10241" max="10241" width="49.7109375" style="334" customWidth="1"/>
    <col min="10242" max="10242" width="29.42578125" style="334" customWidth="1"/>
    <col min="10243" max="10243" width="6.28515625" style="334" customWidth="1"/>
    <col min="10244" max="10244" width="4.28515625" style="334" customWidth="1"/>
    <col min="10245" max="10245" width="6.42578125" style="334" customWidth="1"/>
    <col min="10246" max="10246" width="3.28515625" style="334" customWidth="1"/>
    <col min="10247" max="10247" width="6" style="334" customWidth="1"/>
    <col min="10248" max="10248" width="5.7109375" style="334" bestFit="1" customWidth="1"/>
    <col min="10249" max="10249" width="7" style="334" customWidth="1"/>
    <col min="10250" max="10250" width="5.42578125" style="334" customWidth="1"/>
    <col min="10251" max="10251" width="5" style="334" customWidth="1"/>
    <col min="10252" max="10252" width="6" style="334" bestFit="1" customWidth="1"/>
    <col min="10253" max="10253" width="6.140625" style="334" customWidth="1"/>
    <col min="10254" max="10254" width="16.5703125" style="334" customWidth="1"/>
    <col min="10255" max="10495" width="11.42578125" style="334"/>
    <col min="10496" max="10496" width="3.85546875" style="334" customWidth="1"/>
    <col min="10497" max="10497" width="49.7109375" style="334" customWidth="1"/>
    <col min="10498" max="10498" width="29.42578125" style="334" customWidth="1"/>
    <col min="10499" max="10499" width="6.28515625" style="334" customWidth="1"/>
    <col min="10500" max="10500" width="4.28515625" style="334" customWidth="1"/>
    <col min="10501" max="10501" width="6.42578125" style="334" customWidth="1"/>
    <col min="10502" max="10502" width="3.28515625" style="334" customWidth="1"/>
    <col min="10503" max="10503" width="6" style="334" customWidth="1"/>
    <col min="10504" max="10504" width="5.7109375" style="334" bestFit="1" customWidth="1"/>
    <col min="10505" max="10505" width="7" style="334" customWidth="1"/>
    <col min="10506" max="10506" width="5.42578125" style="334" customWidth="1"/>
    <col min="10507" max="10507" width="5" style="334" customWidth="1"/>
    <col min="10508" max="10508" width="6" style="334" bestFit="1" customWidth="1"/>
    <col min="10509" max="10509" width="6.140625" style="334" customWidth="1"/>
    <col min="10510" max="10510" width="16.5703125" style="334" customWidth="1"/>
    <col min="10511" max="10751" width="11.42578125" style="334"/>
    <col min="10752" max="10752" width="3.85546875" style="334" customWidth="1"/>
    <col min="10753" max="10753" width="49.7109375" style="334" customWidth="1"/>
    <col min="10754" max="10754" width="29.42578125" style="334" customWidth="1"/>
    <col min="10755" max="10755" width="6.28515625" style="334" customWidth="1"/>
    <col min="10756" max="10756" width="4.28515625" style="334" customWidth="1"/>
    <col min="10757" max="10757" width="6.42578125" style="334" customWidth="1"/>
    <col min="10758" max="10758" width="3.28515625" style="334" customWidth="1"/>
    <col min="10759" max="10759" width="6" style="334" customWidth="1"/>
    <col min="10760" max="10760" width="5.7109375" style="334" bestFit="1" customWidth="1"/>
    <col min="10761" max="10761" width="7" style="334" customWidth="1"/>
    <col min="10762" max="10762" width="5.42578125" style="334" customWidth="1"/>
    <col min="10763" max="10763" width="5" style="334" customWidth="1"/>
    <col min="10764" max="10764" width="6" style="334" bestFit="1" customWidth="1"/>
    <col min="10765" max="10765" width="6.140625" style="334" customWidth="1"/>
    <col min="10766" max="10766" width="16.5703125" style="334" customWidth="1"/>
    <col min="10767" max="11007" width="11.42578125" style="334"/>
    <col min="11008" max="11008" width="3.85546875" style="334" customWidth="1"/>
    <col min="11009" max="11009" width="49.7109375" style="334" customWidth="1"/>
    <col min="11010" max="11010" width="29.42578125" style="334" customWidth="1"/>
    <col min="11011" max="11011" width="6.28515625" style="334" customWidth="1"/>
    <col min="11012" max="11012" width="4.28515625" style="334" customWidth="1"/>
    <col min="11013" max="11013" width="6.42578125" style="334" customWidth="1"/>
    <col min="11014" max="11014" width="3.28515625" style="334" customWidth="1"/>
    <col min="11015" max="11015" width="6" style="334" customWidth="1"/>
    <col min="11016" max="11016" width="5.7109375" style="334" bestFit="1" customWidth="1"/>
    <col min="11017" max="11017" width="7" style="334" customWidth="1"/>
    <col min="11018" max="11018" width="5.42578125" style="334" customWidth="1"/>
    <col min="11019" max="11019" width="5" style="334" customWidth="1"/>
    <col min="11020" max="11020" width="6" style="334" bestFit="1" customWidth="1"/>
    <col min="11021" max="11021" width="6.140625" style="334" customWidth="1"/>
    <col min="11022" max="11022" width="16.5703125" style="334" customWidth="1"/>
    <col min="11023" max="11263" width="11.42578125" style="334"/>
    <col min="11264" max="11264" width="3.85546875" style="334" customWidth="1"/>
    <col min="11265" max="11265" width="49.7109375" style="334" customWidth="1"/>
    <col min="11266" max="11266" width="29.42578125" style="334" customWidth="1"/>
    <col min="11267" max="11267" width="6.28515625" style="334" customWidth="1"/>
    <col min="11268" max="11268" width="4.28515625" style="334" customWidth="1"/>
    <col min="11269" max="11269" width="6.42578125" style="334" customWidth="1"/>
    <col min="11270" max="11270" width="3.28515625" style="334" customWidth="1"/>
    <col min="11271" max="11271" width="6" style="334" customWidth="1"/>
    <col min="11272" max="11272" width="5.7109375" style="334" bestFit="1" customWidth="1"/>
    <col min="11273" max="11273" width="7" style="334" customWidth="1"/>
    <col min="11274" max="11274" width="5.42578125" style="334" customWidth="1"/>
    <col min="11275" max="11275" width="5" style="334" customWidth="1"/>
    <col min="11276" max="11276" width="6" style="334" bestFit="1" customWidth="1"/>
    <col min="11277" max="11277" width="6.140625" style="334" customWidth="1"/>
    <col min="11278" max="11278" width="16.5703125" style="334" customWidth="1"/>
    <col min="11279" max="11519" width="11.42578125" style="334"/>
    <col min="11520" max="11520" width="3.85546875" style="334" customWidth="1"/>
    <col min="11521" max="11521" width="49.7109375" style="334" customWidth="1"/>
    <col min="11522" max="11522" width="29.42578125" style="334" customWidth="1"/>
    <col min="11523" max="11523" width="6.28515625" style="334" customWidth="1"/>
    <col min="11524" max="11524" width="4.28515625" style="334" customWidth="1"/>
    <col min="11525" max="11525" width="6.42578125" style="334" customWidth="1"/>
    <col min="11526" max="11526" width="3.28515625" style="334" customWidth="1"/>
    <col min="11527" max="11527" width="6" style="334" customWidth="1"/>
    <col min="11528" max="11528" width="5.7109375" style="334" bestFit="1" customWidth="1"/>
    <col min="11529" max="11529" width="7" style="334" customWidth="1"/>
    <col min="11530" max="11530" width="5.42578125" style="334" customWidth="1"/>
    <col min="11531" max="11531" width="5" style="334" customWidth="1"/>
    <col min="11532" max="11532" width="6" style="334" bestFit="1" customWidth="1"/>
    <col min="11533" max="11533" width="6.140625" style="334" customWidth="1"/>
    <col min="11534" max="11534" width="16.5703125" style="334" customWidth="1"/>
    <col min="11535" max="11775" width="11.42578125" style="334"/>
    <col min="11776" max="11776" width="3.85546875" style="334" customWidth="1"/>
    <col min="11777" max="11777" width="49.7109375" style="334" customWidth="1"/>
    <col min="11778" max="11778" width="29.42578125" style="334" customWidth="1"/>
    <col min="11779" max="11779" width="6.28515625" style="334" customWidth="1"/>
    <col min="11780" max="11780" width="4.28515625" style="334" customWidth="1"/>
    <col min="11781" max="11781" width="6.42578125" style="334" customWidth="1"/>
    <col min="11782" max="11782" width="3.28515625" style="334" customWidth="1"/>
    <col min="11783" max="11783" width="6" style="334" customWidth="1"/>
    <col min="11784" max="11784" width="5.7109375" style="334" bestFit="1" customWidth="1"/>
    <col min="11785" max="11785" width="7" style="334" customWidth="1"/>
    <col min="11786" max="11786" width="5.42578125" style="334" customWidth="1"/>
    <col min="11787" max="11787" width="5" style="334" customWidth="1"/>
    <col min="11788" max="11788" width="6" style="334" bestFit="1" customWidth="1"/>
    <col min="11789" max="11789" width="6.140625" style="334" customWidth="1"/>
    <col min="11790" max="11790" width="16.5703125" style="334" customWidth="1"/>
    <col min="11791" max="12031" width="11.42578125" style="334"/>
    <col min="12032" max="12032" width="3.85546875" style="334" customWidth="1"/>
    <col min="12033" max="12033" width="49.7109375" style="334" customWidth="1"/>
    <col min="12034" max="12034" width="29.42578125" style="334" customWidth="1"/>
    <col min="12035" max="12035" width="6.28515625" style="334" customWidth="1"/>
    <col min="12036" max="12036" width="4.28515625" style="334" customWidth="1"/>
    <col min="12037" max="12037" width="6.42578125" style="334" customWidth="1"/>
    <col min="12038" max="12038" width="3.28515625" style="334" customWidth="1"/>
    <col min="12039" max="12039" width="6" style="334" customWidth="1"/>
    <col min="12040" max="12040" width="5.7109375" style="334" bestFit="1" customWidth="1"/>
    <col min="12041" max="12041" width="7" style="334" customWidth="1"/>
    <col min="12042" max="12042" width="5.42578125" style="334" customWidth="1"/>
    <col min="12043" max="12043" width="5" style="334" customWidth="1"/>
    <col min="12044" max="12044" width="6" style="334" bestFit="1" customWidth="1"/>
    <col min="12045" max="12045" width="6.140625" style="334" customWidth="1"/>
    <col min="12046" max="12046" width="16.5703125" style="334" customWidth="1"/>
    <col min="12047" max="12287" width="11.42578125" style="334"/>
    <col min="12288" max="12288" width="3.85546875" style="334" customWidth="1"/>
    <col min="12289" max="12289" width="49.7109375" style="334" customWidth="1"/>
    <col min="12290" max="12290" width="29.42578125" style="334" customWidth="1"/>
    <col min="12291" max="12291" width="6.28515625" style="334" customWidth="1"/>
    <col min="12292" max="12292" width="4.28515625" style="334" customWidth="1"/>
    <col min="12293" max="12293" width="6.42578125" style="334" customWidth="1"/>
    <col min="12294" max="12294" width="3.28515625" style="334" customWidth="1"/>
    <col min="12295" max="12295" width="6" style="334" customWidth="1"/>
    <col min="12296" max="12296" width="5.7109375" style="334" bestFit="1" customWidth="1"/>
    <col min="12297" max="12297" width="7" style="334" customWidth="1"/>
    <col min="12298" max="12298" width="5.42578125" style="334" customWidth="1"/>
    <col min="12299" max="12299" width="5" style="334" customWidth="1"/>
    <col min="12300" max="12300" width="6" style="334" bestFit="1" customWidth="1"/>
    <col min="12301" max="12301" width="6.140625" style="334" customWidth="1"/>
    <col min="12302" max="12302" width="16.5703125" style="334" customWidth="1"/>
    <col min="12303" max="12543" width="11.42578125" style="334"/>
    <col min="12544" max="12544" width="3.85546875" style="334" customWidth="1"/>
    <col min="12545" max="12545" width="49.7109375" style="334" customWidth="1"/>
    <col min="12546" max="12546" width="29.42578125" style="334" customWidth="1"/>
    <col min="12547" max="12547" width="6.28515625" style="334" customWidth="1"/>
    <col min="12548" max="12548" width="4.28515625" style="334" customWidth="1"/>
    <col min="12549" max="12549" width="6.42578125" style="334" customWidth="1"/>
    <col min="12550" max="12550" width="3.28515625" style="334" customWidth="1"/>
    <col min="12551" max="12551" width="6" style="334" customWidth="1"/>
    <col min="12552" max="12552" width="5.7109375" style="334" bestFit="1" customWidth="1"/>
    <col min="12553" max="12553" width="7" style="334" customWidth="1"/>
    <col min="12554" max="12554" width="5.42578125" style="334" customWidth="1"/>
    <col min="12555" max="12555" width="5" style="334" customWidth="1"/>
    <col min="12556" max="12556" width="6" style="334" bestFit="1" customWidth="1"/>
    <col min="12557" max="12557" width="6.140625" style="334" customWidth="1"/>
    <col min="12558" max="12558" width="16.5703125" style="334" customWidth="1"/>
    <col min="12559" max="12799" width="11.42578125" style="334"/>
    <col min="12800" max="12800" width="3.85546875" style="334" customWidth="1"/>
    <col min="12801" max="12801" width="49.7109375" style="334" customWidth="1"/>
    <col min="12802" max="12802" width="29.42578125" style="334" customWidth="1"/>
    <col min="12803" max="12803" width="6.28515625" style="334" customWidth="1"/>
    <col min="12804" max="12804" width="4.28515625" style="334" customWidth="1"/>
    <col min="12805" max="12805" width="6.42578125" style="334" customWidth="1"/>
    <col min="12806" max="12806" width="3.28515625" style="334" customWidth="1"/>
    <col min="12807" max="12807" width="6" style="334" customWidth="1"/>
    <col min="12808" max="12808" width="5.7109375" style="334" bestFit="1" customWidth="1"/>
    <col min="12809" max="12809" width="7" style="334" customWidth="1"/>
    <col min="12810" max="12810" width="5.42578125" style="334" customWidth="1"/>
    <col min="12811" max="12811" width="5" style="334" customWidth="1"/>
    <col min="12812" max="12812" width="6" style="334" bestFit="1" customWidth="1"/>
    <col min="12813" max="12813" width="6.140625" style="334" customWidth="1"/>
    <col min="12814" max="12814" width="16.5703125" style="334" customWidth="1"/>
    <col min="12815" max="13055" width="11.42578125" style="334"/>
    <col min="13056" max="13056" width="3.85546875" style="334" customWidth="1"/>
    <col min="13057" max="13057" width="49.7109375" style="334" customWidth="1"/>
    <col min="13058" max="13058" width="29.42578125" style="334" customWidth="1"/>
    <col min="13059" max="13059" width="6.28515625" style="334" customWidth="1"/>
    <col min="13060" max="13060" width="4.28515625" style="334" customWidth="1"/>
    <col min="13061" max="13061" width="6.42578125" style="334" customWidth="1"/>
    <col min="13062" max="13062" width="3.28515625" style="334" customWidth="1"/>
    <col min="13063" max="13063" width="6" style="334" customWidth="1"/>
    <col min="13064" max="13064" width="5.7109375" style="334" bestFit="1" customWidth="1"/>
    <col min="13065" max="13065" width="7" style="334" customWidth="1"/>
    <col min="13066" max="13066" width="5.42578125" style="334" customWidth="1"/>
    <col min="13067" max="13067" width="5" style="334" customWidth="1"/>
    <col min="13068" max="13068" width="6" style="334" bestFit="1" customWidth="1"/>
    <col min="13069" max="13069" width="6.140625" style="334" customWidth="1"/>
    <col min="13070" max="13070" width="16.5703125" style="334" customWidth="1"/>
    <col min="13071" max="13311" width="11.42578125" style="334"/>
    <col min="13312" max="13312" width="3.85546875" style="334" customWidth="1"/>
    <col min="13313" max="13313" width="49.7109375" style="334" customWidth="1"/>
    <col min="13314" max="13314" width="29.42578125" style="334" customWidth="1"/>
    <col min="13315" max="13315" width="6.28515625" style="334" customWidth="1"/>
    <col min="13316" max="13316" width="4.28515625" style="334" customWidth="1"/>
    <col min="13317" max="13317" width="6.42578125" style="334" customWidth="1"/>
    <col min="13318" max="13318" width="3.28515625" style="334" customWidth="1"/>
    <col min="13319" max="13319" width="6" style="334" customWidth="1"/>
    <col min="13320" max="13320" width="5.7109375" style="334" bestFit="1" customWidth="1"/>
    <col min="13321" max="13321" width="7" style="334" customWidth="1"/>
    <col min="13322" max="13322" width="5.42578125" style="334" customWidth="1"/>
    <col min="13323" max="13323" width="5" style="334" customWidth="1"/>
    <col min="13324" max="13324" width="6" style="334" bestFit="1" customWidth="1"/>
    <col min="13325" max="13325" width="6.140625" style="334" customWidth="1"/>
    <col min="13326" max="13326" width="16.5703125" style="334" customWidth="1"/>
    <col min="13327" max="13567" width="11.42578125" style="334"/>
    <col min="13568" max="13568" width="3.85546875" style="334" customWidth="1"/>
    <col min="13569" max="13569" width="49.7109375" style="334" customWidth="1"/>
    <col min="13570" max="13570" width="29.42578125" style="334" customWidth="1"/>
    <col min="13571" max="13571" width="6.28515625" style="334" customWidth="1"/>
    <col min="13572" max="13572" width="4.28515625" style="334" customWidth="1"/>
    <col min="13573" max="13573" width="6.42578125" style="334" customWidth="1"/>
    <col min="13574" max="13574" width="3.28515625" style="334" customWidth="1"/>
    <col min="13575" max="13575" width="6" style="334" customWidth="1"/>
    <col min="13576" max="13576" width="5.7109375" style="334" bestFit="1" customWidth="1"/>
    <col min="13577" max="13577" width="7" style="334" customWidth="1"/>
    <col min="13578" max="13578" width="5.42578125" style="334" customWidth="1"/>
    <col min="13579" max="13579" width="5" style="334" customWidth="1"/>
    <col min="13580" max="13580" width="6" style="334" bestFit="1" customWidth="1"/>
    <col min="13581" max="13581" width="6.140625" style="334" customWidth="1"/>
    <col min="13582" max="13582" width="16.5703125" style="334" customWidth="1"/>
    <col min="13583" max="13823" width="11.42578125" style="334"/>
    <col min="13824" max="13824" width="3.85546875" style="334" customWidth="1"/>
    <col min="13825" max="13825" width="49.7109375" style="334" customWidth="1"/>
    <col min="13826" max="13826" width="29.42578125" style="334" customWidth="1"/>
    <col min="13827" max="13827" width="6.28515625" style="334" customWidth="1"/>
    <col min="13828" max="13828" width="4.28515625" style="334" customWidth="1"/>
    <col min="13829" max="13829" width="6.42578125" style="334" customWidth="1"/>
    <col min="13830" max="13830" width="3.28515625" style="334" customWidth="1"/>
    <col min="13831" max="13831" width="6" style="334" customWidth="1"/>
    <col min="13832" max="13832" width="5.7109375" style="334" bestFit="1" customWidth="1"/>
    <col min="13833" max="13833" width="7" style="334" customWidth="1"/>
    <col min="13834" max="13834" width="5.42578125" style="334" customWidth="1"/>
    <col min="13835" max="13835" width="5" style="334" customWidth="1"/>
    <col min="13836" max="13836" width="6" style="334" bestFit="1" customWidth="1"/>
    <col min="13837" max="13837" width="6.140625" style="334" customWidth="1"/>
    <col min="13838" max="13838" width="16.5703125" style="334" customWidth="1"/>
    <col min="13839" max="14079" width="11.42578125" style="334"/>
    <col min="14080" max="14080" width="3.85546875" style="334" customWidth="1"/>
    <col min="14081" max="14081" width="49.7109375" style="334" customWidth="1"/>
    <col min="14082" max="14082" width="29.42578125" style="334" customWidth="1"/>
    <col min="14083" max="14083" width="6.28515625" style="334" customWidth="1"/>
    <col min="14084" max="14084" width="4.28515625" style="334" customWidth="1"/>
    <col min="14085" max="14085" width="6.42578125" style="334" customWidth="1"/>
    <col min="14086" max="14086" width="3.28515625" style="334" customWidth="1"/>
    <col min="14087" max="14087" width="6" style="334" customWidth="1"/>
    <col min="14088" max="14088" width="5.7109375" style="334" bestFit="1" customWidth="1"/>
    <col min="14089" max="14089" width="7" style="334" customWidth="1"/>
    <col min="14090" max="14090" width="5.42578125" style="334" customWidth="1"/>
    <col min="14091" max="14091" width="5" style="334" customWidth="1"/>
    <col min="14092" max="14092" width="6" style="334" bestFit="1" customWidth="1"/>
    <col min="14093" max="14093" width="6.140625" style="334" customWidth="1"/>
    <col min="14094" max="14094" width="16.5703125" style="334" customWidth="1"/>
    <col min="14095" max="14335" width="11.42578125" style="334"/>
    <col min="14336" max="14336" width="3.85546875" style="334" customWidth="1"/>
    <col min="14337" max="14337" width="49.7109375" style="334" customWidth="1"/>
    <col min="14338" max="14338" width="29.42578125" style="334" customWidth="1"/>
    <col min="14339" max="14339" width="6.28515625" style="334" customWidth="1"/>
    <col min="14340" max="14340" width="4.28515625" style="334" customWidth="1"/>
    <col min="14341" max="14341" width="6.42578125" style="334" customWidth="1"/>
    <col min="14342" max="14342" width="3.28515625" style="334" customWidth="1"/>
    <col min="14343" max="14343" width="6" style="334" customWidth="1"/>
    <col min="14344" max="14344" width="5.7109375" style="334" bestFit="1" customWidth="1"/>
    <col min="14345" max="14345" width="7" style="334" customWidth="1"/>
    <col min="14346" max="14346" width="5.42578125" style="334" customWidth="1"/>
    <col min="14347" max="14347" width="5" style="334" customWidth="1"/>
    <col min="14348" max="14348" width="6" style="334" bestFit="1" customWidth="1"/>
    <col min="14349" max="14349" width="6.140625" style="334" customWidth="1"/>
    <col min="14350" max="14350" width="16.5703125" style="334" customWidth="1"/>
    <col min="14351" max="14591" width="11.42578125" style="334"/>
    <col min="14592" max="14592" width="3.85546875" style="334" customWidth="1"/>
    <col min="14593" max="14593" width="49.7109375" style="334" customWidth="1"/>
    <col min="14594" max="14594" width="29.42578125" style="334" customWidth="1"/>
    <col min="14595" max="14595" width="6.28515625" style="334" customWidth="1"/>
    <col min="14596" max="14596" width="4.28515625" style="334" customWidth="1"/>
    <col min="14597" max="14597" width="6.42578125" style="334" customWidth="1"/>
    <col min="14598" max="14598" width="3.28515625" style="334" customWidth="1"/>
    <col min="14599" max="14599" width="6" style="334" customWidth="1"/>
    <col min="14600" max="14600" width="5.7109375" style="334" bestFit="1" customWidth="1"/>
    <col min="14601" max="14601" width="7" style="334" customWidth="1"/>
    <col min="14602" max="14602" width="5.42578125" style="334" customWidth="1"/>
    <col min="14603" max="14603" width="5" style="334" customWidth="1"/>
    <col min="14604" max="14604" width="6" style="334" bestFit="1" customWidth="1"/>
    <col min="14605" max="14605" width="6.140625" style="334" customWidth="1"/>
    <col min="14606" max="14606" width="16.5703125" style="334" customWidth="1"/>
    <col min="14607" max="14847" width="11.42578125" style="334"/>
    <col min="14848" max="14848" width="3.85546875" style="334" customWidth="1"/>
    <col min="14849" max="14849" width="49.7109375" style="334" customWidth="1"/>
    <col min="14850" max="14850" width="29.42578125" style="334" customWidth="1"/>
    <col min="14851" max="14851" width="6.28515625" style="334" customWidth="1"/>
    <col min="14852" max="14852" width="4.28515625" style="334" customWidth="1"/>
    <col min="14853" max="14853" width="6.42578125" style="334" customWidth="1"/>
    <col min="14854" max="14854" width="3.28515625" style="334" customWidth="1"/>
    <col min="14855" max="14855" width="6" style="334" customWidth="1"/>
    <col min="14856" max="14856" width="5.7109375" style="334" bestFit="1" customWidth="1"/>
    <col min="14857" max="14857" width="7" style="334" customWidth="1"/>
    <col min="14858" max="14858" width="5.42578125" style="334" customWidth="1"/>
    <col min="14859" max="14859" width="5" style="334" customWidth="1"/>
    <col min="14860" max="14860" width="6" style="334" bestFit="1" customWidth="1"/>
    <col min="14861" max="14861" width="6.140625" style="334" customWidth="1"/>
    <col min="14862" max="14862" width="16.5703125" style="334" customWidth="1"/>
    <col min="14863" max="15103" width="11.42578125" style="334"/>
    <col min="15104" max="15104" width="3.85546875" style="334" customWidth="1"/>
    <col min="15105" max="15105" width="49.7109375" style="334" customWidth="1"/>
    <col min="15106" max="15106" width="29.42578125" style="334" customWidth="1"/>
    <col min="15107" max="15107" width="6.28515625" style="334" customWidth="1"/>
    <col min="15108" max="15108" width="4.28515625" style="334" customWidth="1"/>
    <col min="15109" max="15109" width="6.42578125" style="334" customWidth="1"/>
    <col min="15110" max="15110" width="3.28515625" style="334" customWidth="1"/>
    <col min="15111" max="15111" width="6" style="334" customWidth="1"/>
    <col min="15112" max="15112" width="5.7109375" style="334" bestFit="1" customWidth="1"/>
    <col min="15113" max="15113" width="7" style="334" customWidth="1"/>
    <col min="15114" max="15114" width="5.42578125" style="334" customWidth="1"/>
    <col min="15115" max="15115" width="5" style="334" customWidth="1"/>
    <col min="15116" max="15116" width="6" style="334" bestFit="1" customWidth="1"/>
    <col min="15117" max="15117" width="6.140625" style="334" customWidth="1"/>
    <col min="15118" max="15118" width="16.5703125" style="334" customWidth="1"/>
    <col min="15119" max="15359" width="11.42578125" style="334"/>
    <col min="15360" max="15360" width="3.85546875" style="334" customWidth="1"/>
    <col min="15361" max="15361" width="49.7109375" style="334" customWidth="1"/>
    <col min="15362" max="15362" width="29.42578125" style="334" customWidth="1"/>
    <col min="15363" max="15363" width="6.28515625" style="334" customWidth="1"/>
    <col min="15364" max="15364" width="4.28515625" style="334" customWidth="1"/>
    <col min="15365" max="15365" width="6.42578125" style="334" customWidth="1"/>
    <col min="15366" max="15366" width="3.28515625" style="334" customWidth="1"/>
    <col min="15367" max="15367" width="6" style="334" customWidth="1"/>
    <col min="15368" max="15368" width="5.7109375" style="334" bestFit="1" customWidth="1"/>
    <col min="15369" max="15369" width="7" style="334" customWidth="1"/>
    <col min="15370" max="15370" width="5.42578125" style="334" customWidth="1"/>
    <col min="15371" max="15371" width="5" style="334" customWidth="1"/>
    <col min="15372" max="15372" width="6" style="334" bestFit="1" customWidth="1"/>
    <col min="15373" max="15373" width="6.140625" style="334" customWidth="1"/>
    <col min="15374" max="15374" width="16.5703125" style="334" customWidth="1"/>
    <col min="15375" max="15615" width="11.42578125" style="334"/>
    <col min="15616" max="15616" width="3.85546875" style="334" customWidth="1"/>
    <col min="15617" max="15617" width="49.7109375" style="334" customWidth="1"/>
    <col min="15618" max="15618" width="29.42578125" style="334" customWidth="1"/>
    <col min="15619" max="15619" width="6.28515625" style="334" customWidth="1"/>
    <col min="15620" max="15620" width="4.28515625" style="334" customWidth="1"/>
    <col min="15621" max="15621" width="6.42578125" style="334" customWidth="1"/>
    <col min="15622" max="15622" width="3.28515625" style="334" customWidth="1"/>
    <col min="15623" max="15623" width="6" style="334" customWidth="1"/>
    <col min="15624" max="15624" width="5.7109375" style="334" bestFit="1" customWidth="1"/>
    <col min="15625" max="15625" width="7" style="334" customWidth="1"/>
    <col min="15626" max="15626" width="5.42578125" style="334" customWidth="1"/>
    <col min="15627" max="15627" width="5" style="334" customWidth="1"/>
    <col min="15628" max="15628" width="6" style="334" bestFit="1" customWidth="1"/>
    <col min="15629" max="15629" width="6.140625" style="334" customWidth="1"/>
    <col min="15630" max="15630" width="16.5703125" style="334" customWidth="1"/>
    <col min="15631" max="15871" width="11.42578125" style="334"/>
    <col min="15872" max="15872" width="3.85546875" style="334" customWidth="1"/>
    <col min="15873" max="15873" width="49.7109375" style="334" customWidth="1"/>
    <col min="15874" max="15874" width="29.42578125" style="334" customWidth="1"/>
    <col min="15875" max="15875" width="6.28515625" style="334" customWidth="1"/>
    <col min="15876" max="15876" width="4.28515625" style="334" customWidth="1"/>
    <col min="15877" max="15877" width="6.42578125" style="334" customWidth="1"/>
    <col min="15878" max="15878" width="3.28515625" style="334" customWidth="1"/>
    <col min="15879" max="15879" width="6" style="334" customWidth="1"/>
    <col min="15880" max="15880" width="5.7109375" style="334" bestFit="1" customWidth="1"/>
    <col min="15881" max="15881" width="7" style="334" customWidth="1"/>
    <col min="15882" max="15882" width="5.42578125" style="334" customWidth="1"/>
    <col min="15883" max="15883" width="5" style="334" customWidth="1"/>
    <col min="15884" max="15884" width="6" style="334" bestFit="1" customWidth="1"/>
    <col min="15885" max="15885" width="6.140625" style="334" customWidth="1"/>
    <col min="15886" max="15886" width="16.5703125" style="334" customWidth="1"/>
    <col min="15887" max="16127" width="11.42578125" style="334"/>
    <col min="16128" max="16128" width="3.85546875" style="334" customWidth="1"/>
    <col min="16129" max="16129" width="49.7109375" style="334" customWidth="1"/>
    <col min="16130" max="16130" width="29.42578125" style="334" customWidth="1"/>
    <col min="16131" max="16131" width="6.28515625" style="334" customWidth="1"/>
    <col min="16132" max="16132" width="4.28515625" style="334" customWidth="1"/>
    <col min="16133" max="16133" width="6.42578125" style="334" customWidth="1"/>
    <col min="16134" max="16134" width="3.28515625" style="334" customWidth="1"/>
    <col min="16135" max="16135" width="6" style="334" customWidth="1"/>
    <col min="16136" max="16136" width="5.7109375" style="334" bestFit="1" customWidth="1"/>
    <col min="16137" max="16137" width="7" style="334" customWidth="1"/>
    <col min="16138" max="16138" width="5.42578125" style="334" customWidth="1"/>
    <col min="16139" max="16139" width="5" style="334" customWidth="1"/>
    <col min="16140" max="16140" width="6" style="334" bestFit="1" customWidth="1"/>
    <col min="16141" max="16141" width="6.140625" style="334" customWidth="1"/>
    <col min="16142" max="16142" width="16.5703125" style="334" customWidth="1"/>
    <col min="16143" max="16384" width="11.42578125" style="334"/>
  </cols>
  <sheetData>
    <row r="1" spans="1:20" ht="18" customHeight="1" thickBot="1" x14ac:dyDescent="0.3">
      <c r="A1" s="1824"/>
      <c r="B1" s="924" t="str">
        <f>'Recap Sheet'!A2</f>
        <v>School Food Authority:</v>
      </c>
      <c r="E1" s="2384" t="str">
        <f>'Recap Sheet'!A3</f>
        <v>Offeror Name:</v>
      </c>
      <c r="F1" s="2384"/>
      <c r="G1" s="2384"/>
      <c r="H1" s="2384"/>
      <c r="I1" s="2384"/>
      <c r="J1" s="2384"/>
      <c r="K1" s="2384"/>
      <c r="L1" s="2384"/>
      <c r="M1" s="2384"/>
      <c r="N1" s="1600"/>
      <c r="O1" s="2392" t="s">
        <v>400</v>
      </c>
      <c r="P1" s="2392"/>
      <c r="Q1" s="2392"/>
      <c r="R1" s="2392"/>
      <c r="S1" s="2392"/>
    </row>
    <row r="2" spans="1:20" s="8" customFormat="1" ht="18.75" customHeight="1" thickBot="1" x14ac:dyDescent="0.3">
      <c r="A2" s="975"/>
      <c r="B2" s="926" t="str">
        <f>'Recap Sheet'!B2</f>
        <v>WILLIAMSBURG COUNTY SCHOOLS</v>
      </c>
      <c r="C2" s="987" t="s">
        <v>27</v>
      </c>
      <c r="D2" s="1013"/>
      <c r="E2" s="2389">
        <f>'Recap Sheet'!B3</f>
        <v>0</v>
      </c>
      <c r="F2" s="2386"/>
      <c r="G2" s="2386"/>
      <c r="H2" s="2386"/>
      <c r="I2" s="2386"/>
      <c r="J2" s="2386"/>
      <c r="K2" s="2386"/>
      <c r="L2" s="2386"/>
      <c r="M2" s="2387"/>
      <c r="N2" s="1599"/>
      <c r="O2" s="953"/>
      <c r="P2" s="1094"/>
      <c r="Q2" s="948"/>
      <c r="R2" s="948"/>
      <c r="S2" s="949"/>
      <c r="T2" s="949"/>
    </row>
    <row r="3" spans="1:20" s="8" customFormat="1" ht="15" customHeight="1" x14ac:dyDescent="0.25">
      <c r="A3" s="974" t="s">
        <v>28</v>
      </c>
      <c r="B3" s="918" t="s">
        <v>29</v>
      </c>
      <c r="C3" s="988" t="s">
        <v>30</v>
      </c>
      <c r="D3" s="1014"/>
      <c r="E3" s="920"/>
      <c r="F3" s="2388" t="s">
        <v>3</v>
      </c>
      <c r="G3" s="2388"/>
      <c r="H3" s="2388"/>
      <c r="I3" s="2388"/>
      <c r="J3" s="2388"/>
      <c r="K3" s="928">
        <f>'Recap Sheet'!B4</f>
        <v>0</v>
      </c>
      <c r="L3" s="917"/>
      <c r="M3" s="921"/>
      <c r="N3" s="1606" t="s">
        <v>2211</v>
      </c>
      <c r="O3" s="954" t="s">
        <v>400</v>
      </c>
      <c r="P3" s="1095" t="s">
        <v>401</v>
      </c>
      <c r="Q3" s="393"/>
      <c r="R3" s="2037" t="s">
        <v>2216</v>
      </c>
      <c r="S3" s="393" t="s">
        <v>2911</v>
      </c>
      <c r="T3" s="393" t="s">
        <v>2906</v>
      </c>
    </row>
    <row r="4" spans="1:20" ht="15" customHeight="1" x14ac:dyDescent="0.25">
      <c r="A4" s="567" t="s">
        <v>31</v>
      </c>
      <c r="B4" s="273" t="s">
        <v>511</v>
      </c>
      <c r="C4" s="1206"/>
      <c r="D4" s="1015" t="s">
        <v>32</v>
      </c>
      <c r="E4" s="1059" t="s">
        <v>33</v>
      </c>
      <c r="F4" s="1069" t="s">
        <v>34</v>
      </c>
      <c r="G4" s="528" t="s">
        <v>35</v>
      </c>
      <c r="H4" s="393" t="s">
        <v>36</v>
      </c>
      <c r="I4" s="393" t="s">
        <v>37</v>
      </c>
      <c r="J4" s="528" t="s">
        <v>38</v>
      </c>
      <c r="K4" s="393" t="s">
        <v>39</v>
      </c>
      <c r="L4" s="861" t="s">
        <v>40</v>
      </c>
      <c r="M4" s="919" t="s">
        <v>41</v>
      </c>
      <c r="N4" s="859" t="s">
        <v>2221</v>
      </c>
      <c r="O4" s="954" t="s">
        <v>403</v>
      </c>
      <c r="P4" s="1095" t="s">
        <v>404</v>
      </c>
      <c r="Q4" s="393" t="s">
        <v>400</v>
      </c>
      <c r="R4" s="393" t="s">
        <v>402</v>
      </c>
      <c r="S4" s="393" t="s">
        <v>2928</v>
      </c>
      <c r="T4" s="393" t="s">
        <v>2907</v>
      </c>
    </row>
    <row r="5" spans="1:20" ht="15" customHeight="1" thickBot="1" x14ac:dyDescent="0.3">
      <c r="A5" s="506"/>
      <c r="B5" s="1207" t="s">
        <v>512</v>
      </c>
      <c r="C5" s="1208"/>
      <c r="D5" s="1016" t="s">
        <v>42</v>
      </c>
      <c r="E5" s="1060" t="s">
        <v>43</v>
      </c>
      <c r="F5" s="1070" t="s">
        <v>44</v>
      </c>
      <c r="G5" s="673" t="s">
        <v>45</v>
      </c>
      <c r="H5" s="672" t="s">
        <v>46</v>
      </c>
      <c r="I5" s="672" t="s">
        <v>38</v>
      </c>
      <c r="J5" s="673" t="s">
        <v>47</v>
      </c>
      <c r="K5" s="672" t="s">
        <v>48</v>
      </c>
      <c r="L5" s="672" t="s">
        <v>47</v>
      </c>
      <c r="M5" s="674" t="s">
        <v>38</v>
      </c>
      <c r="N5" s="940" t="s">
        <v>2213</v>
      </c>
      <c r="O5" s="941" t="s">
        <v>406</v>
      </c>
      <c r="P5" s="1070" t="s">
        <v>407</v>
      </c>
      <c r="Q5" s="672" t="s">
        <v>408</v>
      </c>
      <c r="R5" s="1402" t="s">
        <v>47</v>
      </c>
      <c r="S5" s="1401" t="s">
        <v>49</v>
      </c>
      <c r="T5" s="1401" t="s">
        <v>2926</v>
      </c>
    </row>
    <row r="6" spans="1:20" ht="15" customHeight="1" thickBot="1" x14ac:dyDescent="0.3">
      <c r="A6" s="561"/>
      <c r="B6" s="642" t="s">
        <v>513</v>
      </c>
      <c r="C6" s="562"/>
      <c r="D6" s="562"/>
      <c r="E6" s="562"/>
      <c r="F6" s="1107"/>
      <c r="G6" s="853"/>
      <c r="H6" s="562"/>
      <c r="I6" s="275"/>
      <c r="J6" s="563"/>
      <c r="K6" s="564"/>
      <c r="L6" s="276"/>
      <c r="M6" s="565"/>
      <c r="N6" s="1655"/>
      <c r="O6" s="1472" t="s">
        <v>2106</v>
      </c>
      <c r="P6" s="17"/>
      <c r="Q6" s="406"/>
      <c r="R6" s="406"/>
      <c r="S6" s="977"/>
      <c r="T6" s="977"/>
    </row>
    <row r="7" spans="1:20" ht="15" customHeight="1" thickBot="1" x14ac:dyDescent="0.3">
      <c r="A7" s="566">
        <v>1</v>
      </c>
      <c r="B7" s="1605" t="s">
        <v>2107</v>
      </c>
      <c r="C7" s="994" t="s">
        <v>2862</v>
      </c>
      <c r="D7" s="946"/>
      <c r="E7" s="994" t="s">
        <v>65</v>
      </c>
      <c r="F7" s="1101">
        <v>96</v>
      </c>
      <c r="G7" s="729">
        <v>0</v>
      </c>
      <c r="H7" s="329">
        <f>ROUND($G$7*$F$7/F7,2)</f>
        <v>0</v>
      </c>
      <c r="I7" s="62" t="s">
        <v>50</v>
      </c>
      <c r="J7" s="984"/>
      <c r="K7" s="1195"/>
      <c r="L7" s="1196"/>
      <c r="M7" s="1197"/>
      <c r="N7" s="1615">
        <v>15.9</v>
      </c>
      <c r="O7" s="1327">
        <v>0.45200000000000001</v>
      </c>
      <c r="P7" s="966">
        <v>28.2</v>
      </c>
      <c r="Q7" s="1326">
        <f>ROUND(O7*P7,2)</f>
        <v>12.75</v>
      </c>
      <c r="R7" s="437" t="s">
        <v>157</v>
      </c>
      <c r="S7" s="437" t="s">
        <v>157</v>
      </c>
      <c r="T7" s="437">
        <f>N7/F7</f>
        <v>0.16562499999999999</v>
      </c>
    </row>
    <row r="8" spans="1:20" ht="15" customHeight="1" x14ac:dyDescent="0.25">
      <c r="A8" s="567"/>
      <c r="B8" s="30" t="s">
        <v>2108</v>
      </c>
      <c r="C8" s="123" t="s">
        <v>2863</v>
      </c>
      <c r="D8" s="946"/>
      <c r="E8" s="1858" t="s">
        <v>65</v>
      </c>
      <c r="F8" s="1985">
        <v>96</v>
      </c>
      <c r="G8" s="1453"/>
      <c r="H8" s="1837">
        <f>ROUND($G$7*$F$7/F8,2)</f>
        <v>0</v>
      </c>
      <c r="I8" s="1894" t="s">
        <v>50</v>
      </c>
      <c r="J8" s="1838">
        <v>18.95</v>
      </c>
      <c r="K8" s="1831">
        <f>IF(OR(ISBLANK(J8),G7=0,ISBLANK(G7)),,ROUND(J8+$K$3,2))</f>
        <v>0</v>
      </c>
      <c r="L8" s="1862">
        <f>ROUND(H8*K8,2)</f>
        <v>0</v>
      </c>
      <c r="M8" s="29">
        <f>ROUND(K8/F8,2)</f>
        <v>0</v>
      </c>
      <c r="N8" s="1653"/>
      <c r="O8" s="1569"/>
      <c r="P8" s="1474"/>
      <c r="Q8" s="1475"/>
      <c r="R8" s="1570"/>
      <c r="S8" s="1570"/>
      <c r="T8" s="1476">
        <f t="shared" ref="T8" si="0">N8/F8</f>
        <v>0</v>
      </c>
    </row>
    <row r="9" spans="1:20" ht="15" customHeight="1" thickBot="1" x14ac:dyDescent="0.3">
      <c r="A9" s="568"/>
      <c r="B9" s="13" t="s">
        <v>2109</v>
      </c>
      <c r="C9" s="1447"/>
      <c r="D9" s="1004"/>
      <c r="E9" s="1858"/>
      <c r="F9" s="1985"/>
      <c r="G9" s="1453"/>
      <c r="H9" s="1837"/>
      <c r="I9" s="1894"/>
      <c r="J9" s="1845"/>
      <c r="K9" s="1831"/>
      <c r="L9" s="1862"/>
      <c r="M9" s="29"/>
      <c r="N9" s="1656"/>
      <c r="O9" s="87"/>
      <c r="P9" s="34"/>
      <c r="Q9" s="76"/>
      <c r="R9" s="57"/>
      <c r="S9" s="32"/>
      <c r="T9" s="437" t="s">
        <v>157</v>
      </c>
    </row>
    <row r="10" spans="1:20" ht="15" customHeight="1" thickBot="1" x14ac:dyDescent="0.3">
      <c r="A10" s="567">
        <v>2</v>
      </c>
      <c r="B10" s="9" t="s">
        <v>2110</v>
      </c>
      <c r="C10" s="123" t="s">
        <v>2864</v>
      </c>
      <c r="D10" s="946"/>
      <c r="E10" s="123" t="s">
        <v>65</v>
      </c>
      <c r="F10" s="1116">
        <v>96</v>
      </c>
      <c r="G10" s="729">
        <v>0</v>
      </c>
      <c r="H10" s="329">
        <f>ROUND($G$10*$F$10/F10,2)</f>
        <v>0</v>
      </c>
      <c r="I10" s="62" t="s">
        <v>50</v>
      </c>
      <c r="J10" s="984"/>
      <c r="K10" s="1195"/>
      <c r="L10" s="1196"/>
      <c r="M10" s="1197"/>
      <c r="N10" s="1615">
        <v>0</v>
      </c>
      <c r="O10" s="1327">
        <v>0.45200000000000001</v>
      </c>
      <c r="P10" s="966">
        <v>28.2</v>
      </c>
      <c r="Q10" s="1326">
        <f>ROUND(O10*P10,2)</f>
        <v>12.75</v>
      </c>
      <c r="R10" s="437">
        <f>K10-Q10</f>
        <v>-12.75</v>
      </c>
      <c r="S10" s="437">
        <f>R10/F10</f>
        <v>-0.1328125</v>
      </c>
      <c r="T10" s="437">
        <f t="shared" ref="T10:T23" si="1">N10/F10</f>
        <v>0</v>
      </c>
    </row>
    <row r="11" spans="1:20" ht="15" customHeight="1" thickBot="1" x14ac:dyDescent="0.3">
      <c r="A11" s="567"/>
      <c r="B11" s="30" t="s">
        <v>2108</v>
      </c>
      <c r="C11" s="123" t="s">
        <v>2865</v>
      </c>
      <c r="D11" s="946"/>
      <c r="E11" s="123" t="s">
        <v>514</v>
      </c>
      <c r="F11" s="1088">
        <v>72</v>
      </c>
      <c r="G11" s="849"/>
      <c r="H11" s="329">
        <f t="shared" ref="H11:H13" si="2">ROUND($G$10*$F$10/F11,2)</f>
        <v>0</v>
      </c>
      <c r="I11" s="62" t="s">
        <v>50</v>
      </c>
      <c r="J11" s="120">
        <v>13.68</v>
      </c>
      <c r="K11" s="217">
        <f>IF(OR(ISBLANK(J11),G10=0,ISBLANK(G10)),,ROUND(J11+$K$3,2))</f>
        <v>0</v>
      </c>
      <c r="L11" s="221">
        <f t="shared" ref="L11" si="3">ROUND(H11*K11,2)</f>
        <v>0</v>
      </c>
      <c r="M11" s="330">
        <f t="shared" ref="M11" si="4">ROUND(K11/F11,2)</f>
        <v>0</v>
      </c>
      <c r="N11" s="1653"/>
      <c r="O11" s="1569"/>
      <c r="P11" s="1474"/>
      <c r="Q11" s="1475"/>
      <c r="R11" s="1570"/>
      <c r="S11" s="1570"/>
      <c r="T11" s="1476">
        <f t="shared" ref="T11:T12" si="5">N11/F11</f>
        <v>0</v>
      </c>
    </row>
    <row r="12" spans="1:20" ht="15" customHeight="1" thickBot="1" x14ac:dyDescent="0.3">
      <c r="A12" s="567"/>
      <c r="B12" s="34" t="s">
        <v>2109</v>
      </c>
      <c r="C12" s="123" t="s">
        <v>2866</v>
      </c>
      <c r="D12" s="946"/>
      <c r="E12" s="123" t="s">
        <v>65</v>
      </c>
      <c r="F12" s="1088">
        <v>96</v>
      </c>
      <c r="G12" s="849"/>
      <c r="H12" s="329">
        <f t="shared" si="2"/>
        <v>0</v>
      </c>
      <c r="I12" s="62" t="s">
        <v>50</v>
      </c>
      <c r="J12" s="984"/>
      <c r="K12" s="1195"/>
      <c r="L12" s="1196"/>
      <c r="M12" s="1197"/>
      <c r="N12" s="1653"/>
      <c r="O12" s="1569"/>
      <c r="P12" s="1474"/>
      <c r="Q12" s="1475"/>
      <c r="R12" s="1570"/>
      <c r="S12" s="1570"/>
      <c r="T12" s="1476">
        <f t="shared" si="5"/>
        <v>0</v>
      </c>
    </row>
    <row r="13" spans="1:20" ht="15" customHeight="1" thickBot="1" x14ac:dyDescent="0.3">
      <c r="A13" s="568"/>
      <c r="B13" s="48" t="s">
        <v>157</v>
      </c>
      <c r="C13" s="513" t="s">
        <v>2867</v>
      </c>
      <c r="D13" s="946"/>
      <c r="E13" s="123" t="s">
        <v>65</v>
      </c>
      <c r="F13" s="1116">
        <v>96</v>
      </c>
      <c r="G13" s="810"/>
      <c r="H13" s="329">
        <f t="shared" si="2"/>
        <v>0</v>
      </c>
      <c r="I13" s="62" t="s">
        <v>50</v>
      </c>
      <c r="J13" s="984"/>
      <c r="K13" s="1195"/>
      <c r="L13" s="1196"/>
      <c r="M13" s="1197"/>
      <c r="N13" s="1653"/>
      <c r="O13" s="1569"/>
      <c r="P13" s="1474"/>
      <c r="Q13" s="1475"/>
      <c r="R13" s="1570"/>
      <c r="S13" s="1570"/>
      <c r="T13" s="1476">
        <f t="shared" si="1"/>
        <v>0</v>
      </c>
    </row>
    <row r="14" spans="1:20" ht="15" customHeight="1" thickBot="1" x14ac:dyDescent="0.3">
      <c r="A14" s="567">
        <v>3</v>
      </c>
      <c r="B14" s="9" t="s">
        <v>2111</v>
      </c>
      <c r="C14" s="123" t="s">
        <v>2868</v>
      </c>
      <c r="D14" s="946"/>
      <c r="E14" s="123" t="s">
        <v>65</v>
      </c>
      <c r="F14" s="1116">
        <v>96</v>
      </c>
      <c r="G14" s="729">
        <v>0</v>
      </c>
      <c r="H14" s="329">
        <f>ROUND($G$14*$F$14/F14,2)</f>
        <v>0</v>
      </c>
      <c r="I14" s="62" t="s">
        <v>50</v>
      </c>
      <c r="J14" s="120">
        <v>20.59</v>
      </c>
      <c r="K14" s="217">
        <f>IF(OR(ISBLANK(J14),G14=0,ISBLANK(G14)),,ROUND(J14+$K$3,2))</f>
        <v>0</v>
      </c>
      <c r="L14" s="221">
        <f>ROUND(H14*K14,2)</f>
        <v>0</v>
      </c>
      <c r="M14" s="330">
        <f>ROUND(K14/F14,2)</f>
        <v>0</v>
      </c>
      <c r="N14" s="1615">
        <v>17.649999999999999</v>
      </c>
      <c r="O14" s="1327">
        <v>0.45200000000000001</v>
      </c>
      <c r="P14" s="966">
        <v>23.5</v>
      </c>
      <c r="Q14" s="1326">
        <f>ROUND(O14*P14,2)</f>
        <v>10.62</v>
      </c>
      <c r="R14" s="437">
        <v>0</v>
      </c>
      <c r="S14" s="437">
        <f>R14/F14</f>
        <v>0</v>
      </c>
      <c r="T14" s="437">
        <f t="shared" si="1"/>
        <v>0.18385416666666665</v>
      </c>
    </row>
    <row r="15" spans="1:20" ht="15" customHeight="1" x14ac:dyDescent="0.25">
      <c r="A15" s="567"/>
      <c r="B15" s="30" t="s">
        <v>2108</v>
      </c>
      <c r="C15" s="123" t="s">
        <v>157</v>
      </c>
      <c r="D15" s="1004"/>
      <c r="E15" s="1443"/>
      <c r="F15" s="1440"/>
      <c r="G15" s="849"/>
      <c r="H15" s="87"/>
      <c r="I15" s="34"/>
      <c r="J15" s="76"/>
      <c r="K15" s="57"/>
      <c r="L15" s="32"/>
      <c r="M15" s="33"/>
      <c r="N15" s="1877"/>
      <c r="O15" s="87"/>
      <c r="P15" s="34"/>
      <c r="Q15" s="76"/>
      <c r="R15" s="57"/>
      <c r="S15" s="32"/>
      <c r="T15" s="437" t="s">
        <v>157</v>
      </c>
    </row>
    <row r="16" spans="1:20" ht="15" customHeight="1" thickBot="1" x14ac:dyDescent="0.3">
      <c r="A16" s="568"/>
      <c r="B16" s="13" t="s">
        <v>2109</v>
      </c>
      <c r="C16" s="513"/>
      <c r="D16" s="1228"/>
      <c r="E16" s="513"/>
      <c r="F16" s="1075"/>
      <c r="G16" s="810"/>
      <c r="H16" s="70"/>
      <c r="I16" s="48"/>
      <c r="J16" s="111"/>
      <c r="K16" s="69"/>
      <c r="L16" s="71"/>
      <c r="M16" s="112"/>
      <c r="N16" s="1677"/>
      <c r="O16" s="74"/>
      <c r="P16" s="13"/>
      <c r="Q16" s="79"/>
      <c r="R16" s="61"/>
      <c r="S16" s="46"/>
      <c r="T16" s="438" t="s">
        <v>157</v>
      </c>
    </row>
    <row r="17" spans="1:20" ht="15" customHeight="1" thickBot="1" x14ac:dyDescent="0.3">
      <c r="A17" s="567">
        <v>4</v>
      </c>
      <c r="B17" s="9" t="s">
        <v>2112</v>
      </c>
      <c r="C17" s="123" t="s">
        <v>2869</v>
      </c>
      <c r="D17" s="946"/>
      <c r="E17" s="123" t="s">
        <v>65</v>
      </c>
      <c r="F17" s="1116">
        <v>96</v>
      </c>
      <c r="G17" s="729">
        <v>0</v>
      </c>
      <c r="H17" s="329">
        <f>ROUND($G$17*$F$17/F17,2)</f>
        <v>0</v>
      </c>
      <c r="I17" s="62" t="s">
        <v>50</v>
      </c>
      <c r="J17" s="120">
        <v>20.59</v>
      </c>
      <c r="K17" s="217">
        <f>IF(OR(ISBLANK(J17),G17=0,ISBLANK(G17)),,ROUND(J17+$K$3,2))</f>
        <v>0</v>
      </c>
      <c r="L17" s="221">
        <f>ROUND(H17*K17,2)</f>
        <v>0</v>
      </c>
      <c r="M17" s="330">
        <f>ROUND(K17/F17,2)</f>
        <v>0</v>
      </c>
      <c r="N17" s="1839">
        <v>17.649999999999999</v>
      </c>
      <c r="O17" s="1832">
        <v>0.45200000000000001</v>
      </c>
      <c r="P17" s="1833">
        <v>28.2</v>
      </c>
      <c r="Q17" s="1675">
        <f>ROUND(O17*P17,2)</f>
        <v>12.75</v>
      </c>
      <c r="R17" s="1834">
        <v>0</v>
      </c>
      <c r="S17" s="1834">
        <f>R17/F17</f>
        <v>0</v>
      </c>
      <c r="T17" s="1834">
        <f t="shared" si="1"/>
        <v>0.18385416666666665</v>
      </c>
    </row>
    <row r="18" spans="1:20" ht="15" customHeight="1" x14ac:dyDescent="0.25">
      <c r="A18" s="567"/>
      <c r="B18" s="30" t="s">
        <v>2108</v>
      </c>
      <c r="C18" s="123" t="s">
        <v>157</v>
      </c>
      <c r="D18" s="1004"/>
      <c r="E18" s="857"/>
      <c r="F18" s="87"/>
      <c r="G18" s="849"/>
      <c r="H18" s="76"/>
      <c r="I18" s="57"/>
      <c r="J18" s="32"/>
      <c r="K18" s="33"/>
      <c r="L18" s="32"/>
      <c r="M18" s="33"/>
      <c r="N18" s="2007"/>
      <c r="O18" s="87"/>
      <c r="P18" s="34"/>
      <c r="Q18" s="76"/>
      <c r="R18" s="57"/>
      <c r="S18" s="32"/>
      <c r="T18" s="437" t="s">
        <v>157</v>
      </c>
    </row>
    <row r="19" spans="1:20" ht="15" customHeight="1" thickBot="1" x14ac:dyDescent="0.3">
      <c r="A19" s="568"/>
      <c r="B19" s="13" t="s">
        <v>2109</v>
      </c>
      <c r="C19" s="513"/>
      <c r="D19" s="1228"/>
      <c r="E19" s="513"/>
      <c r="F19" s="1075"/>
      <c r="G19" s="810"/>
      <c r="H19" s="70"/>
      <c r="I19" s="48"/>
      <c r="J19" s="111"/>
      <c r="K19" s="69"/>
      <c r="L19" s="71"/>
      <c r="M19" s="47"/>
      <c r="N19" s="2008"/>
      <c r="O19" s="74"/>
      <c r="P19" s="13"/>
      <c r="Q19" s="79"/>
      <c r="R19" s="61"/>
      <c r="S19" s="46"/>
      <c r="T19" s="438" t="s">
        <v>157</v>
      </c>
    </row>
    <row r="20" spans="1:20" ht="15" customHeight="1" thickBot="1" x14ac:dyDescent="0.3">
      <c r="A20" s="567">
        <v>5</v>
      </c>
      <c r="B20" s="9" t="s">
        <v>2874</v>
      </c>
      <c r="C20" s="123" t="s">
        <v>2870</v>
      </c>
      <c r="D20" s="946"/>
      <c r="E20" s="123" t="s">
        <v>2114</v>
      </c>
      <c r="F20" s="1116">
        <v>96</v>
      </c>
      <c r="G20" s="729">
        <v>0</v>
      </c>
      <c r="H20" s="329">
        <f>ROUND($G$20*$F$20/F20,2)</f>
        <v>0</v>
      </c>
      <c r="I20" s="62" t="s">
        <v>50</v>
      </c>
      <c r="J20" s="984"/>
      <c r="K20" s="1195"/>
      <c r="L20" s="1196"/>
      <c r="M20" s="981"/>
      <c r="N20" s="1839">
        <v>15.9</v>
      </c>
      <c r="O20" s="1832">
        <v>0.45200000000000001</v>
      </c>
      <c r="P20" s="1833">
        <v>23.5</v>
      </c>
      <c r="Q20" s="1675">
        <f>ROUND(O20*P20,2)</f>
        <v>10.62</v>
      </c>
      <c r="R20" s="1834" t="s">
        <v>157</v>
      </c>
      <c r="S20" s="1834" t="s">
        <v>157</v>
      </c>
      <c r="T20" s="1834">
        <f t="shared" ref="T20:T22" si="6">N20/F20</f>
        <v>0.16562499999999999</v>
      </c>
    </row>
    <row r="21" spans="1:20" ht="15" customHeight="1" thickBot="1" x14ac:dyDescent="0.3">
      <c r="A21" s="567"/>
      <c r="B21" s="30" t="s">
        <v>2108</v>
      </c>
      <c r="C21" s="123" t="s">
        <v>2871</v>
      </c>
      <c r="D21" s="946"/>
      <c r="E21" s="123" t="s">
        <v>514</v>
      </c>
      <c r="F21" s="1088">
        <v>72</v>
      </c>
      <c r="G21" s="849"/>
      <c r="H21" s="329">
        <f t="shared" ref="H21:H22" si="7">ROUND($G$20*$F$20/F21,2)</f>
        <v>0</v>
      </c>
      <c r="I21" s="62" t="s">
        <v>50</v>
      </c>
      <c r="J21" s="120">
        <v>13.68</v>
      </c>
      <c r="K21" s="217">
        <f>IF(OR(ISBLANK(J21),G20=0,ISBLANK(G20)),,ROUND(J21+$K$3,2))</f>
        <v>0</v>
      </c>
      <c r="L21" s="221">
        <f t="shared" ref="L21" si="8">ROUND(H21*K21,2)</f>
        <v>0</v>
      </c>
      <c r="M21" s="29">
        <f t="shared" ref="M21" si="9">ROUND(K21/F21,2)</f>
        <v>0</v>
      </c>
      <c r="N21" s="1653"/>
      <c r="O21" s="1569"/>
      <c r="P21" s="1474"/>
      <c r="Q21" s="1475"/>
      <c r="R21" s="1570"/>
      <c r="S21" s="1570"/>
      <c r="T21" s="1476">
        <f t="shared" si="6"/>
        <v>0</v>
      </c>
    </row>
    <row r="22" spans="1:20" ht="15" customHeight="1" thickBot="1" x14ac:dyDescent="0.3">
      <c r="A22" s="568"/>
      <c r="B22" s="13" t="s">
        <v>2109</v>
      </c>
      <c r="C22" s="513" t="s">
        <v>2872</v>
      </c>
      <c r="D22" s="946"/>
      <c r="E22" s="123" t="s">
        <v>65</v>
      </c>
      <c r="F22" s="1088">
        <v>96</v>
      </c>
      <c r="G22" s="810"/>
      <c r="H22" s="329">
        <f t="shared" si="7"/>
        <v>0</v>
      </c>
      <c r="I22" s="62" t="s">
        <v>50</v>
      </c>
      <c r="J22" s="984"/>
      <c r="K22" s="1195"/>
      <c r="L22" s="1196"/>
      <c r="M22" s="981"/>
      <c r="N22" s="1653"/>
      <c r="O22" s="1569"/>
      <c r="P22" s="1474"/>
      <c r="Q22" s="1475"/>
      <c r="R22" s="1570"/>
      <c r="S22" s="1570"/>
      <c r="T22" s="1476">
        <f t="shared" si="6"/>
        <v>0</v>
      </c>
    </row>
    <row r="23" spans="1:20" ht="15" customHeight="1" thickBot="1" x14ac:dyDescent="0.3">
      <c r="A23" s="567">
        <v>6</v>
      </c>
      <c r="B23" s="9" t="s">
        <v>2113</v>
      </c>
      <c r="C23" s="123" t="s">
        <v>2873</v>
      </c>
      <c r="D23" s="946"/>
      <c r="E23" s="123" t="s">
        <v>2114</v>
      </c>
      <c r="F23" s="1116">
        <v>96</v>
      </c>
      <c r="G23" s="729">
        <v>0</v>
      </c>
      <c r="H23" s="329">
        <f>ROUND($G$23*$F$23/F23,2)</f>
        <v>0</v>
      </c>
      <c r="I23" s="62" t="s">
        <v>50</v>
      </c>
      <c r="J23" s="120">
        <v>20.59</v>
      </c>
      <c r="K23" s="217">
        <f>IF(OR(ISBLANK(J23),G23=0,ISBLANK(G23)),,ROUND(J23+$K$3,2))</f>
        <v>0</v>
      </c>
      <c r="L23" s="221">
        <f>ROUND(H23*K23,2)</f>
        <v>0</v>
      </c>
      <c r="M23" s="29">
        <f>ROUND(K23/F23,2)</f>
        <v>0</v>
      </c>
      <c r="N23" s="1839">
        <v>17.649999999999999</v>
      </c>
      <c r="O23" s="1832">
        <v>0.4224</v>
      </c>
      <c r="P23" s="1833">
        <v>23.5</v>
      </c>
      <c r="Q23" s="1675">
        <f>ROUND(O23*P23,2)</f>
        <v>9.93</v>
      </c>
      <c r="R23" s="1834">
        <v>0</v>
      </c>
      <c r="S23" s="1834">
        <f>R23/F23</f>
        <v>0</v>
      </c>
      <c r="T23" s="1834">
        <f t="shared" si="1"/>
        <v>0.18385416666666665</v>
      </c>
    </row>
    <row r="24" spans="1:20" ht="15" customHeight="1" x14ac:dyDescent="0.25">
      <c r="A24" s="567"/>
      <c r="B24" s="30" t="s">
        <v>2108</v>
      </c>
      <c r="C24" s="123" t="s">
        <v>157</v>
      </c>
      <c r="D24" s="1004"/>
      <c r="E24" s="123"/>
      <c r="F24" s="1088"/>
      <c r="G24" s="849"/>
      <c r="H24" s="76"/>
      <c r="I24" s="57"/>
      <c r="J24" s="32"/>
      <c r="K24" s="33"/>
      <c r="L24" s="32"/>
      <c r="M24" s="33"/>
      <c r="N24" s="1877"/>
      <c r="O24" s="87"/>
      <c r="P24" s="34"/>
      <c r="Q24" s="76"/>
      <c r="R24" s="57"/>
      <c r="S24" s="32"/>
      <c r="T24" s="437" t="s">
        <v>157</v>
      </c>
    </row>
    <row r="25" spans="1:20" ht="15" customHeight="1" thickBot="1" x14ac:dyDescent="0.3">
      <c r="A25" s="568"/>
      <c r="B25" s="13" t="s">
        <v>2109</v>
      </c>
      <c r="C25" s="513"/>
      <c r="D25" s="1228"/>
      <c r="E25" s="513"/>
      <c r="F25" s="1075"/>
      <c r="G25" s="810"/>
      <c r="H25" s="70"/>
      <c r="I25" s="48"/>
      <c r="J25" s="111"/>
      <c r="K25" s="69"/>
      <c r="L25" s="71"/>
      <c r="M25" s="112"/>
      <c r="N25" s="1677"/>
      <c r="O25" s="128"/>
      <c r="P25" s="13"/>
      <c r="Q25" s="79"/>
      <c r="R25" s="61"/>
      <c r="S25" s="46"/>
      <c r="T25" s="438" t="s">
        <v>157</v>
      </c>
    </row>
    <row r="26" spans="1:20" ht="15" customHeight="1" thickBot="1" x14ac:dyDescent="0.3">
      <c r="A26" s="567">
        <v>7</v>
      </c>
      <c r="B26" s="200" t="s">
        <v>515</v>
      </c>
      <c r="C26" s="27" t="s">
        <v>51</v>
      </c>
      <c r="D26" s="1005"/>
      <c r="E26" s="436" t="s">
        <v>516</v>
      </c>
      <c r="F26" s="1072">
        <v>6</v>
      </c>
      <c r="G26" s="820">
        <v>5</v>
      </c>
      <c r="H26" s="27">
        <f>ROUND(G26*F26/F26,2)</f>
        <v>5</v>
      </c>
      <c r="I26" s="23" t="s">
        <v>50</v>
      </c>
      <c r="J26" s="982"/>
      <c r="K26" s="979"/>
      <c r="L26" s="980"/>
      <c r="M26" s="981"/>
      <c r="N26" s="2009"/>
      <c r="O26" s="1837"/>
      <c r="P26" s="1894"/>
      <c r="Q26" s="2005"/>
      <c r="R26" s="1831"/>
      <c r="S26" s="1862"/>
      <c r="T26" s="1834" t="s">
        <v>157</v>
      </c>
    </row>
    <row r="27" spans="1:20" ht="15" customHeight="1" x14ac:dyDescent="0.25">
      <c r="A27" s="567"/>
      <c r="B27" s="34" t="s">
        <v>517</v>
      </c>
      <c r="C27" s="946" t="s">
        <v>518</v>
      </c>
      <c r="D27" s="946"/>
      <c r="E27" s="946"/>
      <c r="F27" s="946"/>
      <c r="G27" s="856"/>
      <c r="H27" s="27" t="e">
        <f>ROUND(G26*F26/F27,2)</f>
        <v>#DIV/0!</v>
      </c>
      <c r="I27" s="50" t="s">
        <v>50</v>
      </c>
      <c r="J27" s="82"/>
      <c r="K27" s="66">
        <f>IF(OR(ISBLANK(J27),G26=0,ISBLANK(G26)),,ROUND(J27+$K$3,2))</f>
        <v>0</v>
      </c>
      <c r="L27" s="28" t="e">
        <f>ROUND(H27*K27,2)</f>
        <v>#DIV/0!</v>
      </c>
      <c r="M27" s="29" t="e">
        <f>ROUND(K27/F27,2)</f>
        <v>#DIV/0!</v>
      </c>
      <c r="N27" s="1881"/>
      <c r="O27" s="87"/>
      <c r="P27" s="34"/>
      <c r="Q27" s="76"/>
      <c r="R27" s="57"/>
      <c r="S27" s="32"/>
      <c r="T27" s="437" t="s">
        <v>157</v>
      </c>
    </row>
    <row r="28" spans="1:20" ht="15" customHeight="1" thickBot="1" x14ac:dyDescent="0.3">
      <c r="A28" s="568"/>
      <c r="B28" s="13" t="s">
        <v>519</v>
      </c>
      <c r="C28" s="513"/>
      <c r="D28" s="1228"/>
      <c r="E28" s="513"/>
      <c r="F28" s="1075"/>
      <c r="G28" s="810"/>
      <c r="H28" s="70"/>
      <c r="I28" s="48"/>
      <c r="J28" s="111"/>
      <c r="K28" s="69"/>
      <c r="L28" s="71"/>
      <c r="M28" s="112"/>
      <c r="N28" s="1677"/>
      <c r="O28" s="74"/>
      <c r="P28" s="13"/>
      <c r="Q28" s="79"/>
      <c r="R28" s="61"/>
      <c r="S28" s="46"/>
      <c r="T28" s="438" t="s">
        <v>157</v>
      </c>
    </row>
    <row r="29" spans="1:20" ht="15" customHeight="1" thickBot="1" x14ac:dyDescent="0.3">
      <c r="A29" s="567">
        <v>8</v>
      </c>
      <c r="B29" s="200" t="s">
        <v>3215</v>
      </c>
      <c r="C29" s="27" t="s">
        <v>51</v>
      </c>
      <c r="D29" s="1004"/>
      <c r="E29" s="436" t="s">
        <v>516</v>
      </c>
      <c r="F29" s="1072">
        <v>6</v>
      </c>
      <c r="G29" s="729">
        <v>160</v>
      </c>
      <c r="H29" s="27">
        <f>ROUND(G29*F29/F29,2)</f>
        <v>160</v>
      </c>
      <c r="I29" s="23" t="s">
        <v>50</v>
      </c>
      <c r="J29" s="982"/>
      <c r="K29" s="979"/>
      <c r="L29" s="980"/>
      <c r="M29" s="981"/>
      <c r="N29" s="2010"/>
      <c r="O29" s="1837"/>
      <c r="P29" s="1894"/>
      <c r="Q29" s="2005"/>
      <c r="R29" s="1831"/>
      <c r="S29" s="1862"/>
      <c r="T29" s="1834" t="s">
        <v>157</v>
      </c>
    </row>
    <row r="30" spans="1:20" ht="15" customHeight="1" thickBot="1" x14ac:dyDescent="0.3">
      <c r="A30" s="567"/>
      <c r="B30" s="113" t="s">
        <v>520</v>
      </c>
      <c r="C30" s="986" t="s">
        <v>518</v>
      </c>
      <c r="D30" s="986"/>
      <c r="E30" s="986"/>
      <c r="F30" s="986"/>
      <c r="G30" s="810"/>
      <c r="H30" s="70" t="e">
        <f>ROUND(G29*F29/F30,2)</f>
        <v>#DIV/0!</v>
      </c>
      <c r="I30" s="59" t="s">
        <v>50</v>
      </c>
      <c r="J30" s="60"/>
      <c r="K30" s="69">
        <f>IF(OR(ISBLANK(J30),G29=0,ISBLANK(G29)),,ROUND(J30+$K$3,2))</f>
        <v>0</v>
      </c>
      <c r="L30" s="71" t="e">
        <f>ROUND(H30*K30,2)</f>
        <v>#DIV/0!</v>
      </c>
      <c r="M30" s="112" t="e">
        <f>ROUND(K30/F30,2)</f>
        <v>#DIV/0!</v>
      </c>
      <c r="N30" s="2006"/>
      <c r="O30" s="87"/>
      <c r="P30" s="34"/>
      <c r="Q30" s="76"/>
      <c r="R30" s="57"/>
      <c r="S30" s="32"/>
      <c r="T30" s="437" t="s">
        <v>157</v>
      </c>
    </row>
    <row r="31" spans="1:20" ht="15" customHeight="1" thickBot="1" x14ac:dyDescent="0.3">
      <c r="A31" s="566">
        <v>9</v>
      </c>
      <c r="B31" s="2123" t="s">
        <v>3215</v>
      </c>
      <c r="C31" s="329" t="s">
        <v>51</v>
      </c>
      <c r="D31" s="1005"/>
      <c r="E31" s="999" t="s">
        <v>516</v>
      </c>
      <c r="F31" s="1110">
        <v>6</v>
      </c>
      <c r="G31" s="729">
        <v>0</v>
      </c>
      <c r="H31" s="27">
        <f>ROUND(G31*F31/F31,2)</f>
        <v>0</v>
      </c>
      <c r="I31" s="23" t="s">
        <v>50</v>
      </c>
      <c r="J31" s="982"/>
      <c r="K31" s="979"/>
      <c r="L31" s="980"/>
      <c r="M31" s="981"/>
      <c r="N31" s="2010"/>
      <c r="O31" s="87"/>
      <c r="P31" s="34"/>
      <c r="Q31" s="76"/>
      <c r="R31" s="57"/>
      <c r="S31" s="32"/>
      <c r="T31" s="437" t="s">
        <v>157</v>
      </c>
    </row>
    <row r="32" spans="1:20" ht="15" customHeight="1" thickBot="1" x14ac:dyDescent="0.3">
      <c r="A32" s="568"/>
      <c r="B32" s="13" t="s">
        <v>521</v>
      </c>
      <c r="C32" s="986" t="s">
        <v>518</v>
      </c>
      <c r="D32" s="986"/>
      <c r="E32" s="986"/>
      <c r="F32" s="986"/>
      <c r="G32" s="870"/>
      <c r="H32" s="70" t="e">
        <f>ROUND(G31*F31/F32,2)</f>
        <v>#DIV/0!</v>
      </c>
      <c r="I32" s="59" t="s">
        <v>50</v>
      </c>
      <c r="J32" s="60"/>
      <c r="K32" s="69">
        <f>IF(OR(ISBLANK(J32),G31=0,ISBLANK(G31)),,ROUND(J32+$K$3,2))</f>
        <v>0</v>
      </c>
      <c r="L32" s="71" t="e">
        <f>ROUND(H32*K32,2)</f>
        <v>#DIV/0!</v>
      </c>
      <c r="M32" s="112" t="e">
        <f>ROUND(K32/F32,2)</f>
        <v>#DIV/0!</v>
      </c>
      <c r="N32" s="2006"/>
      <c r="O32" s="87"/>
      <c r="P32" s="34"/>
      <c r="Q32" s="76"/>
      <c r="R32" s="57"/>
      <c r="S32" s="32"/>
      <c r="T32" s="437" t="s">
        <v>157</v>
      </c>
    </row>
    <row r="33" spans="1:20" ht="15" customHeight="1" thickBot="1" x14ac:dyDescent="0.3">
      <c r="A33" s="567">
        <v>10</v>
      </c>
      <c r="B33" s="200" t="s">
        <v>522</v>
      </c>
      <c r="C33" s="436" t="s">
        <v>51</v>
      </c>
      <c r="D33" s="1004"/>
      <c r="E33" s="436" t="s">
        <v>523</v>
      </c>
      <c r="F33" s="1072">
        <v>1</v>
      </c>
      <c r="G33" s="854">
        <v>2</v>
      </c>
      <c r="H33" s="27">
        <f>ROUND(G33*F33/F33,2)</f>
        <v>2</v>
      </c>
      <c r="I33" s="23" t="s">
        <v>524</v>
      </c>
      <c r="J33" s="982"/>
      <c r="K33" s="979"/>
      <c r="L33" s="980"/>
      <c r="M33" s="981"/>
      <c r="N33" s="2010"/>
      <c r="O33" s="87"/>
      <c r="P33" s="34"/>
      <c r="Q33" s="76"/>
      <c r="R33" s="57"/>
      <c r="S33" s="32"/>
      <c r="T33" s="437" t="s">
        <v>157</v>
      </c>
    </row>
    <row r="34" spans="1:20" ht="15" customHeight="1" thickBot="1" x14ac:dyDescent="0.3">
      <c r="A34" s="568"/>
      <c r="B34" s="13" t="s">
        <v>525</v>
      </c>
      <c r="C34" s="986" t="s">
        <v>518</v>
      </c>
      <c r="D34" s="986"/>
      <c r="E34" s="986"/>
      <c r="F34" s="986"/>
      <c r="G34" s="810"/>
      <c r="H34" s="70" t="e">
        <f>ROUND(G33*F33/F34,2)</f>
        <v>#DIV/0!</v>
      </c>
      <c r="I34" s="59" t="s">
        <v>50</v>
      </c>
      <c r="J34" s="60"/>
      <c r="K34" s="69">
        <f>IF(OR(ISBLANK(J34),G33=0,ISBLANK(G33)),,ROUND(J34+$K$3,2))</f>
        <v>0</v>
      </c>
      <c r="L34" s="71" t="e">
        <f>ROUND(H34*K34,2)</f>
        <v>#DIV/0!</v>
      </c>
      <c r="M34" s="112" t="e">
        <f>ROUND(K34/F34,2)</f>
        <v>#DIV/0!</v>
      </c>
      <c r="N34" s="2006"/>
      <c r="O34" s="87"/>
      <c r="P34" s="34"/>
      <c r="Q34" s="76"/>
      <c r="R34" s="57"/>
      <c r="S34" s="32"/>
      <c r="T34" s="437" t="s">
        <v>157</v>
      </c>
    </row>
    <row r="35" spans="1:20" ht="15" customHeight="1" thickBot="1" x14ac:dyDescent="0.3">
      <c r="A35" s="566">
        <v>11</v>
      </c>
      <c r="B35" s="2123" t="s">
        <v>3216</v>
      </c>
      <c r="C35" s="27" t="s">
        <v>51</v>
      </c>
      <c r="D35" s="1004"/>
      <c r="E35" s="999" t="s">
        <v>526</v>
      </c>
      <c r="F35" s="1081">
        <v>6</v>
      </c>
      <c r="G35" s="729">
        <v>10</v>
      </c>
      <c r="H35" s="329">
        <f>ROUND(G35*F35/F35,2)</f>
        <v>10</v>
      </c>
      <c r="I35" s="62" t="s">
        <v>50</v>
      </c>
      <c r="J35" s="1198"/>
      <c r="K35" s="1195"/>
      <c r="L35" s="1196"/>
      <c r="M35" s="1197"/>
      <c r="N35" s="1657"/>
      <c r="O35" s="87"/>
      <c r="P35" s="34"/>
      <c r="Q35" s="76"/>
      <c r="R35" s="57"/>
      <c r="S35" s="32"/>
      <c r="T35" s="437" t="s">
        <v>157</v>
      </c>
    </row>
    <row r="36" spans="1:20" ht="15" customHeight="1" thickBot="1" x14ac:dyDescent="0.3">
      <c r="A36" s="568"/>
      <c r="B36" s="13" t="s">
        <v>527</v>
      </c>
      <c r="C36" s="986" t="s">
        <v>518</v>
      </c>
      <c r="D36" s="986"/>
      <c r="E36" s="986"/>
      <c r="F36" s="986"/>
      <c r="G36" s="870">
        <v>150</v>
      </c>
      <c r="H36" s="70" t="e">
        <f>ROUND(G35*F35/F36,2)</f>
        <v>#DIV/0!</v>
      </c>
      <c r="I36" s="59" t="s">
        <v>50</v>
      </c>
      <c r="J36" s="60"/>
      <c r="K36" s="69">
        <f>IF(OR(ISBLANK(J36),G35=0,ISBLANK(G35)),,ROUND(J36+$K$3,2))</f>
        <v>0</v>
      </c>
      <c r="L36" s="71" t="e">
        <f>ROUND(H36*K36,2)</f>
        <v>#DIV/0!</v>
      </c>
      <c r="M36" s="112" t="e">
        <f>ROUND(K36/F36,2)</f>
        <v>#DIV/0!</v>
      </c>
      <c r="N36" s="520"/>
      <c r="O36" s="87"/>
      <c r="P36" s="34"/>
      <c r="Q36" s="76"/>
      <c r="R36" s="57"/>
      <c r="S36" s="32"/>
      <c r="T36" s="437" t="s">
        <v>157</v>
      </c>
    </row>
    <row r="37" spans="1:20" ht="15" customHeight="1" thickBot="1" x14ac:dyDescent="0.3">
      <c r="A37" s="567">
        <v>12</v>
      </c>
      <c r="B37" s="200" t="s">
        <v>528</v>
      </c>
      <c r="C37" s="27" t="s">
        <v>51</v>
      </c>
      <c r="D37" s="1004"/>
      <c r="E37" s="436" t="s">
        <v>516</v>
      </c>
      <c r="F37" s="1072">
        <v>6</v>
      </c>
      <c r="G37" s="820">
        <v>0</v>
      </c>
      <c r="H37" s="27">
        <f>ROUND(G37*F37/F37,2)</f>
        <v>0</v>
      </c>
      <c r="I37" s="23" t="s">
        <v>50</v>
      </c>
      <c r="J37" s="982"/>
      <c r="K37" s="979"/>
      <c r="L37" s="980"/>
      <c r="M37" s="981"/>
      <c r="N37" s="1657"/>
      <c r="O37" s="87"/>
      <c r="P37" s="34"/>
      <c r="Q37" s="76"/>
      <c r="R37" s="57"/>
      <c r="S37" s="32"/>
      <c r="T37" s="437" t="s">
        <v>157</v>
      </c>
    </row>
    <row r="38" spans="1:20" ht="15" customHeight="1" x14ac:dyDescent="0.25">
      <c r="A38" s="567"/>
      <c r="B38" s="34" t="s">
        <v>529</v>
      </c>
      <c r="C38" s="946" t="s">
        <v>518</v>
      </c>
      <c r="D38" s="946"/>
      <c r="E38" s="946"/>
      <c r="F38" s="946"/>
      <c r="G38" s="856"/>
      <c r="H38" s="27" t="e">
        <f>ROUND(G37*F37/F38,2)</f>
        <v>#DIV/0!</v>
      </c>
      <c r="I38" s="50" t="s">
        <v>50</v>
      </c>
      <c r="J38" s="82"/>
      <c r="K38" s="66">
        <f>IF(OR(ISBLANK(J38),G37=0,ISBLANK(G37)),,ROUND(J38+$K$3,2))</f>
        <v>0</v>
      </c>
      <c r="L38" s="28" t="e">
        <f>ROUND(H38*K38,2)</f>
        <v>#DIV/0!</v>
      </c>
      <c r="M38" s="29" t="e">
        <f>ROUND(K38/F38,2)</f>
        <v>#DIV/0!</v>
      </c>
      <c r="N38" s="1618"/>
      <c r="O38" s="87"/>
      <c r="P38" s="34"/>
      <c r="Q38" s="76"/>
      <c r="R38" s="57"/>
      <c r="S38" s="32"/>
      <c r="T38" s="437" t="s">
        <v>157</v>
      </c>
    </row>
    <row r="39" spans="1:20" s="21" customFormat="1" ht="15" customHeight="1" thickBot="1" x14ac:dyDescent="0.3">
      <c r="A39" s="568"/>
      <c r="B39" s="13" t="s">
        <v>530</v>
      </c>
      <c r="C39" s="513"/>
      <c r="D39" s="1228"/>
      <c r="E39" s="513"/>
      <c r="F39" s="1075"/>
      <c r="G39" s="810"/>
      <c r="H39" s="70"/>
      <c r="I39" s="48"/>
      <c r="J39" s="111"/>
      <c r="K39" s="69"/>
      <c r="L39" s="71"/>
      <c r="M39" s="112"/>
      <c r="N39" s="520"/>
      <c r="O39" s="87"/>
      <c r="P39" s="34"/>
      <c r="Q39" s="76"/>
      <c r="R39" s="57"/>
      <c r="S39" s="32"/>
      <c r="T39" s="437" t="s">
        <v>157</v>
      </c>
    </row>
    <row r="40" spans="1:20" s="21" customFormat="1" ht="15" customHeight="1" thickBot="1" x14ac:dyDescent="0.3">
      <c r="A40" s="566">
        <v>13</v>
      </c>
      <c r="B40" s="2123" t="s">
        <v>3217</v>
      </c>
      <c r="C40" s="329" t="s">
        <v>51</v>
      </c>
      <c r="D40" s="1004"/>
      <c r="E40" s="999" t="s">
        <v>516</v>
      </c>
      <c r="F40" s="1081">
        <v>6</v>
      </c>
      <c r="G40" s="729">
        <v>20</v>
      </c>
      <c r="H40" s="329">
        <f>ROUND(G40*F40/F40,2)</f>
        <v>20</v>
      </c>
      <c r="I40" s="156" t="s">
        <v>50</v>
      </c>
      <c r="J40" s="984"/>
      <c r="K40" s="1195"/>
      <c r="L40" s="1196"/>
      <c r="M40" s="1197"/>
      <c r="N40" s="1657"/>
      <c r="O40" s="87"/>
      <c r="P40" s="34"/>
      <c r="Q40" s="76"/>
      <c r="R40" s="57"/>
      <c r="S40" s="32"/>
      <c r="T40" s="437" t="s">
        <v>157</v>
      </c>
    </row>
    <row r="41" spans="1:20" s="21" customFormat="1" ht="15" customHeight="1" x14ac:dyDescent="0.25">
      <c r="A41" s="567"/>
      <c r="B41" s="34" t="s">
        <v>531</v>
      </c>
      <c r="C41" s="946" t="s">
        <v>518</v>
      </c>
      <c r="D41" s="946"/>
      <c r="E41" s="946"/>
      <c r="F41" s="946"/>
      <c r="G41" s="856"/>
      <c r="H41" s="27" t="e">
        <f>ROUND(G40*F40/F41,2)</f>
        <v>#DIV/0!</v>
      </c>
      <c r="I41" s="50" t="s">
        <v>50</v>
      </c>
      <c r="J41" s="82"/>
      <c r="K41" s="66">
        <f>IF(OR(ISBLANK(J41),G40=0,ISBLANK(G40)),,ROUND(J41+$K$3,2))</f>
        <v>0</v>
      </c>
      <c r="L41" s="28" t="e">
        <f>ROUND(H41*K41,2)</f>
        <v>#DIV/0!</v>
      </c>
      <c r="M41" s="29" t="e">
        <f>ROUND(K41/F41,2)</f>
        <v>#DIV/0!</v>
      </c>
      <c r="N41" s="1618"/>
      <c r="O41" s="87"/>
      <c r="P41" s="34"/>
      <c r="Q41" s="76"/>
      <c r="R41" s="57"/>
      <c r="S41" s="32"/>
      <c r="T41" s="437" t="s">
        <v>238</v>
      </c>
    </row>
    <row r="42" spans="1:20" s="21" customFormat="1" ht="15" customHeight="1" thickBot="1" x14ac:dyDescent="0.3">
      <c r="A42" s="568"/>
      <c r="B42" s="13" t="s">
        <v>532</v>
      </c>
      <c r="C42" s="513"/>
      <c r="D42" s="1228"/>
      <c r="E42" s="513"/>
      <c r="F42" s="1075"/>
      <c r="G42" s="822"/>
      <c r="H42" s="70"/>
      <c r="I42" s="48"/>
      <c r="J42" s="111"/>
      <c r="K42" s="69"/>
      <c r="L42" s="71"/>
      <c r="M42" s="112"/>
      <c r="N42" s="520"/>
      <c r="O42" s="87"/>
      <c r="P42" s="34"/>
      <c r="Q42" s="76"/>
      <c r="R42" s="57"/>
      <c r="S42" s="32"/>
      <c r="T42" s="437" t="s">
        <v>157</v>
      </c>
    </row>
    <row r="43" spans="1:20" s="21" customFormat="1" ht="15" customHeight="1" thickBot="1" x14ac:dyDescent="0.3">
      <c r="A43" s="566">
        <v>14</v>
      </c>
      <c r="B43" s="165" t="s">
        <v>533</v>
      </c>
      <c r="C43" s="329" t="s">
        <v>51</v>
      </c>
      <c r="D43" s="1004"/>
      <c r="E43" s="470" t="s">
        <v>516</v>
      </c>
      <c r="F43" s="1079">
        <v>6</v>
      </c>
      <c r="G43" s="729">
        <v>5</v>
      </c>
      <c r="H43" s="329">
        <f>ROUND(G43*F43/F43,2)</f>
        <v>5</v>
      </c>
      <c r="I43" s="62" t="s">
        <v>50</v>
      </c>
      <c r="J43" s="984"/>
      <c r="K43" s="1199"/>
      <c r="L43" s="1196"/>
      <c r="M43" s="1197"/>
      <c r="N43" s="1657"/>
      <c r="O43" s="87"/>
      <c r="P43" s="34"/>
      <c r="Q43" s="76"/>
      <c r="R43" s="57"/>
      <c r="S43" s="32"/>
      <c r="T43" s="437" t="s">
        <v>157</v>
      </c>
    </row>
    <row r="44" spans="1:20" s="21" customFormat="1" ht="15" customHeight="1" x14ac:dyDescent="0.25">
      <c r="A44" s="892"/>
      <c r="B44" s="109" t="s">
        <v>534</v>
      </c>
      <c r="C44" s="946" t="s">
        <v>518</v>
      </c>
      <c r="D44" s="946"/>
      <c r="E44" s="946"/>
      <c r="F44" s="946"/>
      <c r="G44" s="856"/>
      <c r="H44" s="27" t="e">
        <f>ROUND(G43*F43/F44,2)</f>
        <v>#DIV/0!</v>
      </c>
      <c r="I44" s="50" t="s">
        <v>50</v>
      </c>
      <c r="J44" s="82"/>
      <c r="K44" s="66">
        <f>IF(OR(ISBLANK(J44),G43=0,ISBLANK(G43)),,ROUND(J44+$K$3,2))</f>
        <v>0</v>
      </c>
      <c r="L44" s="28" t="e">
        <f>ROUND(H44*K44,2)</f>
        <v>#DIV/0!</v>
      </c>
      <c r="M44" s="29" t="e">
        <f>ROUND(K44/F44,2)</f>
        <v>#DIV/0!</v>
      </c>
      <c r="N44" s="1618"/>
      <c r="O44" s="87"/>
      <c r="P44" s="34"/>
      <c r="Q44" s="76"/>
      <c r="R44" s="57"/>
      <c r="S44" s="32"/>
      <c r="T44" s="437" t="s">
        <v>157</v>
      </c>
    </row>
    <row r="45" spans="1:20" s="21" customFormat="1" ht="15" customHeight="1" thickBot="1" x14ac:dyDescent="0.3">
      <c r="A45" s="568"/>
      <c r="B45" s="252" t="s">
        <v>535</v>
      </c>
      <c r="C45" s="513"/>
      <c r="D45" s="1228"/>
      <c r="E45" s="513"/>
      <c r="F45" s="1075"/>
      <c r="G45" s="828"/>
      <c r="H45" s="513"/>
      <c r="I45" s="48"/>
      <c r="J45" s="111"/>
      <c r="K45" s="188"/>
      <c r="L45" s="71"/>
      <c r="M45" s="112"/>
      <c r="N45" s="520"/>
      <c r="O45" s="87"/>
      <c r="P45" s="34"/>
      <c r="Q45" s="76"/>
      <c r="R45" s="57"/>
      <c r="S45" s="32"/>
      <c r="T45" s="437" t="s">
        <v>157</v>
      </c>
    </row>
    <row r="46" spans="1:20" s="21" customFormat="1" ht="15" customHeight="1" thickBot="1" x14ac:dyDescent="0.3">
      <c r="A46" s="569">
        <v>15</v>
      </c>
      <c r="B46" s="676" t="s">
        <v>536</v>
      </c>
      <c r="C46" s="27" t="s">
        <v>51</v>
      </c>
      <c r="D46" s="1004"/>
      <c r="E46" s="186" t="s">
        <v>516</v>
      </c>
      <c r="F46" s="1077">
        <v>6</v>
      </c>
      <c r="G46" s="820">
        <v>160</v>
      </c>
      <c r="H46" s="27">
        <f>ROUND(G46*F46/F46,2)</f>
        <v>160</v>
      </c>
      <c r="I46" s="62" t="s">
        <v>50</v>
      </c>
      <c r="J46" s="982"/>
      <c r="K46" s="979"/>
      <c r="L46" s="980"/>
      <c r="M46" s="981"/>
      <c r="N46" s="2010"/>
      <c r="O46" s="87"/>
      <c r="P46" s="34"/>
      <c r="Q46" s="76"/>
      <c r="R46" s="57"/>
      <c r="S46" s="32"/>
      <c r="T46" s="437" t="s">
        <v>157</v>
      </c>
    </row>
    <row r="47" spans="1:20" s="21" customFormat="1" ht="15" customHeight="1" x14ac:dyDescent="0.25">
      <c r="A47" s="569"/>
      <c r="B47" s="34" t="s">
        <v>537</v>
      </c>
      <c r="C47" s="946" t="s">
        <v>518</v>
      </c>
      <c r="D47" s="946"/>
      <c r="E47" s="946"/>
      <c r="F47" s="946"/>
      <c r="G47" s="856"/>
      <c r="H47" s="27" t="e">
        <f>ROUND(G46*F46/F47,2)</f>
        <v>#DIV/0!</v>
      </c>
      <c r="I47" s="50" t="s">
        <v>50</v>
      </c>
      <c r="J47" s="82"/>
      <c r="K47" s="66">
        <f>IF(OR(ISBLANK(J47),G46=0,ISBLANK(G46)),,ROUND(J47+$K$3,2))</f>
        <v>0</v>
      </c>
      <c r="L47" s="28" t="e">
        <f>ROUND(H47*K47,2)</f>
        <v>#DIV/0!</v>
      </c>
      <c r="M47" s="29" t="e">
        <f>ROUND(K47/F47,2)</f>
        <v>#DIV/0!</v>
      </c>
      <c r="N47" s="1881"/>
      <c r="O47" s="87"/>
      <c r="P47" s="34"/>
      <c r="Q47" s="76"/>
      <c r="R47" s="57"/>
      <c r="S47" s="32"/>
      <c r="T47" s="437" t="s">
        <v>157</v>
      </c>
    </row>
    <row r="48" spans="1:20" s="21" customFormat="1" ht="15" customHeight="1" thickBot="1" x14ac:dyDescent="0.3">
      <c r="A48" s="570"/>
      <c r="B48" s="48" t="s">
        <v>538</v>
      </c>
      <c r="C48" s="2026"/>
      <c r="D48" s="2026"/>
      <c r="E48" s="2026"/>
      <c r="F48" s="2026"/>
      <c r="G48" s="2027"/>
      <c r="H48" s="1433"/>
      <c r="I48" s="1471"/>
      <c r="J48" s="1311"/>
      <c r="K48" s="69"/>
      <c r="L48" s="71"/>
      <c r="M48" s="112"/>
      <c r="N48" s="2028"/>
      <c r="O48" s="74"/>
      <c r="P48" s="13"/>
      <c r="Q48" s="79"/>
      <c r="R48" s="61"/>
      <c r="S48" s="46"/>
      <c r="T48" s="936"/>
    </row>
    <row r="49" spans="1:20" s="21" customFormat="1" ht="15" customHeight="1" thickBot="1" x14ac:dyDescent="0.3">
      <c r="A49" s="2011"/>
      <c r="B49" s="2030" t="s">
        <v>2876</v>
      </c>
      <c r="C49" s="2013"/>
      <c r="D49" s="2014"/>
      <c r="E49" s="2013"/>
      <c r="F49" s="2015"/>
      <c r="G49" s="2016"/>
      <c r="H49" s="2017"/>
      <c r="I49" s="2012"/>
      <c r="J49" s="2018"/>
      <c r="K49" s="2019"/>
      <c r="L49" s="2020"/>
      <c r="M49" s="2021"/>
      <c r="N49" s="2024" t="s">
        <v>157</v>
      </c>
      <c r="O49" s="2029" t="s">
        <v>2875</v>
      </c>
      <c r="P49" s="2012"/>
      <c r="Q49" s="2018"/>
      <c r="R49" s="2019"/>
      <c r="S49" s="2020"/>
      <c r="T49" s="2025" t="s">
        <v>157</v>
      </c>
    </row>
    <row r="50" spans="1:20" s="21" customFormat="1" ht="15" customHeight="1" thickBot="1" x14ac:dyDescent="0.3">
      <c r="A50" s="567">
        <v>16</v>
      </c>
      <c r="B50" s="2271" t="s">
        <v>2877</v>
      </c>
      <c r="C50" s="1858" t="s">
        <v>2881</v>
      </c>
      <c r="D50" s="2022"/>
      <c r="E50" s="1858" t="s">
        <v>514</v>
      </c>
      <c r="F50" s="2023">
        <v>72</v>
      </c>
      <c r="G50" s="820">
        <v>0</v>
      </c>
      <c r="H50" s="1837">
        <f>ROUND($G$50*$F$50/F50,2)</f>
        <v>0</v>
      </c>
      <c r="I50" s="1894" t="s">
        <v>50</v>
      </c>
      <c r="J50" s="1838">
        <v>37.86</v>
      </c>
      <c r="K50" s="1831">
        <f>IF(OR(ISBLANK(J50),G50=0,ISBLANK(G50)),,ROUND(J50+$K$3,2))</f>
        <v>0</v>
      </c>
      <c r="L50" s="1862">
        <f>ROUND(H50*K50,2)</f>
        <v>0</v>
      </c>
      <c r="M50" s="29">
        <f>ROUND(K50/F50,2)</f>
        <v>0</v>
      </c>
      <c r="N50" s="1839">
        <v>22.45</v>
      </c>
      <c r="O50" s="1832">
        <v>0.67410000000000003</v>
      </c>
      <c r="P50" s="1833">
        <v>10</v>
      </c>
      <c r="Q50" s="1675">
        <f>ROUND(O50*P50,2)</f>
        <v>6.74</v>
      </c>
      <c r="R50" s="1834">
        <v>0</v>
      </c>
      <c r="S50" s="1834">
        <f>R50/F50</f>
        <v>0</v>
      </c>
      <c r="T50" s="1834">
        <f t="shared" ref="T50" si="10">N50/F50</f>
        <v>0.31180555555555556</v>
      </c>
    </row>
    <row r="51" spans="1:20" s="21" customFormat="1" ht="15" customHeight="1" x14ac:dyDescent="0.25">
      <c r="A51" s="567"/>
      <c r="B51" s="30" t="s">
        <v>2108</v>
      </c>
      <c r="C51" s="123" t="s">
        <v>157</v>
      </c>
      <c r="D51" s="1004"/>
      <c r="E51" s="123"/>
      <c r="F51" s="1088"/>
      <c r="G51" s="856"/>
      <c r="H51" s="76"/>
      <c r="I51" s="57"/>
      <c r="J51" s="32"/>
      <c r="K51" s="33"/>
      <c r="L51" s="32"/>
      <c r="M51" s="33"/>
      <c r="N51" s="1877"/>
      <c r="O51" s="87"/>
      <c r="P51" s="34"/>
      <c r="Q51" s="76"/>
      <c r="R51" s="57"/>
      <c r="S51" s="32"/>
      <c r="T51" s="437" t="s">
        <v>157</v>
      </c>
    </row>
    <row r="52" spans="1:20" s="21" customFormat="1" ht="15" customHeight="1" thickBot="1" x14ac:dyDescent="0.3">
      <c r="A52" s="568"/>
      <c r="B52" s="13" t="s">
        <v>2109</v>
      </c>
      <c r="C52" s="513"/>
      <c r="D52" s="1228"/>
      <c r="E52" s="513"/>
      <c r="F52" s="1075"/>
      <c r="G52" s="2027"/>
      <c r="H52" s="70"/>
      <c r="I52" s="48"/>
      <c r="J52" s="111"/>
      <c r="K52" s="69"/>
      <c r="L52" s="71"/>
      <c r="M52" s="112"/>
      <c r="N52" s="1677"/>
      <c r="O52" s="128"/>
      <c r="P52" s="13"/>
      <c r="Q52" s="79"/>
      <c r="R52" s="61"/>
      <c r="S52" s="46"/>
      <c r="T52" s="438" t="s">
        <v>157</v>
      </c>
    </row>
    <row r="53" spans="1:20" s="21" customFormat="1" ht="15" customHeight="1" thickBot="1" x14ac:dyDescent="0.3">
      <c r="A53" s="2011"/>
      <c r="B53" s="2030" t="s">
        <v>2878</v>
      </c>
      <c r="C53" s="2013"/>
      <c r="D53" s="2014"/>
      <c r="E53" s="2013"/>
      <c r="F53" s="2015"/>
      <c r="G53" s="2016"/>
      <c r="H53" s="2017"/>
      <c r="I53" s="2012"/>
      <c r="J53" s="2018"/>
      <c r="K53" s="2019"/>
      <c r="L53" s="2020"/>
      <c r="M53" s="2021"/>
      <c r="N53" s="2024"/>
      <c r="O53" s="2029" t="s">
        <v>2879</v>
      </c>
      <c r="P53" s="2012"/>
      <c r="Q53" s="2018"/>
      <c r="R53" s="2019"/>
      <c r="S53" s="2020"/>
      <c r="T53" s="2025" t="s">
        <v>157</v>
      </c>
    </row>
    <row r="54" spans="1:20" s="21" customFormat="1" ht="15" customHeight="1" thickBot="1" x14ac:dyDescent="0.3">
      <c r="A54" s="567">
        <v>17</v>
      </c>
      <c r="B54" s="9" t="s">
        <v>2880</v>
      </c>
      <c r="C54" s="123" t="s">
        <v>2882</v>
      </c>
      <c r="D54" s="946"/>
      <c r="E54" s="123" t="s">
        <v>514</v>
      </c>
      <c r="F54" s="1116">
        <v>72</v>
      </c>
      <c r="G54" s="820">
        <v>0</v>
      </c>
      <c r="H54" s="329">
        <f>ROUND($G$54*$F$54/F54,2)</f>
        <v>0</v>
      </c>
      <c r="I54" s="62" t="s">
        <v>50</v>
      </c>
      <c r="J54" s="120">
        <v>37.86</v>
      </c>
      <c r="K54" s="217">
        <f>IF(OR(ISBLANK(J54),G54=0,ISBLANK(G54)),,ROUND(J54+$K$3,2))</f>
        <v>0</v>
      </c>
      <c r="L54" s="221">
        <f>ROUND(H54*K54,2)</f>
        <v>0</v>
      </c>
      <c r="M54" s="29">
        <f>ROUND(K54/F54,2)</f>
        <v>0</v>
      </c>
      <c r="N54" s="1839">
        <v>22.45</v>
      </c>
      <c r="O54" s="1832">
        <v>0.67149999999999999</v>
      </c>
      <c r="P54" s="1833">
        <v>10</v>
      </c>
      <c r="Q54" s="1675">
        <f>ROUND(O54*P54,2)</f>
        <v>6.72</v>
      </c>
      <c r="R54" s="1834">
        <v>0</v>
      </c>
      <c r="S54" s="1834">
        <f>R54/F54</f>
        <v>0</v>
      </c>
      <c r="T54" s="1834">
        <f t="shared" ref="T54" si="11">N54/F54</f>
        <v>0.31180555555555556</v>
      </c>
    </row>
    <row r="55" spans="1:20" s="21" customFormat="1" ht="15" customHeight="1" x14ac:dyDescent="0.25">
      <c r="A55" s="567"/>
      <c r="B55" s="30" t="s">
        <v>2108</v>
      </c>
      <c r="C55" s="123" t="s">
        <v>157</v>
      </c>
      <c r="D55" s="1004"/>
      <c r="E55" s="123"/>
      <c r="F55" s="1088"/>
      <c r="G55" s="849"/>
      <c r="H55" s="76"/>
      <c r="I55" s="57"/>
      <c r="J55" s="32"/>
      <c r="K55" s="33"/>
      <c r="L55" s="32"/>
      <c r="M55" s="33"/>
      <c r="N55" s="1877"/>
      <c r="O55" s="87"/>
      <c r="P55" s="34"/>
      <c r="Q55" s="76"/>
      <c r="R55" s="57"/>
      <c r="S55" s="32"/>
      <c r="T55" s="437" t="s">
        <v>157</v>
      </c>
    </row>
    <row r="56" spans="1:20" s="21" customFormat="1" ht="15" customHeight="1" thickBot="1" x14ac:dyDescent="0.3">
      <c r="A56" s="568"/>
      <c r="B56" s="13" t="s">
        <v>2109</v>
      </c>
      <c r="C56" s="513"/>
      <c r="D56" s="1228"/>
      <c r="E56" s="513"/>
      <c r="F56" s="1075"/>
      <c r="G56" s="810"/>
      <c r="H56" s="70"/>
      <c r="I56" s="48"/>
      <c r="J56" s="111"/>
      <c r="K56" s="69"/>
      <c r="L56" s="71"/>
      <c r="M56" s="112"/>
      <c r="N56" s="1677"/>
      <c r="O56" s="128"/>
      <c r="P56" s="13"/>
      <c r="Q56" s="79"/>
      <c r="R56" s="61"/>
      <c r="S56" s="46"/>
      <c r="T56" s="438" t="s">
        <v>157</v>
      </c>
    </row>
    <row r="57" spans="1:20" s="21" customFormat="1" ht="15" customHeight="1" thickBot="1" x14ac:dyDescent="0.3">
      <c r="A57" s="566">
        <v>18</v>
      </c>
      <c r="B57" s="165" t="s">
        <v>3218</v>
      </c>
      <c r="C57" s="27" t="s">
        <v>51</v>
      </c>
      <c r="D57" s="1004"/>
      <c r="E57" s="470" t="s">
        <v>516</v>
      </c>
      <c r="F57" s="1076">
        <v>6</v>
      </c>
      <c r="G57" s="729">
        <v>105</v>
      </c>
      <c r="H57" s="329">
        <f>ROUND(G57*F57/F57,2)</f>
        <v>105</v>
      </c>
      <c r="I57" s="62" t="s">
        <v>50</v>
      </c>
      <c r="J57" s="984"/>
      <c r="K57" s="1195"/>
      <c r="L57" s="1196"/>
      <c r="M57" s="1197"/>
      <c r="N57" s="1657"/>
      <c r="O57" s="87"/>
      <c r="P57" s="34"/>
      <c r="Q57" s="76"/>
      <c r="R57" s="57"/>
      <c r="S57" s="32"/>
      <c r="T57" s="437" t="s">
        <v>157</v>
      </c>
    </row>
    <row r="58" spans="1:20" s="21" customFormat="1" ht="15" customHeight="1" x14ac:dyDescent="0.25">
      <c r="A58" s="567"/>
      <c r="B58" s="109" t="s">
        <v>539</v>
      </c>
      <c r="C58" s="946" t="s">
        <v>518</v>
      </c>
      <c r="D58" s="946"/>
      <c r="E58" s="946"/>
      <c r="F58" s="946"/>
      <c r="G58" s="856"/>
      <c r="H58" s="27" t="e">
        <f>ROUND(G57*F57/F58,2)</f>
        <v>#DIV/0!</v>
      </c>
      <c r="I58" s="50" t="s">
        <v>50</v>
      </c>
      <c r="J58" s="82"/>
      <c r="K58" s="66">
        <f>IF(OR(ISBLANK(J58),G57=0,ISBLANK(G57)),,ROUND(J58+$K$3,2))</f>
        <v>0</v>
      </c>
      <c r="L58" s="28" t="e">
        <f>ROUND(H58*K58,2)</f>
        <v>#DIV/0!</v>
      </c>
      <c r="M58" s="29" t="e">
        <f>ROUND(K58/F58,2)</f>
        <v>#DIV/0!</v>
      </c>
      <c r="N58" s="1618"/>
      <c r="O58" s="87"/>
      <c r="P58" s="34"/>
      <c r="Q58" s="76"/>
      <c r="R58" s="57"/>
      <c r="S58" s="32"/>
      <c r="T58" s="437" t="s">
        <v>157</v>
      </c>
    </row>
    <row r="59" spans="1:20" s="21" customFormat="1" ht="15" customHeight="1" thickBot="1" x14ac:dyDescent="0.3">
      <c r="A59" s="568"/>
      <c r="B59" s="108" t="s">
        <v>540</v>
      </c>
      <c r="C59" s="513"/>
      <c r="D59" s="1228"/>
      <c r="E59" s="513"/>
      <c r="F59" s="1075"/>
      <c r="G59" s="822"/>
      <c r="H59" s="70"/>
      <c r="I59" s="48"/>
      <c r="J59" s="111"/>
      <c r="K59" s="69"/>
      <c r="L59" s="71"/>
      <c r="M59" s="112"/>
      <c r="N59" s="520"/>
      <c r="O59" s="87"/>
      <c r="P59" s="34"/>
      <c r="Q59" s="76"/>
      <c r="R59" s="57"/>
      <c r="S59" s="32"/>
      <c r="T59" s="437" t="s">
        <v>157</v>
      </c>
    </row>
    <row r="60" spans="1:20" ht="15" customHeight="1" thickBot="1" x14ac:dyDescent="0.3">
      <c r="A60" s="567">
        <v>19</v>
      </c>
      <c r="B60" s="200" t="s">
        <v>3219</v>
      </c>
      <c r="C60" s="27" t="s">
        <v>51</v>
      </c>
      <c r="D60" s="1004"/>
      <c r="E60" s="436" t="s">
        <v>516</v>
      </c>
      <c r="F60" s="1072">
        <v>6</v>
      </c>
      <c r="G60" s="820">
        <v>15</v>
      </c>
      <c r="H60" s="27">
        <f>ROUND(G60*F60/F60,2)</f>
        <v>15</v>
      </c>
      <c r="I60" s="23" t="s">
        <v>50</v>
      </c>
      <c r="J60" s="982"/>
      <c r="K60" s="979"/>
      <c r="L60" s="980"/>
      <c r="M60" s="981"/>
      <c r="N60" s="1657"/>
      <c r="O60" s="87"/>
      <c r="P60" s="34"/>
      <c r="Q60" s="76"/>
      <c r="R60" s="57"/>
      <c r="S60" s="32"/>
      <c r="T60" s="437" t="s">
        <v>157</v>
      </c>
    </row>
    <row r="61" spans="1:20" ht="15" customHeight="1" x14ac:dyDescent="0.25">
      <c r="A61" s="567"/>
      <c r="B61" s="34" t="s">
        <v>541</v>
      </c>
      <c r="C61" s="946" t="s">
        <v>518</v>
      </c>
      <c r="D61" s="946"/>
      <c r="E61" s="946"/>
      <c r="F61" s="946"/>
      <c r="G61" s="856"/>
      <c r="H61" s="27" t="e">
        <f>ROUND(G60*F60/F61,2)</f>
        <v>#DIV/0!</v>
      </c>
      <c r="I61" s="50" t="s">
        <v>50</v>
      </c>
      <c r="J61" s="82"/>
      <c r="K61" s="66">
        <f>IF(OR(ISBLANK(J61),G60=0,ISBLANK(G60)),,ROUND(J61+$K$3,2))</f>
        <v>0</v>
      </c>
      <c r="L61" s="28" t="e">
        <f>ROUND(H61*K61,2)</f>
        <v>#DIV/0!</v>
      </c>
      <c r="M61" s="29" t="e">
        <f>ROUND(K61/F61,2)</f>
        <v>#DIV/0!</v>
      </c>
      <c r="N61" s="1618"/>
      <c r="O61" s="87"/>
      <c r="P61" s="34"/>
      <c r="Q61" s="76"/>
      <c r="R61" s="57"/>
      <c r="S61" s="32"/>
      <c r="T61" s="437" t="s">
        <v>157</v>
      </c>
    </row>
    <row r="62" spans="1:20" ht="15" customHeight="1" thickBot="1" x14ac:dyDescent="0.3">
      <c r="A62" s="568"/>
      <c r="B62" s="13" t="s">
        <v>542</v>
      </c>
      <c r="C62" s="513"/>
      <c r="D62" s="1228"/>
      <c r="E62" s="513"/>
      <c r="F62" s="1075"/>
      <c r="G62" s="822"/>
      <c r="H62" s="70"/>
      <c r="I62" s="48"/>
      <c r="J62" s="111"/>
      <c r="K62" s="69"/>
      <c r="L62" s="71"/>
      <c r="M62" s="112"/>
      <c r="N62" s="520"/>
      <c r="O62" s="87"/>
      <c r="P62" s="34"/>
      <c r="Q62" s="76"/>
      <c r="R62" s="57"/>
      <c r="S62" s="32"/>
      <c r="T62" s="437" t="s">
        <v>157</v>
      </c>
    </row>
    <row r="63" spans="1:20" ht="15" customHeight="1" thickBot="1" x14ac:dyDescent="0.3">
      <c r="A63" s="567">
        <v>20</v>
      </c>
      <c r="B63" s="200" t="s">
        <v>3220</v>
      </c>
      <c r="C63" s="27" t="s">
        <v>51</v>
      </c>
      <c r="D63" s="1004"/>
      <c r="E63" s="135" t="s">
        <v>516</v>
      </c>
      <c r="F63" s="1073">
        <v>6</v>
      </c>
      <c r="G63" s="729">
        <v>10</v>
      </c>
      <c r="H63" s="27">
        <f>ROUND(G63*F63/F63,2)</f>
        <v>10</v>
      </c>
      <c r="I63" s="23" t="s">
        <v>50</v>
      </c>
      <c r="J63" s="978"/>
      <c r="K63" s="1200"/>
      <c r="L63" s="980"/>
      <c r="M63" s="981"/>
      <c r="N63" s="1657"/>
      <c r="O63" s="87"/>
      <c r="P63" s="34"/>
      <c r="Q63" s="76"/>
      <c r="R63" s="57"/>
      <c r="S63" s="32"/>
      <c r="T63" s="437" t="s">
        <v>157</v>
      </c>
    </row>
    <row r="64" spans="1:20" ht="15" customHeight="1" x14ac:dyDescent="0.25">
      <c r="A64" s="567"/>
      <c r="B64" s="34" t="s">
        <v>543</v>
      </c>
      <c r="C64" s="946" t="s">
        <v>518</v>
      </c>
      <c r="D64" s="946"/>
      <c r="E64" s="946"/>
      <c r="F64" s="946"/>
      <c r="G64" s="856"/>
      <c r="H64" s="27" t="e">
        <f>ROUND(G63*F63/F64,2)</f>
        <v>#DIV/0!</v>
      </c>
      <c r="I64" s="50" t="s">
        <v>50</v>
      </c>
      <c r="J64" s="82"/>
      <c r="K64" s="66">
        <f>IF(OR(ISBLANK(J64),G63=0,ISBLANK(G63)),,ROUND(J64+$K$3,2))</f>
        <v>0</v>
      </c>
      <c r="L64" s="28" t="e">
        <f>ROUND(H64*K64,2)</f>
        <v>#DIV/0!</v>
      </c>
      <c r="M64" s="29" t="e">
        <f>ROUND(K64/F64,2)</f>
        <v>#DIV/0!</v>
      </c>
      <c r="N64" s="1618"/>
      <c r="O64" s="87"/>
      <c r="P64" s="34"/>
      <c r="Q64" s="76"/>
      <c r="R64" s="57"/>
      <c r="S64" s="32"/>
      <c r="T64" s="437" t="s">
        <v>157</v>
      </c>
    </row>
    <row r="65" spans="1:20" ht="15" customHeight="1" thickBot="1" x14ac:dyDescent="0.3">
      <c r="A65" s="568"/>
      <c r="B65" s="13" t="s">
        <v>544</v>
      </c>
      <c r="C65" s="513"/>
      <c r="D65" s="1228"/>
      <c r="E65" s="513"/>
      <c r="F65" s="1075"/>
      <c r="G65" s="822"/>
      <c r="H65" s="70"/>
      <c r="I65" s="48"/>
      <c r="J65" s="111"/>
      <c r="K65" s="69"/>
      <c r="L65" s="71"/>
      <c r="M65" s="112"/>
      <c r="N65" s="520"/>
      <c r="O65" s="87"/>
      <c r="P65" s="34"/>
      <c r="Q65" s="76"/>
      <c r="R65" s="57"/>
      <c r="S65" s="32"/>
      <c r="T65" s="437" t="s">
        <v>157</v>
      </c>
    </row>
    <row r="66" spans="1:20" ht="15" customHeight="1" thickBot="1" x14ac:dyDescent="0.3">
      <c r="A66" s="567">
        <v>21</v>
      </c>
      <c r="B66" s="200" t="s">
        <v>545</v>
      </c>
      <c r="C66" s="27" t="s">
        <v>51</v>
      </c>
      <c r="D66" s="1004"/>
      <c r="E66" s="228" t="s">
        <v>516</v>
      </c>
      <c r="F66" s="1109">
        <v>6</v>
      </c>
      <c r="G66" s="729">
        <v>10</v>
      </c>
      <c r="H66" s="27">
        <f>ROUND(G66*F66/F66,2)</f>
        <v>10</v>
      </c>
      <c r="I66" s="62" t="s">
        <v>50</v>
      </c>
      <c r="J66" s="984"/>
      <c r="K66" s="1195"/>
      <c r="L66" s="1196"/>
      <c r="M66" s="981"/>
      <c r="N66" s="1657"/>
      <c r="O66" s="87"/>
      <c r="P66" s="34"/>
      <c r="Q66" s="76"/>
      <c r="R66" s="57"/>
      <c r="S66" s="32"/>
      <c r="T66" s="437" t="s">
        <v>157</v>
      </c>
    </row>
    <row r="67" spans="1:20" ht="15" customHeight="1" thickBot="1" x14ac:dyDescent="0.3">
      <c r="A67" s="568"/>
      <c r="B67" s="13" t="s">
        <v>546</v>
      </c>
      <c r="C67" s="986" t="s">
        <v>518</v>
      </c>
      <c r="D67" s="986"/>
      <c r="E67" s="986"/>
      <c r="F67" s="986"/>
      <c r="G67" s="810"/>
      <c r="H67" s="70" t="e">
        <f>ROUND(G66*F66/F67,2)</f>
        <v>#DIV/0!</v>
      </c>
      <c r="I67" s="59" t="s">
        <v>50</v>
      </c>
      <c r="J67" s="68"/>
      <c r="K67" s="69">
        <f>IF(OR(ISBLANK(J67),G66=0,ISBLANK(G66)),,ROUND(J67+$K$3,2))</f>
        <v>0</v>
      </c>
      <c r="L67" s="71" t="e">
        <f>ROUND(H67*K67,2)</f>
        <v>#DIV/0!</v>
      </c>
      <c r="M67" s="112" t="e">
        <f>ROUND(K67/F67,2)</f>
        <v>#DIV/0!</v>
      </c>
      <c r="N67" s="520"/>
      <c r="O67" s="87"/>
      <c r="P67" s="34"/>
      <c r="Q67" s="76"/>
      <c r="R67" s="57"/>
      <c r="S67" s="32"/>
      <c r="T67" s="437" t="s">
        <v>238</v>
      </c>
    </row>
    <row r="68" spans="1:20" ht="15" customHeight="1" thickBot="1" x14ac:dyDescent="0.3">
      <c r="A68" s="567">
        <v>22</v>
      </c>
      <c r="B68" s="200" t="s">
        <v>3221</v>
      </c>
      <c r="C68" s="27" t="s">
        <v>51</v>
      </c>
      <c r="D68" s="1004"/>
      <c r="E68" s="135" t="s">
        <v>516</v>
      </c>
      <c r="F68" s="1073">
        <v>6</v>
      </c>
      <c r="G68" s="729">
        <v>150</v>
      </c>
      <c r="H68" s="27">
        <f>ROUND(G68*F68/F68,2)</f>
        <v>150</v>
      </c>
      <c r="I68" s="23" t="s">
        <v>50</v>
      </c>
      <c r="J68" s="978"/>
      <c r="K68" s="1200"/>
      <c r="L68" s="980"/>
      <c r="M68" s="981"/>
      <c r="N68" s="1657"/>
      <c r="O68" s="87"/>
      <c r="P68" s="34"/>
      <c r="Q68" s="76"/>
      <c r="R68" s="57"/>
      <c r="S68" s="32"/>
      <c r="T68" s="437" t="s">
        <v>157</v>
      </c>
    </row>
    <row r="69" spans="1:20" ht="15" customHeight="1" thickBot="1" x14ac:dyDescent="0.3">
      <c r="A69" s="568"/>
      <c r="B69" s="13" t="s">
        <v>547</v>
      </c>
      <c r="C69" s="986" t="s">
        <v>518</v>
      </c>
      <c r="D69" s="986"/>
      <c r="E69" s="986"/>
      <c r="F69" s="986"/>
      <c r="G69" s="810"/>
      <c r="H69" s="70" t="e">
        <f>ROUND(G68*F68/F69,2)</f>
        <v>#DIV/0!</v>
      </c>
      <c r="I69" s="59" t="s">
        <v>50</v>
      </c>
      <c r="J69" s="60"/>
      <c r="K69" s="69">
        <f>IF(OR(ISBLANK(J69),G68=0,ISBLANK(G68)),,ROUND(J69+$K$3,2))</f>
        <v>0</v>
      </c>
      <c r="L69" s="71" t="e">
        <f>ROUND(H69*K69,2)</f>
        <v>#DIV/0!</v>
      </c>
      <c r="M69" s="112" t="e">
        <f>ROUND(K69/F69,2)</f>
        <v>#DIV/0!</v>
      </c>
      <c r="N69" s="520"/>
      <c r="O69" s="87"/>
      <c r="P69" s="34"/>
      <c r="Q69" s="76"/>
      <c r="R69" s="57"/>
      <c r="S69" s="32"/>
      <c r="T69" s="437" t="s">
        <v>157</v>
      </c>
    </row>
    <row r="70" spans="1:20" ht="15" customHeight="1" thickBot="1" x14ac:dyDescent="0.3">
      <c r="A70" s="645">
        <v>23</v>
      </c>
      <c r="B70" s="165" t="s">
        <v>548</v>
      </c>
      <c r="C70" s="470" t="s">
        <v>549</v>
      </c>
      <c r="D70" s="1217"/>
      <c r="E70" s="470" t="s">
        <v>550</v>
      </c>
      <c r="F70" s="1076">
        <v>200</v>
      </c>
      <c r="G70" s="827">
        <v>40</v>
      </c>
      <c r="H70" s="27">
        <f>ROUND(G70*F70/F70,2)</f>
        <v>40</v>
      </c>
      <c r="I70" s="34" t="s">
        <v>50</v>
      </c>
      <c r="J70" s="25"/>
      <c r="K70" s="66">
        <f>IF(OR(ISBLANK(J70),G70=0,ISBLANK(G70)),,ROUND(J70+$K$3,2))</f>
        <v>0</v>
      </c>
      <c r="L70" s="28">
        <f>ROUND(H70*K70,2)</f>
        <v>0</v>
      </c>
      <c r="M70" s="29">
        <f>ROUND(K70/F70,2)</f>
        <v>0</v>
      </c>
      <c r="N70" s="1618"/>
      <c r="O70" s="87"/>
      <c r="P70" s="34"/>
      <c r="Q70" s="76"/>
      <c r="R70" s="57"/>
      <c r="S70" s="32"/>
      <c r="T70" s="437" t="s">
        <v>157</v>
      </c>
    </row>
    <row r="71" spans="1:20" ht="15" customHeight="1" x14ac:dyDescent="0.25">
      <c r="A71" s="627"/>
      <c r="B71" s="23" t="s">
        <v>551</v>
      </c>
      <c r="C71" s="436" t="s">
        <v>552</v>
      </c>
      <c r="D71" s="946"/>
      <c r="E71" s="436"/>
      <c r="F71" s="1072"/>
      <c r="G71" s="810"/>
      <c r="H71" s="436"/>
      <c r="I71" s="23"/>
      <c r="J71" s="484"/>
      <c r="K71" s="485"/>
      <c r="L71" s="486"/>
      <c r="M71" s="495"/>
      <c r="N71" s="1658"/>
      <c r="O71" s="87"/>
      <c r="P71" s="34"/>
      <c r="Q71" s="76"/>
      <c r="R71" s="57"/>
      <c r="S71" s="32"/>
      <c r="T71" s="437" t="s">
        <v>157</v>
      </c>
    </row>
    <row r="72" spans="1:20" ht="15" customHeight="1" x14ac:dyDescent="0.25">
      <c r="A72" s="627"/>
      <c r="B72" s="200"/>
      <c r="C72" s="436" t="s">
        <v>553</v>
      </c>
      <c r="D72" s="946"/>
      <c r="E72" s="436"/>
      <c r="F72" s="1072"/>
      <c r="G72" s="810"/>
      <c r="H72" s="436"/>
      <c r="I72" s="23"/>
      <c r="J72" s="484"/>
      <c r="K72" s="485"/>
      <c r="L72" s="486"/>
      <c r="M72" s="495"/>
      <c r="N72" s="1658"/>
      <c r="O72" s="87"/>
      <c r="P72" s="34"/>
      <c r="Q72" s="76"/>
      <c r="R72" s="57"/>
      <c r="S72" s="32"/>
      <c r="T72" s="437" t="s">
        <v>157</v>
      </c>
    </row>
    <row r="73" spans="1:20" ht="15" customHeight="1" thickBot="1" x14ac:dyDescent="0.3">
      <c r="A73" s="628"/>
      <c r="B73" s="295"/>
      <c r="C73" s="513" t="s">
        <v>554</v>
      </c>
      <c r="D73" s="946"/>
      <c r="E73" s="513"/>
      <c r="F73" s="1075"/>
      <c r="G73" s="822"/>
      <c r="H73" s="513"/>
      <c r="I73" s="48"/>
      <c r="J73" s="496"/>
      <c r="K73" s="497"/>
      <c r="L73" s="498"/>
      <c r="M73" s="499"/>
      <c r="N73" s="1659"/>
      <c r="O73" s="87"/>
      <c r="P73" s="34"/>
      <c r="Q73" s="76"/>
      <c r="R73" s="57"/>
      <c r="S73" s="32"/>
      <c r="T73" s="437" t="s">
        <v>157</v>
      </c>
    </row>
    <row r="74" spans="1:20" ht="15" customHeight="1" thickBot="1" x14ac:dyDescent="0.3">
      <c r="A74" s="645">
        <v>24</v>
      </c>
      <c r="B74" s="165" t="s">
        <v>555</v>
      </c>
      <c r="C74" s="470" t="s">
        <v>556</v>
      </c>
      <c r="D74" s="1217"/>
      <c r="E74" s="470" t="s">
        <v>557</v>
      </c>
      <c r="F74" s="1076">
        <v>144</v>
      </c>
      <c r="G74" s="827">
        <v>0</v>
      </c>
      <c r="H74" s="27">
        <f>ROUND(G74*F74/F74,2)</f>
        <v>0</v>
      </c>
      <c r="I74" s="23" t="s">
        <v>50</v>
      </c>
      <c r="J74" s="25"/>
      <c r="K74" s="66">
        <f>IF(OR(ISBLANK(J74),G74=0,ISBLANK(G74)),,ROUND(J74+$K$3,2))</f>
        <v>0</v>
      </c>
      <c r="L74" s="28">
        <f>ROUND(H74*K74,2)</f>
        <v>0</v>
      </c>
      <c r="M74" s="29">
        <f>ROUND(K74/F74,2)</f>
        <v>0</v>
      </c>
      <c r="N74" s="1618"/>
      <c r="O74" s="87"/>
      <c r="P74" s="34"/>
      <c r="Q74" s="76"/>
      <c r="R74" s="57"/>
      <c r="S74" s="32"/>
      <c r="T74" s="437" t="s">
        <v>157</v>
      </c>
    </row>
    <row r="75" spans="1:20" ht="15" customHeight="1" x14ac:dyDescent="0.25">
      <c r="A75" s="627"/>
      <c r="B75" s="23" t="s">
        <v>558</v>
      </c>
      <c r="C75" s="1056" t="s">
        <v>559</v>
      </c>
      <c r="D75" s="946"/>
      <c r="E75" s="436"/>
      <c r="F75" s="1072"/>
      <c r="G75" s="810"/>
      <c r="H75" s="436"/>
      <c r="I75" s="23"/>
      <c r="J75" s="484"/>
      <c r="K75" s="485"/>
      <c r="L75" s="486"/>
      <c r="M75" s="495"/>
      <c r="N75" s="1658"/>
      <c r="O75" s="87"/>
      <c r="P75" s="34"/>
      <c r="Q75" s="76"/>
      <c r="R75" s="57"/>
      <c r="S75" s="32"/>
      <c r="T75" s="437" t="s">
        <v>157</v>
      </c>
    </row>
    <row r="76" spans="1:20" ht="15" customHeight="1" x14ac:dyDescent="0.25">
      <c r="A76" s="627"/>
      <c r="B76" s="23" t="s">
        <v>560</v>
      </c>
      <c r="C76" s="436" t="s">
        <v>561</v>
      </c>
      <c r="D76" s="946"/>
      <c r="E76" s="436"/>
      <c r="F76" s="1072"/>
      <c r="G76" s="810"/>
      <c r="H76" s="436"/>
      <c r="I76" s="23"/>
      <c r="J76" s="484"/>
      <c r="K76" s="485"/>
      <c r="L76" s="486"/>
      <c r="M76" s="495"/>
      <c r="N76" s="1658"/>
      <c r="O76" s="87"/>
      <c r="P76" s="34"/>
      <c r="Q76" s="76"/>
      <c r="R76" s="57"/>
      <c r="S76" s="32"/>
      <c r="T76" s="437" t="s">
        <v>157</v>
      </c>
    </row>
    <row r="77" spans="1:20" ht="15" customHeight="1" thickBot="1" x14ac:dyDescent="0.3">
      <c r="A77" s="628"/>
      <c r="B77" s="48" t="s">
        <v>562</v>
      </c>
      <c r="C77" s="513"/>
      <c r="D77" s="1228"/>
      <c r="E77" s="513"/>
      <c r="F77" s="1075"/>
      <c r="G77" s="822"/>
      <c r="H77" s="513"/>
      <c r="I77" s="48"/>
      <c r="J77" s="496"/>
      <c r="K77" s="497"/>
      <c r="L77" s="498"/>
      <c r="M77" s="499"/>
      <c r="N77" s="1659"/>
      <c r="O77" s="87"/>
      <c r="P77" s="34"/>
      <c r="Q77" s="76"/>
      <c r="R77" s="57"/>
      <c r="S77" s="32"/>
      <c r="T77" s="437" t="s">
        <v>238</v>
      </c>
    </row>
    <row r="78" spans="1:20" ht="15" customHeight="1" thickBot="1" x14ac:dyDescent="0.3">
      <c r="A78" s="571">
        <v>25</v>
      </c>
      <c r="B78" s="165" t="s">
        <v>563</v>
      </c>
      <c r="C78" s="470" t="s">
        <v>564</v>
      </c>
      <c r="D78" s="946"/>
      <c r="E78" s="470" t="s">
        <v>565</v>
      </c>
      <c r="F78" s="1076">
        <v>144</v>
      </c>
      <c r="G78" s="827">
        <v>40</v>
      </c>
      <c r="H78" s="329">
        <f>ROUND(G78*F78/F78,2)</f>
        <v>40</v>
      </c>
      <c r="I78" s="62" t="s">
        <v>50</v>
      </c>
      <c r="J78" s="120"/>
      <c r="K78" s="217">
        <f>IF(OR(ISBLANK(J78),G78=0,ISBLANK(G78)),,ROUND(J78+$K$3,2))</f>
        <v>0</v>
      </c>
      <c r="L78" s="221">
        <f>ROUND(H78*K78,2)</f>
        <v>0</v>
      </c>
      <c r="M78" s="330">
        <f>ROUND(K78/F78,2)</f>
        <v>0</v>
      </c>
      <c r="N78" s="1618"/>
      <c r="O78" s="87"/>
      <c r="P78" s="34"/>
      <c r="Q78" s="76"/>
      <c r="R78" s="57"/>
      <c r="S78" s="32"/>
      <c r="T78" s="437" t="s">
        <v>157</v>
      </c>
    </row>
    <row r="79" spans="1:20" ht="15" customHeight="1" thickBot="1" x14ac:dyDescent="0.3">
      <c r="A79" s="569"/>
      <c r="B79" s="104" t="s">
        <v>566</v>
      </c>
      <c r="C79" s="228" t="s">
        <v>567</v>
      </c>
      <c r="D79" s="946"/>
      <c r="E79" s="228" t="s">
        <v>565</v>
      </c>
      <c r="F79" s="1109">
        <v>144</v>
      </c>
      <c r="G79" s="810"/>
      <c r="H79" s="101">
        <f>ROUND($G$78*$F$78/F79,2)</f>
        <v>40</v>
      </c>
      <c r="I79" s="88" t="s">
        <v>50</v>
      </c>
      <c r="J79" s="80"/>
      <c r="K79" s="138">
        <f>IF(OR(ISBLANK(J79),G78=0,ISBLANK(G78)),,ROUND(J79+$K$3,2))</f>
        <v>0</v>
      </c>
      <c r="L79" s="102">
        <f>ROUND(K79*H79,2)</f>
        <v>0</v>
      </c>
      <c r="M79" s="103">
        <f>ROUND(K79/F79,2)</f>
        <v>0</v>
      </c>
      <c r="N79" s="520"/>
      <c r="O79" s="87"/>
      <c r="P79" s="34"/>
      <c r="Q79" s="76"/>
      <c r="R79" s="57"/>
      <c r="S79" s="32"/>
      <c r="T79" s="437" t="s">
        <v>157</v>
      </c>
    </row>
    <row r="80" spans="1:20" ht="15" customHeight="1" thickBot="1" x14ac:dyDescent="0.3">
      <c r="A80" s="571">
        <v>26</v>
      </c>
      <c r="B80" s="165" t="s">
        <v>568</v>
      </c>
      <c r="C80" s="470" t="s">
        <v>569</v>
      </c>
      <c r="D80" s="1217"/>
      <c r="E80" s="470" t="s">
        <v>570</v>
      </c>
      <c r="F80" s="1079">
        <v>200</v>
      </c>
      <c r="G80" s="827">
        <v>80</v>
      </c>
      <c r="H80" s="329">
        <f>ROUND(G80*F80/F80,2)</f>
        <v>80</v>
      </c>
      <c r="I80" s="62" t="s">
        <v>50</v>
      </c>
      <c r="J80" s="120"/>
      <c r="K80" s="270">
        <f>IF(OR(ISBLANK(J80),G80=0,ISBLANK(G80)),,ROUND(J80+$K$3,2))</f>
        <v>0</v>
      </c>
      <c r="L80" s="221">
        <f>ROUND(H80*K80,2)</f>
        <v>0</v>
      </c>
      <c r="M80" s="330">
        <f>ROUND(K80/F80,2)</f>
        <v>0</v>
      </c>
      <c r="N80" s="1618"/>
      <c r="O80" s="87"/>
      <c r="P80" s="34"/>
      <c r="Q80" s="76"/>
      <c r="R80" s="57"/>
      <c r="S80" s="32"/>
      <c r="T80" s="437" t="s">
        <v>157</v>
      </c>
    </row>
    <row r="81" spans="1:20" ht="15" customHeight="1" x14ac:dyDescent="0.25">
      <c r="A81" s="569"/>
      <c r="B81" s="109" t="s">
        <v>571</v>
      </c>
      <c r="C81" s="135" t="s">
        <v>572</v>
      </c>
      <c r="D81" s="946"/>
      <c r="E81" s="135"/>
      <c r="F81" s="1073"/>
      <c r="G81" s="856"/>
      <c r="H81" s="135"/>
      <c r="I81" s="34"/>
      <c r="J81" s="121"/>
      <c r="K81" s="134"/>
      <c r="L81" s="32"/>
      <c r="M81" s="33"/>
      <c r="N81" s="1656"/>
      <c r="O81" s="87"/>
      <c r="P81" s="34"/>
      <c r="Q81" s="76"/>
      <c r="R81" s="57"/>
      <c r="S81" s="32"/>
      <c r="T81" s="437" t="s">
        <v>157</v>
      </c>
    </row>
    <row r="82" spans="1:20" ht="15" customHeight="1" x14ac:dyDescent="0.25">
      <c r="A82" s="569"/>
      <c r="B82" s="109" t="s">
        <v>573</v>
      </c>
      <c r="C82" s="135" t="s">
        <v>574</v>
      </c>
      <c r="D82" s="946"/>
      <c r="E82" s="135"/>
      <c r="F82" s="1073"/>
      <c r="G82" s="857"/>
      <c r="H82" s="135"/>
      <c r="I82" s="34"/>
      <c r="J82" s="121"/>
      <c r="K82" s="134"/>
      <c r="L82" s="32"/>
      <c r="M82" s="33"/>
      <c r="N82" s="1656"/>
      <c r="O82" s="87"/>
      <c r="P82" s="34"/>
      <c r="Q82" s="76"/>
      <c r="R82" s="57"/>
      <c r="S82" s="32"/>
      <c r="T82" s="437" t="s">
        <v>157</v>
      </c>
    </row>
    <row r="83" spans="1:20" ht="15" customHeight="1" x14ac:dyDescent="0.25">
      <c r="A83" s="569"/>
      <c r="B83" s="109"/>
      <c r="C83" s="135" t="s">
        <v>575</v>
      </c>
      <c r="D83" s="946"/>
      <c r="E83" s="135"/>
      <c r="F83" s="1073"/>
      <c r="G83" s="857"/>
      <c r="H83" s="135"/>
      <c r="I83" s="34"/>
      <c r="J83" s="121"/>
      <c r="K83" s="134"/>
      <c r="L83" s="32"/>
      <c r="M83" s="33"/>
      <c r="N83" s="1656"/>
      <c r="O83" s="87"/>
      <c r="P83" s="34"/>
      <c r="Q83" s="76"/>
      <c r="R83" s="57"/>
      <c r="S83" s="32"/>
      <c r="T83" s="437" t="s">
        <v>238</v>
      </c>
    </row>
    <row r="84" spans="1:20" ht="15" customHeight="1" thickBot="1" x14ac:dyDescent="0.3">
      <c r="A84" s="570"/>
      <c r="B84" s="13"/>
      <c r="C84" s="128" t="s">
        <v>576</v>
      </c>
      <c r="D84" s="986"/>
      <c r="E84" s="128"/>
      <c r="F84" s="1074"/>
      <c r="G84" s="855"/>
      <c r="H84" s="128"/>
      <c r="I84" s="13"/>
      <c r="J84" s="44"/>
      <c r="K84" s="127"/>
      <c r="L84" s="46"/>
      <c r="M84" s="47"/>
      <c r="N84" s="1660"/>
      <c r="O84" s="87"/>
      <c r="P84" s="34"/>
      <c r="Q84" s="76"/>
      <c r="R84" s="57"/>
      <c r="S84" s="32"/>
      <c r="T84" s="437" t="s">
        <v>157</v>
      </c>
    </row>
    <row r="85" spans="1:20" ht="15" customHeight="1" thickBot="1" x14ac:dyDescent="0.3">
      <c r="A85" s="645">
        <v>27</v>
      </c>
      <c r="B85" s="2150" t="s">
        <v>577</v>
      </c>
      <c r="C85" s="997" t="s">
        <v>2885</v>
      </c>
      <c r="D85" s="985"/>
      <c r="E85" s="993" t="s">
        <v>578</v>
      </c>
      <c r="F85" s="1111">
        <v>40</v>
      </c>
      <c r="G85" s="827">
        <v>75</v>
      </c>
      <c r="H85" s="446">
        <f>ROUND($G$85*$F$85/F85,2)</f>
        <v>75</v>
      </c>
      <c r="I85" s="156" t="s">
        <v>50</v>
      </c>
      <c r="J85" s="1198"/>
      <c r="K85" s="1203"/>
      <c r="L85" s="1196"/>
      <c r="M85" s="1205"/>
      <c r="N85" s="520"/>
      <c r="O85" s="87"/>
      <c r="P85" s="34"/>
      <c r="Q85" s="76"/>
      <c r="R85" s="57"/>
      <c r="S85" s="32"/>
      <c r="T85" s="437" t="s">
        <v>157</v>
      </c>
    </row>
    <row r="86" spans="1:20" ht="15" customHeight="1" x14ac:dyDescent="0.25">
      <c r="A86" s="627"/>
      <c r="B86" s="643" t="s">
        <v>2883</v>
      </c>
      <c r="C86" s="123" t="s">
        <v>2886</v>
      </c>
      <c r="D86" s="946"/>
      <c r="E86" s="123" t="s">
        <v>579</v>
      </c>
      <c r="F86" s="1088">
        <v>44</v>
      </c>
      <c r="G86" s="743"/>
      <c r="H86" s="135">
        <f>ROUND($G$85*$F$85/F86,2)</f>
        <v>68.180000000000007</v>
      </c>
      <c r="I86" s="34" t="s">
        <v>50</v>
      </c>
      <c r="J86" s="978"/>
      <c r="K86" s="1444"/>
      <c r="L86" s="980"/>
      <c r="M86" s="1604"/>
      <c r="N86" s="1656"/>
      <c r="O86" s="87"/>
      <c r="P86" s="34"/>
      <c r="Q86" s="76"/>
      <c r="R86" s="57"/>
      <c r="S86" s="32"/>
      <c r="T86" s="437" t="s">
        <v>157</v>
      </c>
    </row>
    <row r="87" spans="1:20" ht="15" customHeight="1" x14ac:dyDescent="0.25">
      <c r="A87" s="627"/>
      <c r="B87" s="1734"/>
      <c r="C87" s="123" t="s">
        <v>2887</v>
      </c>
      <c r="D87" s="946"/>
      <c r="E87" s="123" t="s">
        <v>578</v>
      </c>
      <c r="F87" s="1088">
        <v>40</v>
      </c>
      <c r="G87" s="743"/>
      <c r="H87" s="135">
        <f t="shared" ref="H87:H88" si="12">ROUND($G$85*$F$85/F87,2)</f>
        <v>75</v>
      </c>
      <c r="I87" s="34" t="s">
        <v>50</v>
      </c>
      <c r="J87" s="978"/>
      <c r="K87" s="1444"/>
      <c r="L87" s="980"/>
      <c r="M87" s="1604"/>
      <c r="N87" s="520"/>
      <c r="O87" s="87"/>
      <c r="P87" s="34"/>
      <c r="Q87" s="76"/>
      <c r="R87" s="57"/>
      <c r="S87" s="32"/>
      <c r="T87" s="437"/>
    </row>
    <row r="88" spans="1:20" ht="15" customHeight="1" x14ac:dyDescent="0.25">
      <c r="A88" s="627"/>
      <c r="B88" s="1734" t="s">
        <v>2884</v>
      </c>
      <c r="C88" s="123" t="s">
        <v>2888</v>
      </c>
      <c r="D88" s="946"/>
      <c r="E88" s="123" t="s">
        <v>578</v>
      </c>
      <c r="F88" s="1088">
        <v>40</v>
      </c>
      <c r="G88" s="743"/>
      <c r="H88" s="135">
        <f t="shared" si="12"/>
        <v>75</v>
      </c>
      <c r="I88" s="34" t="s">
        <v>50</v>
      </c>
      <c r="J88" s="82">
        <v>5.25</v>
      </c>
      <c r="K88" s="134">
        <f>IF(OR(ISBLANK(J88),G85=0,ISBLANK(G85)),,ROUND(J88+$K$3,2))</f>
        <v>5.25</v>
      </c>
      <c r="L88" s="28">
        <f t="shared" ref="L88" si="13">ROUND(H88*K88,2)</f>
        <v>393.75</v>
      </c>
      <c r="M88" s="33">
        <f t="shared" ref="M88" si="14">ROUND(K88/F88,2)</f>
        <v>0.13</v>
      </c>
      <c r="N88" s="520"/>
      <c r="O88" s="87"/>
      <c r="P88" s="34"/>
      <c r="Q88" s="76"/>
      <c r="R88" s="57"/>
      <c r="S88" s="32"/>
      <c r="T88" s="437"/>
    </row>
    <row r="89" spans="1:20" ht="15" customHeight="1" x14ac:dyDescent="0.25">
      <c r="A89" s="627"/>
      <c r="B89" s="1734"/>
      <c r="C89" s="123" t="s">
        <v>2889</v>
      </c>
      <c r="D89" s="946"/>
      <c r="E89" s="123" t="s">
        <v>579</v>
      </c>
      <c r="F89" s="1116">
        <v>44</v>
      </c>
      <c r="G89" s="810"/>
      <c r="H89" s="87">
        <f>ROUND($G$85*$F$85/F89,2)</f>
        <v>68.180000000000007</v>
      </c>
      <c r="I89" s="34" t="s">
        <v>50</v>
      </c>
      <c r="J89" s="978"/>
      <c r="K89" s="1200"/>
      <c r="L89" s="1603"/>
      <c r="M89" s="1604"/>
      <c r="N89" s="520"/>
      <c r="O89" s="87"/>
      <c r="P89" s="34"/>
      <c r="Q89" s="76"/>
      <c r="R89" s="57"/>
      <c r="S89" s="32"/>
      <c r="T89" s="437"/>
    </row>
    <row r="90" spans="1:20" ht="15" customHeight="1" x14ac:dyDescent="0.25">
      <c r="A90" s="627"/>
      <c r="B90" s="1734"/>
      <c r="C90" s="1858" t="s">
        <v>2890</v>
      </c>
      <c r="D90" s="2022"/>
      <c r="E90" s="1858" t="s">
        <v>2326</v>
      </c>
      <c r="F90" s="2023">
        <v>48</v>
      </c>
      <c r="G90" s="810"/>
      <c r="H90" s="1837">
        <f>ROUND($G$85*$F$85/F90,2)</f>
        <v>62.5</v>
      </c>
      <c r="I90" s="1894" t="s">
        <v>50</v>
      </c>
      <c r="J90" s="1845"/>
      <c r="K90" s="1200"/>
      <c r="L90" s="1603"/>
      <c r="M90" s="1604"/>
      <c r="N90" s="520"/>
      <c r="O90" s="87"/>
      <c r="P90" s="34"/>
      <c r="Q90" s="76"/>
      <c r="R90" s="57"/>
      <c r="S90" s="32"/>
      <c r="T90" s="437"/>
    </row>
    <row r="91" spans="1:20" ht="15" customHeight="1" thickBot="1" x14ac:dyDescent="0.3">
      <c r="A91" s="628"/>
      <c r="B91" s="644"/>
      <c r="C91" s="279" t="s">
        <v>2891</v>
      </c>
      <c r="D91" s="1193"/>
      <c r="E91" s="279" t="s">
        <v>579</v>
      </c>
      <c r="F91" s="1085">
        <v>44</v>
      </c>
      <c r="G91" s="822"/>
      <c r="H91" s="70">
        <f>ROUND($G$85*$F$85/F91,2)</f>
        <v>68.180000000000007</v>
      </c>
      <c r="I91" s="48" t="s">
        <v>50</v>
      </c>
      <c r="J91" s="1311"/>
      <c r="K91" s="1587"/>
      <c r="L91" s="1449"/>
      <c r="M91" s="1556"/>
      <c r="N91" s="520"/>
      <c r="O91" s="87"/>
      <c r="P91" s="34"/>
      <c r="Q91" s="76"/>
      <c r="R91" s="57"/>
      <c r="S91" s="32"/>
      <c r="T91" s="437" t="s">
        <v>157</v>
      </c>
    </row>
    <row r="92" spans="1:20" ht="15" customHeight="1" thickBot="1" x14ac:dyDescent="0.3">
      <c r="A92" s="645">
        <v>28</v>
      </c>
      <c r="B92" s="1605" t="s">
        <v>580</v>
      </c>
      <c r="C92" s="1100" t="s">
        <v>2892</v>
      </c>
      <c r="D92" s="985"/>
      <c r="E92" s="993" t="s">
        <v>578</v>
      </c>
      <c r="F92" s="1112">
        <v>44</v>
      </c>
      <c r="G92" s="827">
        <v>30</v>
      </c>
      <c r="H92" s="329">
        <f>ROUND(G92*F92/F92,2)</f>
        <v>30</v>
      </c>
      <c r="I92" s="62" t="s">
        <v>50</v>
      </c>
      <c r="J92" s="984"/>
      <c r="K92" s="1199"/>
      <c r="L92" s="1196"/>
      <c r="M92" s="1197"/>
      <c r="N92" s="1618"/>
      <c r="O92" s="87"/>
      <c r="P92" s="34"/>
      <c r="Q92" s="76"/>
      <c r="R92" s="57"/>
      <c r="S92" s="32"/>
      <c r="T92" s="437" t="s">
        <v>157</v>
      </c>
    </row>
    <row r="93" spans="1:20" ht="15" customHeight="1" x14ac:dyDescent="0.25">
      <c r="A93" s="627"/>
      <c r="B93" s="53" t="s">
        <v>2883</v>
      </c>
      <c r="C93" s="123" t="s">
        <v>2893</v>
      </c>
      <c r="D93" s="946"/>
      <c r="E93" s="123" t="s">
        <v>579</v>
      </c>
      <c r="F93" s="1116">
        <v>44</v>
      </c>
      <c r="G93" s="810"/>
      <c r="H93" s="87">
        <f>ROUND($G$92*$F$92/F93,2)</f>
        <v>30</v>
      </c>
      <c r="I93" s="34" t="s">
        <v>50</v>
      </c>
      <c r="J93" s="978"/>
      <c r="K93" s="1444"/>
      <c r="L93" s="980"/>
      <c r="M93" s="1604"/>
      <c r="N93" s="1618"/>
      <c r="O93" s="87"/>
      <c r="P93" s="34"/>
      <c r="Q93" s="76"/>
      <c r="R93" s="57"/>
      <c r="S93" s="32"/>
      <c r="T93" s="437"/>
    </row>
    <row r="94" spans="1:20" ht="15" customHeight="1" x14ac:dyDescent="0.25">
      <c r="A94" s="627"/>
      <c r="B94" s="1987"/>
      <c r="C94" s="123" t="s">
        <v>2894</v>
      </c>
      <c r="D94" s="946"/>
      <c r="E94" s="123" t="s">
        <v>578</v>
      </c>
      <c r="F94" s="1116">
        <v>40</v>
      </c>
      <c r="G94" s="810"/>
      <c r="H94" s="87">
        <f t="shared" ref="H94:H95" si="15">ROUND($G$92*$F$92/F94,2)</f>
        <v>33</v>
      </c>
      <c r="I94" s="34" t="s">
        <v>50</v>
      </c>
      <c r="J94" s="978"/>
      <c r="K94" s="1444"/>
      <c r="L94" s="980"/>
      <c r="M94" s="1604"/>
      <c r="N94" s="1618"/>
      <c r="O94" s="87"/>
      <c r="P94" s="34"/>
      <c r="Q94" s="76"/>
      <c r="R94" s="57"/>
      <c r="S94" s="32"/>
      <c r="T94" s="437"/>
    </row>
    <row r="95" spans="1:20" ht="15" customHeight="1" x14ac:dyDescent="0.25">
      <c r="A95" s="627"/>
      <c r="B95" s="30" t="s">
        <v>2884</v>
      </c>
      <c r="C95" s="123" t="s">
        <v>2895</v>
      </c>
      <c r="D95" s="946"/>
      <c r="E95" s="123" t="s">
        <v>578</v>
      </c>
      <c r="F95" s="1116">
        <v>40</v>
      </c>
      <c r="G95" s="810"/>
      <c r="H95" s="87">
        <f t="shared" si="15"/>
        <v>33</v>
      </c>
      <c r="I95" s="34" t="s">
        <v>50</v>
      </c>
      <c r="J95" s="82">
        <v>5.25</v>
      </c>
      <c r="K95" s="134">
        <f>IF(OR(ISBLANK(J95),G92=0,ISBLANK(G92)),,ROUND(J95+$K$3,2))</f>
        <v>5.25</v>
      </c>
      <c r="L95" s="28">
        <f t="shared" ref="L95" si="16">ROUND(H95*K95,2)</f>
        <v>173.25</v>
      </c>
      <c r="M95" s="33">
        <f t="shared" ref="M95" si="17">ROUND(K95/F95,2)</f>
        <v>0.13</v>
      </c>
      <c r="N95" s="1618"/>
      <c r="O95" s="87"/>
      <c r="P95" s="34"/>
      <c r="Q95" s="76"/>
      <c r="R95" s="57"/>
      <c r="S95" s="32"/>
      <c r="T95" s="437"/>
    </row>
    <row r="96" spans="1:20" ht="15" customHeight="1" x14ac:dyDescent="0.25">
      <c r="A96" s="627"/>
      <c r="B96" s="1987"/>
      <c r="C96" s="123" t="s">
        <v>2896</v>
      </c>
      <c r="D96" s="946"/>
      <c r="E96" s="123" t="s">
        <v>2326</v>
      </c>
      <c r="F96" s="1116">
        <v>48</v>
      </c>
      <c r="G96" s="810"/>
      <c r="H96" s="87">
        <f t="shared" ref="H96" si="18">ROUND($G$92*$F$92/F96,2)</f>
        <v>27.5</v>
      </c>
      <c r="I96" s="34" t="s">
        <v>50</v>
      </c>
      <c r="J96" s="978"/>
      <c r="K96" s="1444"/>
      <c r="L96" s="980"/>
      <c r="M96" s="1604"/>
      <c r="N96" s="1618"/>
      <c r="O96" s="87"/>
      <c r="P96" s="34"/>
      <c r="Q96" s="76"/>
      <c r="R96" s="57"/>
      <c r="S96" s="32"/>
      <c r="T96" s="437"/>
    </row>
    <row r="97" spans="1:20" ht="15" customHeight="1" thickBot="1" x14ac:dyDescent="0.3">
      <c r="A97" s="570"/>
      <c r="B97" s="130" t="s">
        <v>157</v>
      </c>
      <c r="C97" s="279" t="s">
        <v>2897</v>
      </c>
      <c r="D97" s="1193"/>
      <c r="E97" s="279" t="s">
        <v>578</v>
      </c>
      <c r="F97" s="1085">
        <v>40</v>
      </c>
      <c r="G97" s="828"/>
      <c r="H97" s="135">
        <f>ROUND($G$92*$F$92/F97,2)</f>
        <v>33</v>
      </c>
      <c r="I97" s="34" t="s">
        <v>50</v>
      </c>
      <c r="J97" s="978"/>
      <c r="K97" s="1444"/>
      <c r="L97" s="980"/>
      <c r="M97" s="1604"/>
      <c r="N97" s="1656"/>
      <c r="O97" s="87"/>
      <c r="P97" s="34"/>
      <c r="Q97" s="76"/>
      <c r="R97" s="57"/>
      <c r="S97" s="32"/>
      <c r="T97" s="437" t="s">
        <v>238</v>
      </c>
    </row>
    <row r="98" spans="1:20" ht="15" customHeight="1" thickBot="1" x14ac:dyDescent="0.3">
      <c r="A98" s="645">
        <v>29</v>
      </c>
      <c r="B98" s="1605" t="s">
        <v>581</v>
      </c>
      <c r="C98" s="997" t="s">
        <v>2898</v>
      </c>
      <c r="D98" s="985"/>
      <c r="E98" s="993" t="s">
        <v>578</v>
      </c>
      <c r="F98" s="1112">
        <v>40</v>
      </c>
      <c r="G98" s="827">
        <v>0</v>
      </c>
      <c r="H98" s="329">
        <f>ROUND(G98*F98/F98,2)</f>
        <v>0</v>
      </c>
      <c r="I98" s="62" t="s">
        <v>50</v>
      </c>
      <c r="J98" s="984"/>
      <c r="K98" s="1199"/>
      <c r="L98" s="1196"/>
      <c r="M98" s="1197"/>
      <c r="N98" s="1618"/>
      <c r="O98" s="87"/>
      <c r="P98" s="34"/>
      <c r="Q98" s="76"/>
      <c r="R98" s="57"/>
      <c r="S98" s="32"/>
      <c r="T98" s="437" t="s">
        <v>157</v>
      </c>
    </row>
    <row r="99" spans="1:20" ht="15" customHeight="1" x14ac:dyDescent="0.25">
      <c r="A99" s="627"/>
      <c r="B99" s="53" t="s">
        <v>2883</v>
      </c>
      <c r="C99" s="123" t="s">
        <v>2899</v>
      </c>
      <c r="D99" s="2022"/>
      <c r="E99" s="2031" t="s">
        <v>578</v>
      </c>
      <c r="F99" s="2034">
        <v>40</v>
      </c>
      <c r="G99" s="2032"/>
      <c r="H99" s="135">
        <f>ROUND($G$98*$F$98/F99,2)</f>
        <v>0</v>
      </c>
      <c r="I99" s="34" t="s">
        <v>50</v>
      </c>
      <c r="J99" s="978"/>
      <c r="K99" s="1444"/>
      <c r="L99" s="980"/>
      <c r="M99" s="1604"/>
      <c r="N99" s="520"/>
      <c r="O99" s="87"/>
      <c r="P99" s="34"/>
      <c r="Q99" s="76"/>
      <c r="R99" s="57"/>
      <c r="S99" s="32"/>
      <c r="T99" s="437"/>
    </row>
    <row r="100" spans="1:20" ht="15" customHeight="1" x14ac:dyDescent="0.25">
      <c r="A100" s="627"/>
      <c r="B100" s="53"/>
      <c r="C100" s="123" t="s">
        <v>2900</v>
      </c>
      <c r="D100" s="946"/>
      <c r="E100" s="123" t="s">
        <v>578</v>
      </c>
      <c r="F100" s="1088">
        <v>40</v>
      </c>
      <c r="G100" s="2033"/>
      <c r="H100" s="135">
        <f>ROUND($G$98*$F$98/F100,2)</f>
        <v>0</v>
      </c>
      <c r="I100" s="34" t="s">
        <v>50</v>
      </c>
      <c r="J100" s="82">
        <v>5.25</v>
      </c>
      <c r="K100" s="134">
        <f>IF(OR(ISBLANK(J100),G98=0,ISBLANK(G98)),,ROUND(J100+$K$3,2))</f>
        <v>0</v>
      </c>
      <c r="L100" s="28">
        <f t="shared" ref="L100" si="19">ROUND(H100*K100,2)</f>
        <v>0</v>
      </c>
      <c r="M100" s="33">
        <f t="shared" ref="M100" si="20">ROUND(K100/F100,2)</f>
        <v>0</v>
      </c>
      <c r="N100" s="520"/>
      <c r="O100" s="87"/>
      <c r="P100" s="34"/>
      <c r="Q100" s="76"/>
      <c r="R100" s="57"/>
      <c r="S100" s="32"/>
      <c r="T100" s="437"/>
    </row>
    <row r="101" spans="1:20" ht="15" customHeight="1" thickBot="1" x14ac:dyDescent="0.3">
      <c r="A101" s="570"/>
      <c r="B101" s="646" t="s">
        <v>2884</v>
      </c>
      <c r="C101" s="279" t="s">
        <v>2901</v>
      </c>
      <c r="D101" s="946"/>
      <c r="E101" s="279" t="s">
        <v>578</v>
      </c>
      <c r="F101" s="1085">
        <v>40</v>
      </c>
      <c r="G101" s="828"/>
      <c r="H101" s="135">
        <f>ROUND($G$98*$F$98/F101,2)</f>
        <v>0</v>
      </c>
      <c r="I101" s="34" t="s">
        <v>50</v>
      </c>
      <c r="J101" s="978"/>
      <c r="K101" s="134" t="s">
        <v>157</v>
      </c>
      <c r="L101" s="28" t="s">
        <v>157</v>
      </c>
      <c r="M101" s="33" t="s">
        <v>157</v>
      </c>
      <c r="N101" s="1660"/>
      <c r="O101" s="87"/>
      <c r="P101" s="34"/>
      <c r="Q101" s="76"/>
      <c r="R101" s="57"/>
      <c r="S101" s="32"/>
      <c r="T101" s="437" t="s">
        <v>157</v>
      </c>
    </row>
    <row r="102" spans="1:20" ht="15" customHeight="1" thickBot="1" x14ac:dyDescent="0.3">
      <c r="A102" s="645">
        <v>30</v>
      </c>
      <c r="B102" s="1605" t="s">
        <v>2006</v>
      </c>
      <c r="C102" s="997" t="s">
        <v>2008</v>
      </c>
      <c r="D102" s="985"/>
      <c r="E102" s="993" t="s">
        <v>2009</v>
      </c>
      <c r="F102" s="1112">
        <v>24</v>
      </c>
      <c r="G102" s="827">
        <v>0</v>
      </c>
      <c r="H102" s="329">
        <f>ROUND(G102*F102/F102,2)</f>
        <v>0</v>
      </c>
      <c r="I102" s="62" t="s">
        <v>50</v>
      </c>
      <c r="J102" s="120"/>
      <c r="K102" s="270">
        <f>IF(OR(ISBLANK(J102),G102=0,ISBLANK(G102)),,ROUND(J102+$K$3,2))</f>
        <v>0</v>
      </c>
      <c r="L102" s="221">
        <f t="shared" ref="L102" si="21">ROUND(H102*K102,2)</f>
        <v>0</v>
      </c>
      <c r="M102" s="330">
        <f t="shared" ref="M102" si="22">ROUND(K102/F102,2)</f>
        <v>0</v>
      </c>
      <c r="N102" s="1618"/>
      <c r="O102" s="87"/>
      <c r="P102" s="34"/>
      <c r="Q102" s="76"/>
      <c r="R102" s="57"/>
      <c r="S102" s="32"/>
      <c r="T102" s="437" t="s">
        <v>157</v>
      </c>
    </row>
    <row r="103" spans="1:20" ht="15" customHeight="1" thickBot="1" x14ac:dyDescent="0.3">
      <c r="A103" s="570"/>
      <c r="B103" s="646" t="s">
        <v>2007</v>
      </c>
      <c r="C103" s="124"/>
      <c r="D103" s="1086"/>
      <c r="E103" s="124"/>
      <c r="F103" s="1078"/>
      <c r="G103" s="828"/>
      <c r="H103" s="128"/>
      <c r="I103" s="13"/>
      <c r="J103" s="44"/>
      <c r="K103" s="127"/>
      <c r="L103" s="46"/>
      <c r="M103" s="47"/>
      <c r="N103" s="87"/>
      <c r="O103" s="87"/>
      <c r="P103" s="34"/>
      <c r="Q103" s="76"/>
      <c r="R103" s="57"/>
      <c r="S103" s="32"/>
      <c r="T103" s="437" t="s">
        <v>157</v>
      </c>
    </row>
    <row r="104" spans="1:20" ht="15" customHeight="1" thickTop="1" thickBot="1" x14ac:dyDescent="0.3">
      <c r="A104" s="312"/>
      <c r="B104" s="23"/>
      <c r="C104" s="436"/>
      <c r="D104" s="436"/>
      <c r="E104" s="436"/>
      <c r="F104" s="1072"/>
      <c r="G104" s="305"/>
      <c r="H104" s="27"/>
      <c r="I104" s="509" t="s">
        <v>66</v>
      </c>
      <c r="J104" s="526"/>
      <c r="K104" s="510"/>
      <c r="L104" s="71">
        <f>SUMIF(L7:L102,"&gt;0")</f>
        <v>567</v>
      </c>
      <c r="M104" s="29"/>
      <c r="N104" s="520"/>
      <c r="T104" s="334" t="s">
        <v>157</v>
      </c>
    </row>
  </sheetData>
  <sheetProtection selectLockedCells="1"/>
  <customSheetViews>
    <customSheetView guid="{2146B8A8-0C50-46D7-9E04-99F80A0FDBAC}" scale="120" showPageBreaks="1" fitToPage="1">
      <selection activeCell="B49" sqref="B49"/>
      <pageMargins left="0" right="0" top="0" bottom="0" header="0" footer="0"/>
      <pageSetup scale="92" fitToHeight="0" orientation="landscape" r:id="rId1"/>
      <headerFooter>
        <oddHeader>&amp;C&amp;16South Carolina Purchasing Alliance Lot A
&amp;R&amp;12&amp;A
2014</oddHeader>
      </headerFooter>
    </customSheetView>
    <customSheetView guid="{92C9CC13-8131-4554-86CD-BEA0EE82905A}" scale="120" fitToPage="1">
      <selection activeCell="C2" sqref="C2"/>
      <rowBreaks count="1" manualBreakCount="1">
        <brk id="37" max="16383" man="1"/>
      </rowBreaks>
      <pageMargins left="0" right="0" top="0" bottom="0" header="0" footer="0"/>
      <pageSetup scale="91" fitToHeight="0" orientation="landscape" r:id="rId2"/>
      <headerFooter>
        <oddHeader>&amp;C&amp;16South Carolina Purchasing Alliance Lot A
&amp;R&amp;12&amp;A
2014</oddHeader>
      </headerFooter>
    </customSheetView>
  </customSheetViews>
  <mergeCells count="4">
    <mergeCell ref="E1:M1"/>
    <mergeCell ref="E2:M2"/>
    <mergeCell ref="F3:J3"/>
    <mergeCell ref="O1:S1"/>
  </mergeCells>
  <conditionalFormatting sqref="G75:G77 G71:G73 G79 G81:G84 G27:G28 G69 G67 G64:G65 G61:G62 G58:G59 G44:G45 G41:G42 G38:G39 G36 G34 G32 G30 G11:G13 G15:G16 E18 G55:G56 G86:G91 G8:G9 G93:G97 G18:G19 G21:G22 G24:G25 G47:G49 G51:G53 G101 G103:G104">
    <cfRule type="cellIs" dxfId="93" priority="62" stopIfTrue="1" operator="equal">
      <formula>0</formula>
    </cfRule>
  </conditionalFormatting>
  <conditionalFormatting sqref="G75:G77 G71:G73 G79 G81:G84 G27:G28 G69 G67 G64:G65 G61:G62 G58:G59 G44:G45 G41:G42 G38:G39 G36 G34 G32 G30 G11:G13 G15:G16 E18 G55:G56 G86:G91 G8:G9 G93:G97 G18:G19 G21:G22 G24:G25 G47:G49 G51:G53 G101 G103:G104">
    <cfRule type="cellIs" dxfId="92" priority="61" stopIfTrue="1" operator="equal">
      <formula>0</formula>
    </cfRule>
  </conditionalFormatting>
  <hyperlinks>
    <hyperlink ref="C2" location="'Recap Sheet'!B1" tooltip="Click here to return to recap sheet" display="Return to Recap Sheet"/>
  </hyperlinks>
  <pageMargins left="0.25" right="0.25" top="0.75" bottom="0.75" header="0.3" footer="0.3"/>
  <pageSetup scale="60" fitToHeight="0" orientation="landscape" r:id="rId3"/>
  <headerFooter>
    <oddHeader>&amp;C&amp;"-,Bold"South Carolina School Food Service Purchasing Alliance, Inc.
2018-2019 Bid
Lot A &amp;R&amp;12&amp;A
Page &amp;P of &amp;N</oddHeader>
  </headerFooter>
  <rowBreaks count="1" manualBreakCount="1">
    <brk id="56" max="16383" man="1"/>
  </rowBreaks>
</worksheet>
</file>

<file path=xl/worksheets/sheet3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Q67"/>
  <sheetViews>
    <sheetView view="pageLayout" topLeftCell="A43" zoomScaleNormal="115" workbookViewId="0">
      <selection activeCell="C2" sqref="C2"/>
    </sheetView>
  </sheetViews>
  <sheetFormatPr defaultColWidth="11.42578125" defaultRowHeight="15" customHeight="1" x14ac:dyDescent="0.25"/>
  <cols>
    <col min="1" max="1" width="5.140625" style="307" customWidth="1"/>
    <col min="2" max="2" width="49.7109375" style="334" customWidth="1"/>
    <col min="3" max="3" width="28.42578125" style="308" customWidth="1"/>
    <col min="4" max="4" width="7.7109375" style="308" customWidth="1"/>
    <col min="5" max="5" width="6.28515625" style="308" customWidth="1"/>
    <col min="6" max="6" width="5.7109375" style="1082" customWidth="1"/>
    <col min="7" max="7" width="6.42578125" style="858" customWidth="1"/>
    <col min="8" max="8" width="6.42578125" style="308" customWidth="1"/>
    <col min="9" max="9" width="3.28515625" style="334" customWidth="1"/>
    <col min="10" max="10" width="6" style="527" customWidth="1"/>
    <col min="11" max="11" width="7.28515625" style="209" customWidth="1"/>
    <col min="12" max="12" width="9.7109375" style="309" customWidth="1"/>
    <col min="13" max="13" width="6.140625" style="310" customWidth="1"/>
    <col min="14" max="14" width="16.5703125" style="10" customWidth="1"/>
    <col min="15" max="255" width="11.42578125" style="334"/>
    <col min="256" max="256" width="3.85546875" style="334" customWidth="1"/>
    <col min="257" max="257" width="49.7109375" style="334" customWidth="1"/>
    <col min="258" max="258" width="29.42578125" style="334" customWidth="1"/>
    <col min="259" max="259" width="6.28515625" style="334" customWidth="1"/>
    <col min="260" max="260" width="4.28515625" style="334" customWidth="1"/>
    <col min="261" max="261" width="6.42578125" style="334" customWidth="1"/>
    <col min="262" max="262" width="3.28515625" style="334" customWidth="1"/>
    <col min="263" max="263" width="6" style="334" customWidth="1"/>
    <col min="264" max="264" width="5.7109375" style="334" bestFit="1" customWidth="1"/>
    <col min="265" max="265" width="7" style="334" customWidth="1"/>
    <col min="266" max="266" width="5.42578125" style="334" customWidth="1"/>
    <col min="267" max="267" width="5" style="334" customWidth="1"/>
    <col min="268" max="268" width="6" style="334" bestFit="1" customWidth="1"/>
    <col min="269" max="269" width="6.140625" style="334" customWidth="1"/>
    <col min="270" max="270" width="16.5703125" style="334" customWidth="1"/>
    <col min="271" max="511" width="11.42578125" style="334"/>
    <col min="512" max="512" width="3.85546875" style="334" customWidth="1"/>
    <col min="513" max="513" width="49.7109375" style="334" customWidth="1"/>
    <col min="514" max="514" width="29.42578125" style="334" customWidth="1"/>
    <col min="515" max="515" width="6.28515625" style="334" customWidth="1"/>
    <col min="516" max="516" width="4.28515625" style="334" customWidth="1"/>
    <col min="517" max="517" width="6.42578125" style="334" customWidth="1"/>
    <col min="518" max="518" width="3.28515625" style="334" customWidth="1"/>
    <col min="519" max="519" width="6" style="334" customWidth="1"/>
    <col min="520" max="520" width="5.7109375" style="334" bestFit="1" customWidth="1"/>
    <col min="521" max="521" width="7" style="334" customWidth="1"/>
    <col min="522" max="522" width="5.42578125" style="334" customWidth="1"/>
    <col min="523" max="523" width="5" style="334" customWidth="1"/>
    <col min="524" max="524" width="6" style="334" bestFit="1" customWidth="1"/>
    <col min="525" max="525" width="6.140625" style="334" customWidth="1"/>
    <col min="526" max="526" width="16.5703125" style="334" customWidth="1"/>
    <col min="527" max="767" width="11.42578125" style="334"/>
    <col min="768" max="768" width="3.85546875" style="334" customWidth="1"/>
    <col min="769" max="769" width="49.7109375" style="334" customWidth="1"/>
    <col min="770" max="770" width="29.42578125" style="334" customWidth="1"/>
    <col min="771" max="771" width="6.28515625" style="334" customWidth="1"/>
    <col min="772" max="772" width="4.28515625" style="334" customWidth="1"/>
    <col min="773" max="773" width="6.42578125" style="334" customWidth="1"/>
    <col min="774" max="774" width="3.28515625" style="334" customWidth="1"/>
    <col min="775" max="775" width="6" style="334" customWidth="1"/>
    <col min="776" max="776" width="5.7109375" style="334" bestFit="1" customWidth="1"/>
    <col min="777" max="777" width="7" style="334" customWidth="1"/>
    <col min="778" max="778" width="5.42578125" style="334" customWidth="1"/>
    <col min="779" max="779" width="5" style="334" customWidth="1"/>
    <col min="780" max="780" width="6" style="334" bestFit="1" customWidth="1"/>
    <col min="781" max="781" width="6.140625" style="334" customWidth="1"/>
    <col min="782" max="782" width="16.5703125" style="334" customWidth="1"/>
    <col min="783" max="1023" width="11.42578125" style="334"/>
    <col min="1024" max="1024" width="3.85546875" style="334" customWidth="1"/>
    <col min="1025" max="1025" width="49.7109375" style="334" customWidth="1"/>
    <col min="1026" max="1026" width="29.42578125" style="334" customWidth="1"/>
    <col min="1027" max="1027" width="6.28515625" style="334" customWidth="1"/>
    <col min="1028" max="1028" width="4.28515625" style="334" customWidth="1"/>
    <col min="1029" max="1029" width="6.42578125" style="334" customWidth="1"/>
    <col min="1030" max="1030" width="3.28515625" style="334" customWidth="1"/>
    <col min="1031" max="1031" width="6" style="334" customWidth="1"/>
    <col min="1032" max="1032" width="5.7109375" style="334" bestFit="1" customWidth="1"/>
    <col min="1033" max="1033" width="7" style="334" customWidth="1"/>
    <col min="1034" max="1034" width="5.42578125" style="334" customWidth="1"/>
    <col min="1035" max="1035" width="5" style="334" customWidth="1"/>
    <col min="1036" max="1036" width="6" style="334" bestFit="1" customWidth="1"/>
    <col min="1037" max="1037" width="6.140625" style="334" customWidth="1"/>
    <col min="1038" max="1038" width="16.5703125" style="334" customWidth="1"/>
    <col min="1039" max="1279" width="11.42578125" style="334"/>
    <col min="1280" max="1280" width="3.85546875" style="334" customWidth="1"/>
    <col min="1281" max="1281" width="49.7109375" style="334" customWidth="1"/>
    <col min="1282" max="1282" width="29.42578125" style="334" customWidth="1"/>
    <col min="1283" max="1283" width="6.28515625" style="334" customWidth="1"/>
    <col min="1284" max="1284" width="4.28515625" style="334" customWidth="1"/>
    <col min="1285" max="1285" width="6.42578125" style="334" customWidth="1"/>
    <col min="1286" max="1286" width="3.28515625" style="334" customWidth="1"/>
    <col min="1287" max="1287" width="6" style="334" customWidth="1"/>
    <col min="1288" max="1288" width="5.7109375" style="334" bestFit="1" customWidth="1"/>
    <col min="1289" max="1289" width="7" style="334" customWidth="1"/>
    <col min="1290" max="1290" width="5.42578125" style="334" customWidth="1"/>
    <col min="1291" max="1291" width="5" style="334" customWidth="1"/>
    <col min="1292" max="1292" width="6" style="334" bestFit="1" customWidth="1"/>
    <col min="1293" max="1293" width="6.140625" style="334" customWidth="1"/>
    <col min="1294" max="1294" width="16.5703125" style="334" customWidth="1"/>
    <col min="1295" max="1535" width="11.42578125" style="334"/>
    <col min="1536" max="1536" width="3.85546875" style="334" customWidth="1"/>
    <col min="1537" max="1537" width="49.7109375" style="334" customWidth="1"/>
    <col min="1538" max="1538" width="29.42578125" style="334" customWidth="1"/>
    <col min="1539" max="1539" width="6.28515625" style="334" customWidth="1"/>
    <col min="1540" max="1540" width="4.28515625" style="334" customWidth="1"/>
    <col min="1541" max="1541" width="6.42578125" style="334" customWidth="1"/>
    <col min="1542" max="1542" width="3.28515625" style="334" customWidth="1"/>
    <col min="1543" max="1543" width="6" style="334" customWidth="1"/>
    <col min="1544" max="1544" width="5.7109375" style="334" bestFit="1" customWidth="1"/>
    <col min="1545" max="1545" width="7" style="334" customWidth="1"/>
    <col min="1546" max="1546" width="5.42578125" style="334" customWidth="1"/>
    <col min="1547" max="1547" width="5" style="334" customWidth="1"/>
    <col min="1548" max="1548" width="6" style="334" bestFit="1" customWidth="1"/>
    <col min="1549" max="1549" width="6.140625" style="334" customWidth="1"/>
    <col min="1550" max="1550" width="16.5703125" style="334" customWidth="1"/>
    <col min="1551" max="1791" width="11.42578125" style="334"/>
    <col min="1792" max="1792" width="3.85546875" style="334" customWidth="1"/>
    <col min="1793" max="1793" width="49.7109375" style="334" customWidth="1"/>
    <col min="1794" max="1794" width="29.42578125" style="334" customWidth="1"/>
    <col min="1795" max="1795" width="6.28515625" style="334" customWidth="1"/>
    <col min="1796" max="1796" width="4.28515625" style="334" customWidth="1"/>
    <col min="1797" max="1797" width="6.42578125" style="334" customWidth="1"/>
    <col min="1798" max="1798" width="3.28515625" style="334" customWidth="1"/>
    <col min="1799" max="1799" width="6" style="334" customWidth="1"/>
    <col min="1800" max="1800" width="5.7109375" style="334" bestFit="1" customWidth="1"/>
    <col min="1801" max="1801" width="7" style="334" customWidth="1"/>
    <col min="1802" max="1802" width="5.42578125" style="334" customWidth="1"/>
    <col min="1803" max="1803" width="5" style="334" customWidth="1"/>
    <col min="1804" max="1804" width="6" style="334" bestFit="1" customWidth="1"/>
    <col min="1805" max="1805" width="6.140625" style="334" customWidth="1"/>
    <col min="1806" max="1806" width="16.5703125" style="334" customWidth="1"/>
    <col min="1807" max="2047" width="11.42578125" style="334"/>
    <col min="2048" max="2048" width="3.85546875" style="334" customWidth="1"/>
    <col min="2049" max="2049" width="49.7109375" style="334" customWidth="1"/>
    <col min="2050" max="2050" width="29.42578125" style="334" customWidth="1"/>
    <col min="2051" max="2051" width="6.28515625" style="334" customWidth="1"/>
    <col min="2052" max="2052" width="4.28515625" style="334" customWidth="1"/>
    <col min="2053" max="2053" width="6.42578125" style="334" customWidth="1"/>
    <col min="2054" max="2054" width="3.28515625" style="334" customWidth="1"/>
    <col min="2055" max="2055" width="6" style="334" customWidth="1"/>
    <col min="2056" max="2056" width="5.7109375" style="334" bestFit="1" customWidth="1"/>
    <col min="2057" max="2057" width="7" style="334" customWidth="1"/>
    <col min="2058" max="2058" width="5.42578125" style="334" customWidth="1"/>
    <col min="2059" max="2059" width="5" style="334" customWidth="1"/>
    <col min="2060" max="2060" width="6" style="334" bestFit="1" customWidth="1"/>
    <col min="2061" max="2061" width="6.140625" style="334" customWidth="1"/>
    <col min="2062" max="2062" width="16.5703125" style="334" customWidth="1"/>
    <col min="2063" max="2303" width="11.42578125" style="334"/>
    <col min="2304" max="2304" width="3.85546875" style="334" customWidth="1"/>
    <col min="2305" max="2305" width="49.7109375" style="334" customWidth="1"/>
    <col min="2306" max="2306" width="29.42578125" style="334" customWidth="1"/>
    <col min="2307" max="2307" width="6.28515625" style="334" customWidth="1"/>
    <col min="2308" max="2308" width="4.28515625" style="334" customWidth="1"/>
    <col min="2309" max="2309" width="6.42578125" style="334" customWidth="1"/>
    <col min="2310" max="2310" width="3.28515625" style="334" customWidth="1"/>
    <col min="2311" max="2311" width="6" style="334" customWidth="1"/>
    <col min="2312" max="2312" width="5.7109375" style="334" bestFit="1" customWidth="1"/>
    <col min="2313" max="2313" width="7" style="334" customWidth="1"/>
    <col min="2314" max="2314" width="5.42578125" style="334" customWidth="1"/>
    <col min="2315" max="2315" width="5" style="334" customWidth="1"/>
    <col min="2316" max="2316" width="6" style="334" bestFit="1" customWidth="1"/>
    <col min="2317" max="2317" width="6.140625" style="334" customWidth="1"/>
    <col min="2318" max="2318" width="16.5703125" style="334" customWidth="1"/>
    <col min="2319" max="2559" width="11.42578125" style="334"/>
    <col min="2560" max="2560" width="3.85546875" style="334" customWidth="1"/>
    <col min="2561" max="2561" width="49.7109375" style="334" customWidth="1"/>
    <col min="2562" max="2562" width="29.42578125" style="334" customWidth="1"/>
    <col min="2563" max="2563" width="6.28515625" style="334" customWidth="1"/>
    <col min="2564" max="2564" width="4.28515625" style="334" customWidth="1"/>
    <col min="2565" max="2565" width="6.42578125" style="334" customWidth="1"/>
    <col min="2566" max="2566" width="3.28515625" style="334" customWidth="1"/>
    <col min="2567" max="2567" width="6" style="334" customWidth="1"/>
    <col min="2568" max="2568" width="5.7109375" style="334" bestFit="1" customWidth="1"/>
    <col min="2569" max="2569" width="7" style="334" customWidth="1"/>
    <col min="2570" max="2570" width="5.42578125" style="334" customWidth="1"/>
    <col min="2571" max="2571" width="5" style="334" customWidth="1"/>
    <col min="2572" max="2572" width="6" style="334" bestFit="1" customWidth="1"/>
    <col min="2573" max="2573" width="6.140625" style="334" customWidth="1"/>
    <col min="2574" max="2574" width="16.5703125" style="334" customWidth="1"/>
    <col min="2575" max="2815" width="11.42578125" style="334"/>
    <col min="2816" max="2816" width="3.85546875" style="334" customWidth="1"/>
    <col min="2817" max="2817" width="49.7109375" style="334" customWidth="1"/>
    <col min="2818" max="2818" width="29.42578125" style="334" customWidth="1"/>
    <col min="2819" max="2819" width="6.28515625" style="334" customWidth="1"/>
    <col min="2820" max="2820" width="4.28515625" style="334" customWidth="1"/>
    <col min="2821" max="2821" width="6.42578125" style="334" customWidth="1"/>
    <col min="2822" max="2822" width="3.28515625" style="334" customWidth="1"/>
    <col min="2823" max="2823" width="6" style="334" customWidth="1"/>
    <col min="2824" max="2824" width="5.7109375" style="334" bestFit="1" customWidth="1"/>
    <col min="2825" max="2825" width="7" style="334" customWidth="1"/>
    <col min="2826" max="2826" width="5.42578125" style="334" customWidth="1"/>
    <col min="2827" max="2827" width="5" style="334" customWidth="1"/>
    <col min="2828" max="2828" width="6" style="334" bestFit="1" customWidth="1"/>
    <col min="2829" max="2829" width="6.140625" style="334" customWidth="1"/>
    <col min="2830" max="2830" width="16.5703125" style="334" customWidth="1"/>
    <col min="2831" max="3071" width="11.42578125" style="334"/>
    <col min="3072" max="3072" width="3.85546875" style="334" customWidth="1"/>
    <col min="3073" max="3073" width="49.7109375" style="334" customWidth="1"/>
    <col min="3074" max="3074" width="29.42578125" style="334" customWidth="1"/>
    <col min="3075" max="3075" width="6.28515625" style="334" customWidth="1"/>
    <col min="3076" max="3076" width="4.28515625" style="334" customWidth="1"/>
    <col min="3077" max="3077" width="6.42578125" style="334" customWidth="1"/>
    <col min="3078" max="3078" width="3.28515625" style="334" customWidth="1"/>
    <col min="3079" max="3079" width="6" style="334" customWidth="1"/>
    <col min="3080" max="3080" width="5.7109375" style="334" bestFit="1" customWidth="1"/>
    <col min="3081" max="3081" width="7" style="334" customWidth="1"/>
    <col min="3082" max="3082" width="5.42578125" style="334" customWidth="1"/>
    <col min="3083" max="3083" width="5" style="334" customWidth="1"/>
    <col min="3084" max="3084" width="6" style="334" bestFit="1" customWidth="1"/>
    <col min="3085" max="3085" width="6.140625" style="334" customWidth="1"/>
    <col min="3086" max="3086" width="16.5703125" style="334" customWidth="1"/>
    <col min="3087" max="3327" width="11.42578125" style="334"/>
    <col min="3328" max="3328" width="3.85546875" style="334" customWidth="1"/>
    <col min="3329" max="3329" width="49.7109375" style="334" customWidth="1"/>
    <col min="3330" max="3330" width="29.42578125" style="334" customWidth="1"/>
    <col min="3331" max="3331" width="6.28515625" style="334" customWidth="1"/>
    <col min="3332" max="3332" width="4.28515625" style="334" customWidth="1"/>
    <col min="3333" max="3333" width="6.42578125" style="334" customWidth="1"/>
    <col min="3334" max="3334" width="3.28515625" style="334" customWidth="1"/>
    <col min="3335" max="3335" width="6" style="334" customWidth="1"/>
    <col min="3336" max="3336" width="5.7109375" style="334" bestFit="1" customWidth="1"/>
    <col min="3337" max="3337" width="7" style="334" customWidth="1"/>
    <col min="3338" max="3338" width="5.42578125" style="334" customWidth="1"/>
    <col min="3339" max="3339" width="5" style="334" customWidth="1"/>
    <col min="3340" max="3340" width="6" style="334" bestFit="1" customWidth="1"/>
    <col min="3341" max="3341" width="6.140625" style="334" customWidth="1"/>
    <col min="3342" max="3342" width="16.5703125" style="334" customWidth="1"/>
    <col min="3343" max="3583" width="11.42578125" style="334"/>
    <col min="3584" max="3584" width="3.85546875" style="334" customWidth="1"/>
    <col min="3585" max="3585" width="49.7109375" style="334" customWidth="1"/>
    <col min="3586" max="3586" width="29.42578125" style="334" customWidth="1"/>
    <col min="3587" max="3587" width="6.28515625" style="334" customWidth="1"/>
    <col min="3588" max="3588" width="4.28515625" style="334" customWidth="1"/>
    <col min="3589" max="3589" width="6.42578125" style="334" customWidth="1"/>
    <col min="3590" max="3590" width="3.28515625" style="334" customWidth="1"/>
    <col min="3591" max="3591" width="6" style="334" customWidth="1"/>
    <col min="3592" max="3592" width="5.7109375" style="334" bestFit="1" customWidth="1"/>
    <col min="3593" max="3593" width="7" style="334" customWidth="1"/>
    <col min="3594" max="3594" width="5.42578125" style="334" customWidth="1"/>
    <col min="3595" max="3595" width="5" style="334" customWidth="1"/>
    <col min="3596" max="3596" width="6" style="334" bestFit="1" customWidth="1"/>
    <col min="3597" max="3597" width="6.140625" style="334" customWidth="1"/>
    <col min="3598" max="3598" width="16.5703125" style="334" customWidth="1"/>
    <col min="3599" max="3839" width="11.42578125" style="334"/>
    <col min="3840" max="3840" width="3.85546875" style="334" customWidth="1"/>
    <col min="3841" max="3841" width="49.7109375" style="334" customWidth="1"/>
    <col min="3842" max="3842" width="29.42578125" style="334" customWidth="1"/>
    <col min="3843" max="3843" width="6.28515625" style="334" customWidth="1"/>
    <col min="3844" max="3844" width="4.28515625" style="334" customWidth="1"/>
    <col min="3845" max="3845" width="6.42578125" style="334" customWidth="1"/>
    <col min="3846" max="3846" width="3.28515625" style="334" customWidth="1"/>
    <col min="3847" max="3847" width="6" style="334" customWidth="1"/>
    <col min="3848" max="3848" width="5.7109375" style="334" bestFit="1" customWidth="1"/>
    <col min="3849" max="3849" width="7" style="334" customWidth="1"/>
    <col min="3850" max="3850" width="5.42578125" style="334" customWidth="1"/>
    <col min="3851" max="3851" width="5" style="334" customWidth="1"/>
    <col min="3852" max="3852" width="6" style="334" bestFit="1" customWidth="1"/>
    <col min="3853" max="3853" width="6.140625" style="334" customWidth="1"/>
    <col min="3854" max="3854" width="16.5703125" style="334" customWidth="1"/>
    <col min="3855" max="4095" width="11.42578125" style="334"/>
    <col min="4096" max="4096" width="3.85546875" style="334" customWidth="1"/>
    <col min="4097" max="4097" width="49.7109375" style="334" customWidth="1"/>
    <col min="4098" max="4098" width="29.42578125" style="334" customWidth="1"/>
    <col min="4099" max="4099" width="6.28515625" style="334" customWidth="1"/>
    <col min="4100" max="4100" width="4.28515625" style="334" customWidth="1"/>
    <col min="4101" max="4101" width="6.42578125" style="334" customWidth="1"/>
    <col min="4102" max="4102" width="3.28515625" style="334" customWidth="1"/>
    <col min="4103" max="4103" width="6" style="334" customWidth="1"/>
    <col min="4104" max="4104" width="5.7109375" style="334" bestFit="1" customWidth="1"/>
    <col min="4105" max="4105" width="7" style="334" customWidth="1"/>
    <col min="4106" max="4106" width="5.42578125" style="334" customWidth="1"/>
    <col min="4107" max="4107" width="5" style="334" customWidth="1"/>
    <col min="4108" max="4108" width="6" style="334" bestFit="1" customWidth="1"/>
    <col min="4109" max="4109" width="6.140625" style="334" customWidth="1"/>
    <col min="4110" max="4110" width="16.5703125" style="334" customWidth="1"/>
    <col min="4111" max="4351" width="11.42578125" style="334"/>
    <col min="4352" max="4352" width="3.85546875" style="334" customWidth="1"/>
    <col min="4353" max="4353" width="49.7109375" style="334" customWidth="1"/>
    <col min="4354" max="4354" width="29.42578125" style="334" customWidth="1"/>
    <col min="4355" max="4355" width="6.28515625" style="334" customWidth="1"/>
    <col min="4356" max="4356" width="4.28515625" style="334" customWidth="1"/>
    <col min="4357" max="4357" width="6.42578125" style="334" customWidth="1"/>
    <col min="4358" max="4358" width="3.28515625" style="334" customWidth="1"/>
    <col min="4359" max="4359" width="6" style="334" customWidth="1"/>
    <col min="4360" max="4360" width="5.7109375" style="334" bestFit="1" customWidth="1"/>
    <col min="4361" max="4361" width="7" style="334" customWidth="1"/>
    <col min="4362" max="4362" width="5.42578125" style="334" customWidth="1"/>
    <col min="4363" max="4363" width="5" style="334" customWidth="1"/>
    <col min="4364" max="4364" width="6" style="334" bestFit="1" customWidth="1"/>
    <col min="4365" max="4365" width="6.140625" style="334" customWidth="1"/>
    <col min="4366" max="4366" width="16.5703125" style="334" customWidth="1"/>
    <col min="4367" max="4607" width="11.42578125" style="334"/>
    <col min="4608" max="4608" width="3.85546875" style="334" customWidth="1"/>
    <col min="4609" max="4609" width="49.7109375" style="334" customWidth="1"/>
    <col min="4610" max="4610" width="29.42578125" style="334" customWidth="1"/>
    <col min="4611" max="4611" width="6.28515625" style="334" customWidth="1"/>
    <col min="4612" max="4612" width="4.28515625" style="334" customWidth="1"/>
    <col min="4613" max="4613" width="6.42578125" style="334" customWidth="1"/>
    <col min="4614" max="4614" width="3.28515625" style="334" customWidth="1"/>
    <col min="4615" max="4615" width="6" style="334" customWidth="1"/>
    <col min="4616" max="4616" width="5.7109375" style="334" bestFit="1" customWidth="1"/>
    <col min="4617" max="4617" width="7" style="334" customWidth="1"/>
    <col min="4618" max="4618" width="5.42578125" style="334" customWidth="1"/>
    <col min="4619" max="4619" width="5" style="334" customWidth="1"/>
    <col min="4620" max="4620" width="6" style="334" bestFit="1" customWidth="1"/>
    <col min="4621" max="4621" width="6.140625" style="334" customWidth="1"/>
    <col min="4622" max="4622" width="16.5703125" style="334" customWidth="1"/>
    <col min="4623" max="4863" width="11.42578125" style="334"/>
    <col min="4864" max="4864" width="3.85546875" style="334" customWidth="1"/>
    <col min="4865" max="4865" width="49.7109375" style="334" customWidth="1"/>
    <col min="4866" max="4866" width="29.42578125" style="334" customWidth="1"/>
    <col min="4867" max="4867" width="6.28515625" style="334" customWidth="1"/>
    <col min="4868" max="4868" width="4.28515625" style="334" customWidth="1"/>
    <col min="4869" max="4869" width="6.42578125" style="334" customWidth="1"/>
    <col min="4870" max="4870" width="3.28515625" style="334" customWidth="1"/>
    <col min="4871" max="4871" width="6" style="334" customWidth="1"/>
    <col min="4872" max="4872" width="5.7109375" style="334" bestFit="1" customWidth="1"/>
    <col min="4873" max="4873" width="7" style="334" customWidth="1"/>
    <col min="4874" max="4874" width="5.42578125" style="334" customWidth="1"/>
    <col min="4875" max="4875" width="5" style="334" customWidth="1"/>
    <col min="4876" max="4876" width="6" style="334" bestFit="1" customWidth="1"/>
    <col min="4877" max="4877" width="6.140625" style="334" customWidth="1"/>
    <col min="4878" max="4878" width="16.5703125" style="334" customWidth="1"/>
    <col min="4879" max="5119" width="11.42578125" style="334"/>
    <col min="5120" max="5120" width="3.85546875" style="334" customWidth="1"/>
    <col min="5121" max="5121" width="49.7109375" style="334" customWidth="1"/>
    <col min="5122" max="5122" width="29.42578125" style="334" customWidth="1"/>
    <col min="5123" max="5123" width="6.28515625" style="334" customWidth="1"/>
    <col min="5124" max="5124" width="4.28515625" style="334" customWidth="1"/>
    <col min="5125" max="5125" width="6.42578125" style="334" customWidth="1"/>
    <col min="5126" max="5126" width="3.28515625" style="334" customWidth="1"/>
    <col min="5127" max="5127" width="6" style="334" customWidth="1"/>
    <col min="5128" max="5128" width="5.7109375" style="334" bestFit="1" customWidth="1"/>
    <col min="5129" max="5129" width="7" style="334" customWidth="1"/>
    <col min="5130" max="5130" width="5.42578125" style="334" customWidth="1"/>
    <col min="5131" max="5131" width="5" style="334" customWidth="1"/>
    <col min="5132" max="5132" width="6" style="334" bestFit="1" customWidth="1"/>
    <col min="5133" max="5133" width="6.140625" style="334" customWidth="1"/>
    <col min="5134" max="5134" width="16.5703125" style="334" customWidth="1"/>
    <col min="5135" max="5375" width="11.42578125" style="334"/>
    <col min="5376" max="5376" width="3.85546875" style="334" customWidth="1"/>
    <col min="5377" max="5377" width="49.7109375" style="334" customWidth="1"/>
    <col min="5378" max="5378" width="29.42578125" style="334" customWidth="1"/>
    <col min="5379" max="5379" width="6.28515625" style="334" customWidth="1"/>
    <col min="5380" max="5380" width="4.28515625" style="334" customWidth="1"/>
    <col min="5381" max="5381" width="6.42578125" style="334" customWidth="1"/>
    <col min="5382" max="5382" width="3.28515625" style="334" customWidth="1"/>
    <col min="5383" max="5383" width="6" style="334" customWidth="1"/>
    <col min="5384" max="5384" width="5.7109375" style="334" bestFit="1" customWidth="1"/>
    <col min="5385" max="5385" width="7" style="334" customWidth="1"/>
    <col min="5386" max="5386" width="5.42578125" style="334" customWidth="1"/>
    <col min="5387" max="5387" width="5" style="334" customWidth="1"/>
    <col min="5388" max="5388" width="6" style="334" bestFit="1" customWidth="1"/>
    <col min="5389" max="5389" width="6.140625" style="334" customWidth="1"/>
    <col min="5390" max="5390" width="16.5703125" style="334" customWidth="1"/>
    <col min="5391" max="5631" width="11.42578125" style="334"/>
    <col min="5632" max="5632" width="3.85546875" style="334" customWidth="1"/>
    <col min="5633" max="5633" width="49.7109375" style="334" customWidth="1"/>
    <col min="5634" max="5634" width="29.42578125" style="334" customWidth="1"/>
    <col min="5635" max="5635" width="6.28515625" style="334" customWidth="1"/>
    <col min="5636" max="5636" width="4.28515625" style="334" customWidth="1"/>
    <col min="5637" max="5637" width="6.42578125" style="334" customWidth="1"/>
    <col min="5638" max="5638" width="3.28515625" style="334" customWidth="1"/>
    <col min="5639" max="5639" width="6" style="334" customWidth="1"/>
    <col min="5640" max="5640" width="5.7109375" style="334" bestFit="1" customWidth="1"/>
    <col min="5641" max="5641" width="7" style="334" customWidth="1"/>
    <col min="5642" max="5642" width="5.42578125" style="334" customWidth="1"/>
    <col min="5643" max="5643" width="5" style="334" customWidth="1"/>
    <col min="5644" max="5644" width="6" style="334" bestFit="1" customWidth="1"/>
    <col min="5645" max="5645" width="6.140625" style="334" customWidth="1"/>
    <col min="5646" max="5646" width="16.5703125" style="334" customWidth="1"/>
    <col min="5647" max="5887" width="11.42578125" style="334"/>
    <col min="5888" max="5888" width="3.85546875" style="334" customWidth="1"/>
    <col min="5889" max="5889" width="49.7109375" style="334" customWidth="1"/>
    <col min="5890" max="5890" width="29.42578125" style="334" customWidth="1"/>
    <col min="5891" max="5891" width="6.28515625" style="334" customWidth="1"/>
    <col min="5892" max="5892" width="4.28515625" style="334" customWidth="1"/>
    <col min="5893" max="5893" width="6.42578125" style="334" customWidth="1"/>
    <col min="5894" max="5894" width="3.28515625" style="334" customWidth="1"/>
    <col min="5895" max="5895" width="6" style="334" customWidth="1"/>
    <col min="5896" max="5896" width="5.7109375" style="334" bestFit="1" customWidth="1"/>
    <col min="5897" max="5897" width="7" style="334" customWidth="1"/>
    <col min="5898" max="5898" width="5.42578125" style="334" customWidth="1"/>
    <col min="5899" max="5899" width="5" style="334" customWidth="1"/>
    <col min="5900" max="5900" width="6" style="334" bestFit="1" customWidth="1"/>
    <col min="5901" max="5901" width="6.140625" style="334" customWidth="1"/>
    <col min="5902" max="5902" width="16.5703125" style="334" customWidth="1"/>
    <col min="5903" max="6143" width="11.42578125" style="334"/>
    <col min="6144" max="6144" width="3.85546875" style="334" customWidth="1"/>
    <col min="6145" max="6145" width="49.7109375" style="334" customWidth="1"/>
    <col min="6146" max="6146" width="29.42578125" style="334" customWidth="1"/>
    <col min="6147" max="6147" width="6.28515625" style="334" customWidth="1"/>
    <col min="6148" max="6148" width="4.28515625" style="334" customWidth="1"/>
    <col min="6149" max="6149" width="6.42578125" style="334" customWidth="1"/>
    <col min="6150" max="6150" width="3.28515625" style="334" customWidth="1"/>
    <col min="6151" max="6151" width="6" style="334" customWidth="1"/>
    <col min="6152" max="6152" width="5.7109375" style="334" bestFit="1" customWidth="1"/>
    <col min="6153" max="6153" width="7" style="334" customWidth="1"/>
    <col min="6154" max="6154" width="5.42578125" style="334" customWidth="1"/>
    <col min="6155" max="6155" width="5" style="334" customWidth="1"/>
    <col min="6156" max="6156" width="6" style="334" bestFit="1" customWidth="1"/>
    <col min="6157" max="6157" width="6.140625" style="334" customWidth="1"/>
    <col min="6158" max="6158" width="16.5703125" style="334" customWidth="1"/>
    <col min="6159" max="6399" width="11.42578125" style="334"/>
    <col min="6400" max="6400" width="3.85546875" style="334" customWidth="1"/>
    <col min="6401" max="6401" width="49.7109375" style="334" customWidth="1"/>
    <col min="6402" max="6402" width="29.42578125" style="334" customWidth="1"/>
    <col min="6403" max="6403" width="6.28515625" style="334" customWidth="1"/>
    <col min="6404" max="6404" width="4.28515625" style="334" customWidth="1"/>
    <col min="6405" max="6405" width="6.42578125" style="334" customWidth="1"/>
    <col min="6406" max="6406" width="3.28515625" style="334" customWidth="1"/>
    <col min="6407" max="6407" width="6" style="334" customWidth="1"/>
    <col min="6408" max="6408" width="5.7109375" style="334" bestFit="1" customWidth="1"/>
    <col min="6409" max="6409" width="7" style="334" customWidth="1"/>
    <col min="6410" max="6410" width="5.42578125" style="334" customWidth="1"/>
    <col min="6411" max="6411" width="5" style="334" customWidth="1"/>
    <col min="6412" max="6412" width="6" style="334" bestFit="1" customWidth="1"/>
    <col min="6413" max="6413" width="6.140625" style="334" customWidth="1"/>
    <col min="6414" max="6414" width="16.5703125" style="334" customWidth="1"/>
    <col min="6415" max="6655" width="11.42578125" style="334"/>
    <col min="6656" max="6656" width="3.85546875" style="334" customWidth="1"/>
    <col min="6657" max="6657" width="49.7109375" style="334" customWidth="1"/>
    <col min="6658" max="6658" width="29.42578125" style="334" customWidth="1"/>
    <col min="6659" max="6659" width="6.28515625" style="334" customWidth="1"/>
    <col min="6660" max="6660" width="4.28515625" style="334" customWidth="1"/>
    <col min="6661" max="6661" width="6.42578125" style="334" customWidth="1"/>
    <col min="6662" max="6662" width="3.28515625" style="334" customWidth="1"/>
    <col min="6663" max="6663" width="6" style="334" customWidth="1"/>
    <col min="6664" max="6664" width="5.7109375" style="334" bestFit="1" customWidth="1"/>
    <col min="6665" max="6665" width="7" style="334" customWidth="1"/>
    <col min="6666" max="6666" width="5.42578125" style="334" customWidth="1"/>
    <col min="6667" max="6667" width="5" style="334" customWidth="1"/>
    <col min="6668" max="6668" width="6" style="334" bestFit="1" customWidth="1"/>
    <col min="6669" max="6669" width="6.140625" style="334" customWidth="1"/>
    <col min="6670" max="6670" width="16.5703125" style="334" customWidth="1"/>
    <col min="6671" max="6911" width="11.42578125" style="334"/>
    <col min="6912" max="6912" width="3.85546875" style="334" customWidth="1"/>
    <col min="6913" max="6913" width="49.7109375" style="334" customWidth="1"/>
    <col min="6914" max="6914" width="29.42578125" style="334" customWidth="1"/>
    <col min="6915" max="6915" width="6.28515625" style="334" customWidth="1"/>
    <col min="6916" max="6916" width="4.28515625" style="334" customWidth="1"/>
    <col min="6917" max="6917" width="6.42578125" style="334" customWidth="1"/>
    <col min="6918" max="6918" width="3.28515625" style="334" customWidth="1"/>
    <col min="6919" max="6919" width="6" style="334" customWidth="1"/>
    <col min="6920" max="6920" width="5.7109375" style="334" bestFit="1" customWidth="1"/>
    <col min="6921" max="6921" width="7" style="334" customWidth="1"/>
    <col min="6922" max="6922" width="5.42578125" style="334" customWidth="1"/>
    <col min="6923" max="6923" width="5" style="334" customWidth="1"/>
    <col min="6924" max="6924" width="6" style="334" bestFit="1" customWidth="1"/>
    <col min="6925" max="6925" width="6.140625" style="334" customWidth="1"/>
    <col min="6926" max="6926" width="16.5703125" style="334" customWidth="1"/>
    <col min="6927" max="7167" width="11.42578125" style="334"/>
    <col min="7168" max="7168" width="3.85546875" style="334" customWidth="1"/>
    <col min="7169" max="7169" width="49.7109375" style="334" customWidth="1"/>
    <col min="7170" max="7170" width="29.42578125" style="334" customWidth="1"/>
    <col min="7171" max="7171" width="6.28515625" style="334" customWidth="1"/>
    <col min="7172" max="7172" width="4.28515625" style="334" customWidth="1"/>
    <col min="7173" max="7173" width="6.42578125" style="334" customWidth="1"/>
    <col min="7174" max="7174" width="3.28515625" style="334" customWidth="1"/>
    <col min="7175" max="7175" width="6" style="334" customWidth="1"/>
    <col min="7176" max="7176" width="5.7109375" style="334" bestFit="1" customWidth="1"/>
    <col min="7177" max="7177" width="7" style="334" customWidth="1"/>
    <col min="7178" max="7178" width="5.42578125" style="334" customWidth="1"/>
    <col min="7179" max="7179" width="5" style="334" customWidth="1"/>
    <col min="7180" max="7180" width="6" style="334" bestFit="1" customWidth="1"/>
    <col min="7181" max="7181" width="6.140625" style="334" customWidth="1"/>
    <col min="7182" max="7182" width="16.5703125" style="334" customWidth="1"/>
    <col min="7183" max="7423" width="11.42578125" style="334"/>
    <col min="7424" max="7424" width="3.85546875" style="334" customWidth="1"/>
    <col min="7425" max="7425" width="49.7109375" style="334" customWidth="1"/>
    <col min="7426" max="7426" width="29.42578125" style="334" customWidth="1"/>
    <col min="7427" max="7427" width="6.28515625" style="334" customWidth="1"/>
    <col min="7428" max="7428" width="4.28515625" style="334" customWidth="1"/>
    <col min="7429" max="7429" width="6.42578125" style="334" customWidth="1"/>
    <col min="7430" max="7430" width="3.28515625" style="334" customWidth="1"/>
    <col min="7431" max="7431" width="6" style="334" customWidth="1"/>
    <col min="7432" max="7432" width="5.7109375" style="334" bestFit="1" customWidth="1"/>
    <col min="7433" max="7433" width="7" style="334" customWidth="1"/>
    <col min="7434" max="7434" width="5.42578125" style="334" customWidth="1"/>
    <col min="7435" max="7435" width="5" style="334" customWidth="1"/>
    <col min="7436" max="7436" width="6" style="334" bestFit="1" customWidth="1"/>
    <col min="7437" max="7437" width="6.140625" style="334" customWidth="1"/>
    <col min="7438" max="7438" width="16.5703125" style="334" customWidth="1"/>
    <col min="7439" max="7679" width="11.42578125" style="334"/>
    <col min="7680" max="7680" width="3.85546875" style="334" customWidth="1"/>
    <col min="7681" max="7681" width="49.7109375" style="334" customWidth="1"/>
    <col min="7682" max="7682" width="29.42578125" style="334" customWidth="1"/>
    <col min="7683" max="7683" width="6.28515625" style="334" customWidth="1"/>
    <col min="7684" max="7684" width="4.28515625" style="334" customWidth="1"/>
    <col min="7685" max="7685" width="6.42578125" style="334" customWidth="1"/>
    <col min="7686" max="7686" width="3.28515625" style="334" customWidth="1"/>
    <col min="7687" max="7687" width="6" style="334" customWidth="1"/>
    <col min="7688" max="7688" width="5.7109375" style="334" bestFit="1" customWidth="1"/>
    <col min="7689" max="7689" width="7" style="334" customWidth="1"/>
    <col min="7690" max="7690" width="5.42578125" style="334" customWidth="1"/>
    <col min="7691" max="7691" width="5" style="334" customWidth="1"/>
    <col min="7692" max="7692" width="6" style="334" bestFit="1" customWidth="1"/>
    <col min="7693" max="7693" width="6.140625" style="334" customWidth="1"/>
    <col min="7694" max="7694" width="16.5703125" style="334" customWidth="1"/>
    <col min="7695" max="7935" width="11.42578125" style="334"/>
    <col min="7936" max="7936" width="3.85546875" style="334" customWidth="1"/>
    <col min="7937" max="7937" width="49.7109375" style="334" customWidth="1"/>
    <col min="7938" max="7938" width="29.42578125" style="334" customWidth="1"/>
    <col min="7939" max="7939" width="6.28515625" style="334" customWidth="1"/>
    <col min="7940" max="7940" width="4.28515625" style="334" customWidth="1"/>
    <col min="7941" max="7941" width="6.42578125" style="334" customWidth="1"/>
    <col min="7942" max="7942" width="3.28515625" style="334" customWidth="1"/>
    <col min="7943" max="7943" width="6" style="334" customWidth="1"/>
    <col min="7944" max="7944" width="5.7109375" style="334" bestFit="1" customWidth="1"/>
    <col min="7945" max="7945" width="7" style="334" customWidth="1"/>
    <col min="7946" max="7946" width="5.42578125" style="334" customWidth="1"/>
    <col min="7947" max="7947" width="5" style="334" customWidth="1"/>
    <col min="7948" max="7948" width="6" style="334" bestFit="1" customWidth="1"/>
    <col min="7949" max="7949" width="6.140625" style="334" customWidth="1"/>
    <col min="7950" max="7950" width="16.5703125" style="334" customWidth="1"/>
    <col min="7951" max="8191" width="11.42578125" style="334"/>
    <col min="8192" max="8192" width="3.85546875" style="334" customWidth="1"/>
    <col min="8193" max="8193" width="49.7109375" style="334" customWidth="1"/>
    <col min="8194" max="8194" width="29.42578125" style="334" customWidth="1"/>
    <col min="8195" max="8195" width="6.28515625" style="334" customWidth="1"/>
    <col min="8196" max="8196" width="4.28515625" style="334" customWidth="1"/>
    <col min="8197" max="8197" width="6.42578125" style="334" customWidth="1"/>
    <col min="8198" max="8198" width="3.28515625" style="334" customWidth="1"/>
    <col min="8199" max="8199" width="6" style="334" customWidth="1"/>
    <col min="8200" max="8200" width="5.7109375" style="334" bestFit="1" customWidth="1"/>
    <col min="8201" max="8201" width="7" style="334" customWidth="1"/>
    <col min="8202" max="8202" width="5.42578125" style="334" customWidth="1"/>
    <col min="8203" max="8203" width="5" style="334" customWidth="1"/>
    <col min="8204" max="8204" width="6" style="334" bestFit="1" customWidth="1"/>
    <col min="8205" max="8205" width="6.140625" style="334" customWidth="1"/>
    <col min="8206" max="8206" width="16.5703125" style="334" customWidth="1"/>
    <col min="8207" max="8447" width="11.42578125" style="334"/>
    <col min="8448" max="8448" width="3.85546875" style="334" customWidth="1"/>
    <col min="8449" max="8449" width="49.7109375" style="334" customWidth="1"/>
    <col min="8450" max="8450" width="29.42578125" style="334" customWidth="1"/>
    <col min="8451" max="8451" width="6.28515625" style="334" customWidth="1"/>
    <col min="8452" max="8452" width="4.28515625" style="334" customWidth="1"/>
    <col min="8453" max="8453" width="6.42578125" style="334" customWidth="1"/>
    <col min="8454" max="8454" width="3.28515625" style="334" customWidth="1"/>
    <col min="8455" max="8455" width="6" style="334" customWidth="1"/>
    <col min="8456" max="8456" width="5.7109375" style="334" bestFit="1" customWidth="1"/>
    <col min="8457" max="8457" width="7" style="334" customWidth="1"/>
    <col min="8458" max="8458" width="5.42578125" style="334" customWidth="1"/>
    <col min="8459" max="8459" width="5" style="334" customWidth="1"/>
    <col min="8460" max="8460" width="6" style="334" bestFit="1" customWidth="1"/>
    <col min="8461" max="8461" width="6.140625" style="334" customWidth="1"/>
    <col min="8462" max="8462" width="16.5703125" style="334" customWidth="1"/>
    <col min="8463" max="8703" width="11.42578125" style="334"/>
    <col min="8704" max="8704" width="3.85546875" style="334" customWidth="1"/>
    <col min="8705" max="8705" width="49.7109375" style="334" customWidth="1"/>
    <col min="8706" max="8706" width="29.42578125" style="334" customWidth="1"/>
    <col min="8707" max="8707" width="6.28515625" style="334" customWidth="1"/>
    <col min="8708" max="8708" width="4.28515625" style="334" customWidth="1"/>
    <col min="8709" max="8709" width="6.42578125" style="334" customWidth="1"/>
    <col min="8710" max="8710" width="3.28515625" style="334" customWidth="1"/>
    <col min="8711" max="8711" width="6" style="334" customWidth="1"/>
    <col min="8712" max="8712" width="5.7109375" style="334" bestFit="1" customWidth="1"/>
    <col min="8713" max="8713" width="7" style="334" customWidth="1"/>
    <col min="8714" max="8714" width="5.42578125" style="334" customWidth="1"/>
    <col min="8715" max="8715" width="5" style="334" customWidth="1"/>
    <col min="8716" max="8716" width="6" style="334" bestFit="1" customWidth="1"/>
    <col min="8717" max="8717" width="6.140625" style="334" customWidth="1"/>
    <col min="8718" max="8718" width="16.5703125" style="334" customWidth="1"/>
    <col min="8719" max="8959" width="11.42578125" style="334"/>
    <col min="8960" max="8960" width="3.85546875" style="334" customWidth="1"/>
    <col min="8961" max="8961" width="49.7109375" style="334" customWidth="1"/>
    <col min="8962" max="8962" width="29.42578125" style="334" customWidth="1"/>
    <col min="8963" max="8963" width="6.28515625" style="334" customWidth="1"/>
    <col min="8964" max="8964" width="4.28515625" style="334" customWidth="1"/>
    <col min="8965" max="8965" width="6.42578125" style="334" customWidth="1"/>
    <col min="8966" max="8966" width="3.28515625" style="334" customWidth="1"/>
    <col min="8967" max="8967" width="6" style="334" customWidth="1"/>
    <col min="8968" max="8968" width="5.7109375" style="334" bestFit="1" customWidth="1"/>
    <col min="8969" max="8969" width="7" style="334" customWidth="1"/>
    <col min="8970" max="8970" width="5.42578125" style="334" customWidth="1"/>
    <col min="8971" max="8971" width="5" style="334" customWidth="1"/>
    <col min="8972" max="8972" width="6" style="334" bestFit="1" customWidth="1"/>
    <col min="8973" max="8973" width="6.140625" style="334" customWidth="1"/>
    <col min="8974" max="8974" width="16.5703125" style="334" customWidth="1"/>
    <col min="8975" max="9215" width="11.42578125" style="334"/>
    <col min="9216" max="9216" width="3.85546875" style="334" customWidth="1"/>
    <col min="9217" max="9217" width="49.7109375" style="334" customWidth="1"/>
    <col min="9218" max="9218" width="29.42578125" style="334" customWidth="1"/>
    <col min="9219" max="9219" width="6.28515625" style="334" customWidth="1"/>
    <col min="9220" max="9220" width="4.28515625" style="334" customWidth="1"/>
    <col min="9221" max="9221" width="6.42578125" style="334" customWidth="1"/>
    <col min="9222" max="9222" width="3.28515625" style="334" customWidth="1"/>
    <col min="9223" max="9223" width="6" style="334" customWidth="1"/>
    <col min="9224" max="9224" width="5.7109375" style="334" bestFit="1" customWidth="1"/>
    <col min="9225" max="9225" width="7" style="334" customWidth="1"/>
    <col min="9226" max="9226" width="5.42578125" style="334" customWidth="1"/>
    <col min="9227" max="9227" width="5" style="334" customWidth="1"/>
    <col min="9228" max="9228" width="6" style="334" bestFit="1" customWidth="1"/>
    <col min="9229" max="9229" width="6.140625" style="334" customWidth="1"/>
    <col min="9230" max="9230" width="16.5703125" style="334" customWidth="1"/>
    <col min="9231" max="9471" width="11.42578125" style="334"/>
    <col min="9472" max="9472" width="3.85546875" style="334" customWidth="1"/>
    <col min="9473" max="9473" width="49.7109375" style="334" customWidth="1"/>
    <col min="9474" max="9474" width="29.42578125" style="334" customWidth="1"/>
    <col min="9475" max="9475" width="6.28515625" style="334" customWidth="1"/>
    <col min="9476" max="9476" width="4.28515625" style="334" customWidth="1"/>
    <col min="9477" max="9477" width="6.42578125" style="334" customWidth="1"/>
    <col min="9478" max="9478" width="3.28515625" style="334" customWidth="1"/>
    <col min="9479" max="9479" width="6" style="334" customWidth="1"/>
    <col min="9480" max="9480" width="5.7109375" style="334" bestFit="1" customWidth="1"/>
    <col min="9481" max="9481" width="7" style="334" customWidth="1"/>
    <col min="9482" max="9482" width="5.42578125" style="334" customWidth="1"/>
    <col min="9483" max="9483" width="5" style="334" customWidth="1"/>
    <col min="9484" max="9484" width="6" style="334" bestFit="1" customWidth="1"/>
    <col min="9485" max="9485" width="6.140625" style="334" customWidth="1"/>
    <col min="9486" max="9486" width="16.5703125" style="334" customWidth="1"/>
    <col min="9487" max="9727" width="11.42578125" style="334"/>
    <col min="9728" max="9728" width="3.85546875" style="334" customWidth="1"/>
    <col min="9729" max="9729" width="49.7109375" style="334" customWidth="1"/>
    <col min="9730" max="9730" width="29.42578125" style="334" customWidth="1"/>
    <col min="9731" max="9731" width="6.28515625" style="334" customWidth="1"/>
    <col min="9732" max="9732" width="4.28515625" style="334" customWidth="1"/>
    <col min="9733" max="9733" width="6.42578125" style="334" customWidth="1"/>
    <col min="9734" max="9734" width="3.28515625" style="334" customWidth="1"/>
    <col min="9735" max="9735" width="6" style="334" customWidth="1"/>
    <col min="9736" max="9736" width="5.7109375" style="334" bestFit="1" customWidth="1"/>
    <col min="9737" max="9737" width="7" style="334" customWidth="1"/>
    <col min="9738" max="9738" width="5.42578125" style="334" customWidth="1"/>
    <col min="9739" max="9739" width="5" style="334" customWidth="1"/>
    <col min="9740" max="9740" width="6" style="334" bestFit="1" customWidth="1"/>
    <col min="9741" max="9741" width="6.140625" style="334" customWidth="1"/>
    <col min="9742" max="9742" width="16.5703125" style="334" customWidth="1"/>
    <col min="9743" max="9983" width="11.42578125" style="334"/>
    <col min="9984" max="9984" width="3.85546875" style="334" customWidth="1"/>
    <col min="9985" max="9985" width="49.7109375" style="334" customWidth="1"/>
    <col min="9986" max="9986" width="29.42578125" style="334" customWidth="1"/>
    <col min="9987" max="9987" width="6.28515625" style="334" customWidth="1"/>
    <col min="9988" max="9988" width="4.28515625" style="334" customWidth="1"/>
    <col min="9989" max="9989" width="6.42578125" style="334" customWidth="1"/>
    <col min="9990" max="9990" width="3.28515625" style="334" customWidth="1"/>
    <col min="9991" max="9991" width="6" style="334" customWidth="1"/>
    <col min="9992" max="9992" width="5.7109375" style="334" bestFit="1" customWidth="1"/>
    <col min="9993" max="9993" width="7" style="334" customWidth="1"/>
    <col min="9994" max="9994" width="5.42578125" style="334" customWidth="1"/>
    <col min="9995" max="9995" width="5" style="334" customWidth="1"/>
    <col min="9996" max="9996" width="6" style="334" bestFit="1" customWidth="1"/>
    <col min="9997" max="9997" width="6.140625" style="334" customWidth="1"/>
    <col min="9998" max="9998" width="16.5703125" style="334" customWidth="1"/>
    <col min="9999" max="10239" width="11.42578125" style="334"/>
    <col min="10240" max="10240" width="3.85546875" style="334" customWidth="1"/>
    <col min="10241" max="10241" width="49.7109375" style="334" customWidth="1"/>
    <col min="10242" max="10242" width="29.42578125" style="334" customWidth="1"/>
    <col min="10243" max="10243" width="6.28515625" style="334" customWidth="1"/>
    <col min="10244" max="10244" width="4.28515625" style="334" customWidth="1"/>
    <col min="10245" max="10245" width="6.42578125" style="334" customWidth="1"/>
    <col min="10246" max="10246" width="3.28515625" style="334" customWidth="1"/>
    <col min="10247" max="10247" width="6" style="334" customWidth="1"/>
    <col min="10248" max="10248" width="5.7109375" style="334" bestFit="1" customWidth="1"/>
    <col min="10249" max="10249" width="7" style="334" customWidth="1"/>
    <col min="10250" max="10250" width="5.42578125" style="334" customWidth="1"/>
    <col min="10251" max="10251" width="5" style="334" customWidth="1"/>
    <col min="10252" max="10252" width="6" style="334" bestFit="1" customWidth="1"/>
    <col min="10253" max="10253" width="6.140625" style="334" customWidth="1"/>
    <col min="10254" max="10254" width="16.5703125" style="334" customWidth="1"/>
    <col min="10255" max="10495" width="11.42578125" style="334"/>
    <col min="10496" max="10496" width="3.85546875" style="334" customWidth="1"/>
    <col min="10497" max="10497" width="49.7109375" style="334" customWidth="1"/>
    <col min="10498" max="10498" width="29.42578125" style="334" customWidth="1"/>
    <col min="10499" max="10499" width="6.28515625" style="334" customWidth="1"/>
    <col min="10500" max="10500" width="4.28515625" style="334" customWidth="1"/>
    <col min="10501" max="10501" width="6.42578125" style="334" customWidth="1"/>
    <col min="10502" max="10502" width="3.28515625" style="334" customWidth="1"/>
    <col min="10503" max="10503" width="6" style="334" customWidth="1"/>
    <col min="10504" max="10504" width="5.7109375" style="334" bestFit="1" customWidth="1"/>
    <col min="10505" max="10505" width="7" style="334" customWidth="1"/>
    <col min="10506" max="10506" width="5.42578125" style="334" customWidth="1"/>
    <col min="10507" max="10507" width="5" style="334" customWidth="1"/>
    <col min="10508" max="10508" width="6" style="334" bestFit="1" customWidth="1"/>
    <col min="10509" max="10509" width="6.140625" style="334" customWidth="1"/>
    <col min="10510" max="10510" width="16.5703125" style="334" customWidth="1"/>
    <col min="10511" max="10751" width="11.42578125" style="334"/>
    <col min="10752" max="10752" width="3.85546875" style="334" customWidth="1"/>
    <col min="10753" max="10753" width="49.7109375" style="334" customWidth="1"/>
    <col min="10754" max="10754" width="29.42578125" style="334" customWidth="1"/>
    <col min="10755" max="10755" width="6.28515625" style="334" customWidth="1"/>
    <col min="10756" max="10756" width="4.28515625" style="334" customWidth="1"/>
    <col min="10757" max="10757" width="6.42578125" style="334" customWidth="1"/>
    <col min="10758" max="10758" width="3.28515625" style="334" customWidth="1"/>
    <col min="10759" max="10759" width="6" style="334" customWidth="1"/>
    <col min="10760" max="10760" width="5.7109375" style="334" bestFit="1" customWidth="1"/>
    <col min="10761" max="10761" width="7" style="334" customWidth="1"/>
    <col min="10762" max="10762" width="5.42578125" style="334" customWidth="1"/>
    <col min="10763" max="10763" width="5" style="334" customWidth="1"/>
    <col min="10764" max="10764" width="6" style="334" bestFit="1" customWidth="1"/>
    <col min="10765" max="10765" width="6.140625" style="334" customWidth="1"/>
    <col min="10766" max="10766" width="16.5703125" style="334" customWidth="1"/>
    <col min="10767" max="11007" width="11.42578125" style="334"/>
    <col min="11008" max="11008" width="3.85546875" style="334" customWidth="1"/>
    <col min="11009" max="11009" width="49.7109375" style="334" customWidth="1"/>
    <col min="11010" max="11010" width="29.42578125" style="334" customWidth="1"/>
    <col min="11011" max="11011" width="6.28515625" style="334" customWidth="1"/>
    <col min="11012" max="11012" width="4.28515625" style="334" customWidth="1"/>
    <col min="11013" max="11013" width="6.42578125" style="334" customWidth="1"/>
    <col min="11014" max="11014" width="3.28515625" style="334" customWidth="1"/>
    <col min="11015" max="11015" width="6" style="334" customWidth="1"/>
    <col min="11016" max="11016" width="5.7109375" style="334" bestFit="1" customWidth="1"/>
    <col min="11017" max="11017" width="7" style="334" customWidth="1"/>
    <col min="11018" max="11018" width="5.42578125" style="334" customWidth="1"/>
    <col min="11019" max="11019" width="5" style="334" customWidth="1"/>
    <col min="11020" max="11020" width="6" style="334" bestFit="1" customWidth="1"/>
    <col min="11021" max="11021" width="6.140625" style="334" customWidth="1"/>
    <col min="11022" max="11022" width="16.5703125" style="334" customWidth="1"/>
    <col min="11023" max="11263" width="11.42578125" style="334"/>
    <col min="11264" max="11264" width="3.85546875" style="334" customWidth="1"/>
    <col min="11265" max="11265" width="49.7109375" style="334" customWidth="1"/>
    <col min="11266" max="11266" width="29.42578125" style="334" customWidth="1"/>
    <col min="11267" max="11267" width="6.28515625" style="334" customWidth="1"/>
    <col min="11268" max="11268" width="4.28515625" style="334" customWidth="1"/>
    <col min="11269" max="11269" width="6.42578125" style="334" customWidth="1"/>
    <col min="11270" max="11270" width="3.28515625" style="334" customWidth="1"/>
    <col min="11271" max="11271" width="6" style="334" customWidth="1"/>
    <col min="11272" max="11272" width="5.7109375" style="334" bestFit="1" customWidth="1"/>
    <col min="11273" max="11273" width="7" style="334" customWidth="1"/>
    <col min="11274" max="11274" width="5.42578125" style="334" customWidth="1"/>
    <col min="11275" max="11275" width="5" style="334" customWidth="1"/>
    <col min="11276" max="11276" width="6" style="334" bestFit="1" customWidth="1"/>
    <col min="11277" max="11277" width="6.140625" style="334" customWidth="1"/>
    <col min="11278" max="11278" width="16.5703125" style="334" customWidth="1"/>
    <col min="11279" max="11519" width="11.42578125" style="334"/>
    <col min="11520" max="11520" width="3.85546875" style="334" customWidth="1"/>
    <col min="11521" max="11521" width="49.7109375" style="334" customWidth="1"/>
    <col min="11522" max="11522" width="29.42578125" style="334" customWidth="1"/>
    <col min="11523" max="11523" width="6.28515625" style="334" customWidth="1"/>
    <col min="11524" max="11524" width="4.28515625" style="334" customWidth="1"/>
    <col min="11525" max="11525" width="6.42578125" style="334" customWidth="1"/>
    <col min="11526" max="11526" width="3.28515625" style="334" customWidth="1"/>
    <col min="11527" max="11527" width="6" style="334" customWidth="1"/>
    <col min="11528" max="11528" width="5.7109375" style="334" bestFit="1" customWidth="1"/>
    <col min="11529" max="11529" width="7" style="334" customWidth="1"/>
    <col min="11530" max="11530" width="5.42578125" style="334" customWidth="1"/>
    <col min="11531" max="11531" width="5" style="334" customWidth="1"/>
    <col min="11532" max="11532" width="6" style="334" bestFit="1" customWidth="1"/>
    <col min="11533" max="11533" width="6.140625" style="334" customWidth="1"/>
    <col min="11534" max="11534" width="16.5703125" style="334" customWidth="1"/>
    <col min="11535" max="11775" width="11.42578125" style="334"/>
    <col min="11776" max="11776" width="3.85546875" style="334" customWidth="1"/>
    <col min="11777" max="11777" width="49.7109375" style="334" customWidth="1"/>
    <col min="11778" max="11778" width="29.42578125" style="334" customWidth="1"/>
    <col min="11779" max="11779" width="6.28515625" style="334" customWidth="1"/>
    <col min="11780" max="11780" width="4.28515625" style="334" customWidth="1"/>
    <col min="11781" max="11781" width="6.42578125" style="334" customWidth="1"/>
    <col min="11782" max="11782" width="3.28515625" style="334" customWidth="1"/>
    <col min="11783" max="11783" width="6" style="334" customWidth="1"/>
    <col min="11784" max="11784" width="5.7109375" style="334" bestFit="1" customWidth="1"/>
    <col min="11785" max="11785" width="7" style="334" customWidth="1"/>
    <col min="11786" max="11786" width="5.42578125" style="334" customWidth="1"/>
    <col min="11787" max="11787" width="5" style="334" customWidth="1"/>
    <col min="11788" max="11788" width="6" style="334" bestFit="1" customWidth="1"/>
    <col min="11789" max="11789" width="6.140625" style="334" customWidth="1"/>
    <col min="11790" max="11790" width="16.5703125" style="334" customWidth="1"/>
    <col min="11791" max="12031" width="11.42578125" style="334"/>
    <col min="12032" max="12032" width="3.85546875" style="334" customWidth="1"/>
    <col min="12033" max="12033" width="49.7109375" style="334" customWidth="1"/>
    <col min="12034" max="12034" width="29.42578125" style="334" customWidth="1"/>
    <col min="12035" max="12035" width="6.28515625" style="334" customWidth="1"/>
    <col min="12036" max="12036" width="4.28515625" style="334" customWidth="1"/>
    <col min="12037" max="12037" width="6.42578125" style="334" customWidth="1"/>
    <col min="12038" max="12038" width="3.28515625" style="334" customWidth="1"/>
    <col min="12039" max="12039" width="6" style="334" customWidth="1"/>
    <col min="12040" max="12040" width="5.7109375" style="334" bestFit="1" customWidth="1"/>
    <col min="12041" max="12041" width="7" style="334" customWidth="1"/>
    <col min="12042" max="12042" width="5.42578125" style="334" customWidth="1"/>
    <col min="12043" max="12043" width="5" style="334" customWidth="1"/>
    <col min="12044" max="12044" width="6" style="334" bestFit="1" customWidth="1"/>
    <col min="12045" max="12045" width="6.140625" style="334" customWidth="1"/>
    <col min="12046" max="12046" width="16.5703125" style="334" customWidth="1"/>
    <col min="12047" max="12287" width="11.42578125" style="334"/>
    <col min="12288" max="12288" width="3.85546875" style="334" customWidth="1"/>
    <col min="12289" max="12289" width="49.7109375" style="334" customWidth="1"/>
    <col min="12290" max="12290" width="29.42578125" style="334" customWidth="1"/>
    <col min="12291" max="12291" width="6.28515625" style="334" customWidth="1"/>
    <col min="12292" max="12292" width="4.28515625" style="334" customWidth="1"/>
    <col min="12293" max="12293" width="6.42578125" style="334" customWidth="1"/>
    <col min="12294" max="12294" width="3.28515625" style="334" customWidth="1"/>
    <col min="12295" max="12295" width="6" style="334" customWidth="1"/>
    <col min="12296" max="12296" width="5.7109375" style="334" bestFit="1" customWidth="1"/>
    <col min="12297" max="12297" width="7" style="334" customWidth="1"/>
    <col min="12298" max="12298" width="5.42578125" style="334" customWidth="1"/>
    <col min="12299" max="12299" width="5" style="334" customWidth="1"/>
    <col min="12300" max="12300" width="6" style="334" bestFit="1" customWidth="1"/>
    <col min="12301" max="12301" width="6.140625" style="334" customWidth="1"/>
    <col min="12302" max="12302" width="16.5703125" style="334" customWidth="1"/>
    <col min="12303" max="12543" width="11.42578125" style="334"/>
    <col min="12544" max="12544" width="3.85546875" style="334" customWidth="1"/>
    <col min="12545" max="12545" width="49.7109375" style="334" customWidth="1"/>
    <col min="12546" max="12546" width="29.42578125" style="334" customWidth="1"/>
    <col min="12547" max="12547" width="6.28515625" style="334" customWidth="1"/>
    <col min="12548" max="12548" width="4.28515625" style="334" customWidth="1"/>
    <col min="12549" max="12549" width="6.42578125" style="334" customWidth="1"/>
    <col min="12550" max="12550" width="3.28515625" style="334" customWidth="1"/>
    <col min="12551" max="12551" width="6" style="334" customWidth="1"/>
    <col min="12552" max="12552" width="5.7109375" style="334" bestFit="1" customWidth="1"/>
    <col min="12553" max="12553" width="7" style="334" customWidth="1"/>
    <col min="12554" max="12554" width="5.42578125" style="334" customWidth="1"/>
    <col min="12555" max="12555" width="5" style="334" customWidth="1"/>
    <col min="12556" max="12556" width="6" style="334" bestFit="1" customWidth="1"/>
    <col min="12557" max="12557" width="6.140625" style="334" customWidth="1"/>
    <col min="12558" max="12558" width="16.5703125" style="334" customWidth="1"/>
    <col min="12559" max="12799" width="11.42578125" style="334"/>
    <col min="12800" max="12800" width="3.85546875" style="334" customWidth="1"/>
    <col min="12801" max="12801" width="49.7109375" style="334" customWidth="1"/>
    <col min="12802" max="12802" width="29.42578125" style="334" customWidth="1"/>
    <col min="12803" max="12803" width="6.28515625" style="334" customWidth="1"/>
    <col min="12804" max="12804" width="4.28515625" style="334" customWidth="1"/>
    <col min="12805" max="12805" width="6.42578125" style="334" customWidth="1"/>
    <col min="12806" max="12806" width="3.28515625" style="334" customWidth="1"/>
    <col min="12807" max="12807" width="6" style="334" customWidth="1"/>
    <col min="12808" max="12808" width="5.7109375" style="334" bestFit="1" customWidth="1"/>
    <col min="12809" max="12809" width="7" style="334" customWidth="1"/>
    <col min="12810" max="12810" width="5.42578125" style="334" customWidth="1"/>
    <col min="12811" max="12811" width="5" style="334" customWidth="1"/>
    <col min="12812" max="12812" width="6" style="334" bestFit="1" customWidth="1"/>
    <col min="12813" max="12813" width="6.140625" style="334" customWidth="1"/>
    <col min="12814" max="12814" width="16.5703125" style="334" customWidth="1"/>
    <col min="12815" max="13055" width="11.42578125" style="334"/>
    <col min="13056" max="13056" width="3.85546875" style="334" customWidth="1"/>
    <col min="13057" max="13057" width="49.7109375" style="334" customWidth="1"/>
    <col min="13058" max="13058" width="29.42578125" style="334" customWidth="1"/>
    <col min="13059" max="13059" width="6.28515625" style="334" customWidth="1"/>
    <col min="13060" max="13060" width="4.28515625" style="334" customWidth="1"/>
    <col min="13061" max="13061" width="6.42578125" style="334" customWidth="1"/>
    <col min="13062" max="13062" width="3.28515625" style="334" customWidth="1"/>
    <col min="13063" max="13063" width="6" style="334" customWidth="1"/>
    <col min="13064" max="13064" width="5.7109375" style="334" bestFit="1" customWidth="1"/>
    <col min="13065" max="13065" width="7" style="334" customWidth="1"/>
    <col min="13066" max="13066" width="5.42578125" style="334" customWidth="1"/>
    <col min="13067" max="13067" width="5" style="334" customWidth="1"/>
    <col min="13068" max="13068" width="6" style="334" bestFit="1" customWidth="1"/>
    <col min="13069" max="13069" width="6.140625" style="334" customWidth="1"/>
    <col min="13070" max="13070" width="16.5703125" style="334" customWidth="1"/>
    <col min="13071" max="13311" width="11.42578125" style="334"/>
    <col min="13312" max="13312" width="3.85546875" style="334" customWidth="1"/>
    <col min="13313" max="13313" width="49.7109375" style="334" customWidth="1"/>
    <col min="13314" max="13314" width="29.42578125" style="334" customWidth="1"/>
    <col min="13315" max="13315" width="6.28515625" style="334" customWidth="1"/>
    <col min="13316" max="13316" width="4.28515625" style="334" customWidth="1"/>
    <col min="13317" max="13317" width="6.42578125" style="334" customWidth="1"/>
    <col min="13318" max="13318" width="3.28515625" style="334" customWidth="1"/>
    <col min="13319" max="13319" width="6" style="334" customWidth="1"/>
    <col min="13320" max="13320" width="5.7109375" style="334" bestFit="1" customWidth="1"/>
    <col min="13321" max="13321" width="7" style="334" customWidth="1"/>
    <col min="13322" max="13322" width="5.42578125" style="334" customWidth="1"/>
    <col min="13323" max="13323" width="5" style="334" customWidth="1"/>
    <col min="13324" max="13324" width="6" style="334" bestFit="1" customWidth="1"/>
    <col min="13325" max="13325" width="6.140625" style="334" customWidth="1"/>
    <col min="13326" max="13326" width="16.5703125" style="334" customWidth="1"/>
    <col min="13327" max="13567" width="11.42578125" style="334"/>
    <col min="13568" max="13568" width="3.85546875" style="334" customWidth="1"/>
    <col min="13569" max="13569" width="49.7109375" style="334" customWidth="1"/>
    <col min="13570" max="13570" width="29.42578125" style="334" customWidth="1"/>
    <col min="13571" max="13571" width="6.28515625" style="334" customWidth="1"/>
    <col min="13572" max="13572" width="4.28515625" style="334" customWidth="1"/>
    <col min="13573" max="13573" width="6.42578125" style="334" customWidth="1"/>
    <col min="13574" max="13574" width="3.28515625" style="334" customWidth="1"/>
    <col min="13575" max="13575" width="6" style="334" customWidth="1"/>
    <col min="13576" max="13576" width="5.7109375" style="334" bestFit="1" customWidth="1"/>
    <col min="13577" max="13577" width="7" style="334" customWidth="1"/>
    <col min="13578" max="13578" width="5.42578125" style="334" customWidth="1"/>
    <col min="13579" max="13579" width="5" style="334" customWidth="1"/>
    <col min="13580" max="13580" width="6" style="334" bestFit="1" customWidth="1"/>
    <col min="13581" max="13581" width="6.140625" style="334" customWidth="1"/>
    <col min="13582" max="13582" width="16.5703125" style="334" customWidth="1"/>
    <col min="13583" max="13823" width="11.42578125" style="334"/>
    <col min="13824" max="13824" width="3.85546875" style="334" customWidth="1"/>
    <col min="13825" max="13825" width="49.7109375" style="334" customWidth="1"/>
    <col min="13826" max="13826" width="29.42578125" style="334" customWidth="1"/>
    <col min="13827" max="13827" width="6.28515625" style="334" customWidth="1"/>
    <col min="13828" max="13828" width="4.28515625" style="334" customWidth="1"/>
    <col min="13829" max="13829" width="6.42578125" style="334" customWidth="1"/>
    <col min="13830" max="13830" width="3.28515625" style="334" customWidth="1"/>
    <col min="13831" max="13831" width="6" style="334" customWidth="1"/>
    <col min="13832" max="13832" width="5.7109375" style="334" bestFit="1" customWidth="1"/>
    <col min="13833" max="13833" width="7" style="334" customWidth="1"/>
    <col min="13834" max="13834" width="5.42578125" style="334" customWidth="1"/>
    <col min="13835" max="13835" width="5" style="334" customWidth="1"/>
    <col min="13836" max="13836" width="6" style="334" bestFit="1" customWidth="1"/>
    <col min="13837" max="13837" width="6.140625" style="334" customWidth="1"/>
    <col min="13838" max="13838" width="16.5703125" style="334" customWidth="1"/>
    <col min="13839" max="14079" width="11.42578125" style="334"/>
    <col min="14080" max="14080" width="3.85546875" style="334" customWidth="1"/>
    <col min="14081" max="14081" width="49.7109375" style="334" customWidth="1"/>
    <col min="14082" max="14082" width="29.42578125" style="334" customWidth="1"/>
    <col min="14083" max="14083" width="6.28515625" style="334" customWidth="1"/>
    <col min="14084" max="14084" width="4.28515625" style="334" customWidth="1"/>
    <col min="14085" max="14085" width="6.42578125" style="334" customWidth="1"/>
    <col min="14086" max="14086" width="3.28515625" style="334" customWidth="1"/>
    <col min="14087" max="14087" width="6" style="334" customWidth="1"/>
    <col min="14088" max="14088" width="5.7109375" style="334" bestFit="1" customWidth="1"/>
    <col min="14089" max="14089" width="7" style="334" customWidth="1"/>
    <col min="14090" max="14090" width="5.42578125" style="334" customWidth="1"/>
    <col min="14091" max="14091" width="5" style="334" customWidth="1"/>
    <col min="14092" max="14092" width="6" style="334" bestFit="1" customWidth="1"/>
    <col min="14093" max="14093" width="6.140625" style="334" customWidth="1"/>
    <col min="14094" max="14094" width="16.5703125" style="334" customWidth="1"/>
    <col min="14095" max="14335" width="11.42578125" style="334"/>
    <col min="14336" max="14336" width="3.85546875" style="334" customWidth="1"/>
    <col min="14337" max="14337" width="49.7109375" style="334" customWidth="1"/>
    <col min="14338" max="14338" width="29.42578125" style="334" customWidth="1"/>
    <col min="14339" max="14339" width="6.28515625" style="334" customWidth="1"/>
    <col min="14340" max="14340" width="4.28515625" style="334" customWidth="1"/>
    <col min="14341" max="14341" width="6.42578125" style="334" customWidth="1"/>
    <col min="14342" max="14342" width="3.28515625" style="334" customWidth="1"/>
    <col min="14343" max="14343" width="6" style="334" customWidth="1"/>
    <col min="14344" max="14344" width="5.7109375" style="334" bestFit="1" customWidth="1"/>
    <col min="14345" max="14345" width="7" style="334" customWidth="1"/>
    <col min="14346" max="14346" width="5.42578125" style="334" customWidth="1"/>
    <col min="14347" max="14347" width="5" style="334" customWidth="1"/>
    <col min="14348" max="14348" width="6" style="334" bestFit="1" customWidth="1"/>
    <col min="14349" max="14349" width="6.140625" style="334" customWidth="1"/>
    <col min="14350" max="14350" width="16.5703125" style="334" customWidth="1"/>
    <col min="14351" max="14591" width="11.42578125" style="334"/>
    <col min="14592" max="14592" width="3.85546875" style="334" customWidth="1"/>
    <col min="14593" max="14593" width="49.7109375" style="334" customWidth="1"/>
    <col min="14594" max="14594" width="29.42578125" style="334" customWidth="1"/>
    <col min="14595" max="14595" width="6.28515625" style="334" customWidth="1"/>
    <col min="14596" max="14596" width="4.28515625" style="334" customWidth="1"/>
    <col min="14597" max="14597" width="6.42578125" style="334" customWidth="1"/>
    <col min="14598" max="14598" width="3.28515625" style="334" customWidth="1"/>
    <col min="14599" max="14599" width="6" style="334" customWidth="1"/>
    <col min="14600" max="14600" width="5.7109375" style="334" bestFit="1" customWidth="1"/>
    <col min="14601" max="14601" width="7" style="334" customWidth="1"/>
    <col min="14602" max="14602" width="5.42578125" style="334" customWidth="1"/>
    <col min="14603" max="14603" width="5" style="334" customWidth="1"/>
    <col min="14604" max="14604" width="6" style="334" bestFit="1" customWidth="1"/>
    <col min="14605" max="14605" width="6.140625" style="334" customWidth="1"/>
    <col min="14606" max="14606" width="16.5703125" style="334" customWidth="1"/>
    <col min="14607" max="14847" width="11.42578125" style="334"/>
    <col min="14848" max="14848" width="3.85546875" style="334" customWidth="1"/>
    <col min="14849" max="14849" width="49.7109375" style="334" customWidth="1"/>
    <col min="14850" max="14850" width="29.42578125" style="334" customWidth="1"/>
    <col min="14851" max="14851" width="6.28515625" style="334" customWidth="1"/>
    <col min="14852" max="14852" width="4.28515625" style="334" customWidth="1"/>
    <col min="14853" max="14853" width="6.42578125" style="334" customWidth="1"/>
    <col min="14854" max="14854" width="3.28515625" style="334" customWidth="1"/>
    <col min="14855" max="14855" width="6" style="334" customWidth="1"/>
    <col min="14856" max="14856" width="5.7109375" style="334" bestFit="1" customWidth="1"/>
    <col min="14857" max="14857" width="7" style="334" customWidth="1"/>
    <col min="14858" max="14858" width="5.42578125" style="334" customWidth="1"/>
    <col min="14859" max="14859" width="5" style="334" customWidth="1"/>
    <col min="14860" max="14860" width="6" style="334" bestFit="1" customWidth="1"/>
    <col min="14861" max="14861" width="6.140625" style="334" customWidth="1"/>
    <col min="14862" max="14862" width="16.5703125" style="334" customWidth="1"/>
    <col min="14863" max="15103" width="11.42578125" style="334"/>
    <col min="15104" max="15104" width="3.85546875" style="334" customWidth="1"/>
    <col min="15105" max="15105" width="49.7109375" style="334" customWidth="1"/>
    <col min="15106" max="15106" width="29.42578125" style="334" customWidth="1"/>
    <col min="15107" max="15107" width="6.28515625" style="334" customWidth="1"/>
    <col min="15108" max="15108" width="4.28515625" style="334" customWidth="1"/>
    <col min="15109" max="15109" width="6.42578125" style="334" customWidth="1"/>
    <col min="15110" max="15110" width="3.28515625" style="334" customWidth="1"/>
    <col min="15111" max="15111" width="6" style="334" customWidth="1"/>
    <col min="15112" max="15112" width="5.7109375" style="334" bestFit="1" customWidth="1"/>
    <col min="15113" max="15113" width="7" style="334" customWidth="1"/>
    <col min="15114" max="15114" width="5.42578125" style="334" customWidth="1"/>
    <col min="15115" max="15115" width="5" style="334" customWidth="1"/>
    <col min="15116" max="15116" width="6" style="334" bestFit="1" customWidth="1"/>
    <col min="15117" max="15117" width="6.140625" style="334" customWidth="1"/>
    <col min="15118" max="15118" width="16.5703125" style="334" customWidth="1"/>
    <col min="15119" max="15359" width="11.42578125" style="334"/>
    <col min="15360" max="15360" width="3.85546875" style="334" customWidth="1"/>
    <col min="15361" max="15361" width="49.7109375" style="334" customWidth="1"/>
    <col min="15362" max="15362" width="29.42578125" style="334" customWidth="1"/>
    <col min="15363" max="15363" width="6.28515625" style="334" customWidth="1"/>
    <col min="15364" max="15364" width="4.28515625" style="334" customWidth="1"/>
    <col min="15365" max="15365" width="6.42578125" style="334" customWidth="1"/>
    <col min="15366" max="15366" width="3.28515625" style="334" customWidth="1"/>
    <col min="15367" max="15367" width="6" style="334" customWidth="1"/>
    <col min="15368" max="15368" width="5.7109375" style="334" bestFit="1" customWidth="1"/>
    <col min="15369" max="15369" width="7" style="334" customWidth="1"/>
    <col min="15370" max="15370" width="5.42578125" style="334" customWidth="1"/>
    <col min="15371" max="15371" width="5" style="334" customWidth="1"/>
    <col min="15372" max="15372" width="6" style="334" bestFit="1" customWidth="1"/>
    <col min="15373" max="15373" width="6.140625" style="334" customWidth="1"/>
    <col min="15374" max="15374" width="16.5703125" style="334" customWidth="1"/>
    <col min="15375" max="15615" width="11.42578125" style="334"/>
    <col min="15616" max="15616" width="3.85546875" style="334" customWidth="1"/>
    <col min="15617" max="15617" width="49.7109375" style="334" customWidth="1"/>
    <col min="15618" max="15618" width="29.42578125" style="334" customWidth="1"/>
    <col min="15619" max="15619" width="6.28515625" style="334" customWidth="1"/>
    <col min="15620" max="15620" width="4.28515625" style="334" customWidth="1"/>
    <col min="15621" max="15621" width="6.42578125" style="334" customWidth="1"/>
    <col min="15622" max="15622" width="3.28515625" style="334" customWidth="1"/>
    <col min="15623" max="15623" width="6" style="334" customWidth="1"/>
    <col min="15624" max="15624" width="5.7109375" style="334" bestFit="1" customWidth="1"/>
    <col min="15625" max="15625" width="7" style="334" customWidth="1"/>
    <col min="15626" max="15626" width="5.42578125" style="334" customWidth="1"/>
    <col min="15627" max="15627" width="5" style="334" customWidth="1"/>
    <col min="15628" max="15628" width="6" style="334" bestFit="1" customWidth="1"/>
    <col min="15629" max="15629" width="6.140625" style="334" customWidth="1"/>
    <col min="15630" max="15630" width="16.5703125" style="334" customWidth="1"/>
    <col min="15631" max="15871" width="11.42578125" style="334"/>
    <col min="15872" max="15872" width="3.85546875" style="334" customWidth="1"/>
    <col min="15873" max="15873" width="49.7109375" style="334" customWidth="1"/>
    <col min="15874" max="15874" width="29.42578125" style="334" customWidth="1"/>
    <col min="15875" max="15875" width="6.28515625" style="334" customWidth="1"/>
    <col min="15876" max="15876" width="4.28515625" style="334" customWidth="1"/>
    <col min="15877" max="15877" width="6.42578125" style="334" customWidth="1"/>
    <col min="15878" max="15878" width="3.28515625" style="334" customWidth="1"/>
    <col min="15879" max="15879" width="6" style="334" customWidth="1"/>
    <col min="15880" max="15880" width="5.7109375" style="334" bestFit="1" customWidth="1"/>
    <col min="15881" max="15881" width="7" style="334" customWidth="1"/>
    <col min="15882" max="15882" width="5.42578125" style="334" customWidth="1"/>
    <col min="15883" max="15883" width="5" style="334" customWidth="1"/>
    <col min="15884" max="15884" width="6" style="334" bestFit="1" customWidth="1"/>
    <col min="15885" max="15885" width="6.140625" style="334" customWidth="1"/>
    <col min="15886" max="15886" width="16.5703125" style="334" customWidth="1"/>
    <col min="15887" max="16127" width="11.42578125" style="334"/>
    <col min="16128" max="16128" width="3.85546875" style="334" customWidth="1"/>
    <col min="16129" max="16129" width="49.7109375" style="334" customWidth="1"/>
    <col min="16130" max="16130" width="29.42578125" style="334" customWidth="1"/>
    <col min="16131" max="16131" width="6.28515625" style="334" customWidth="1"/>
    <col min="16132" max="16132" width="4.28515625" style="334" customWidth="1"/>
    <col min="16133" max="16133" width="6.42578125" style="334" customWidth="1"/>
    <col min="16134" max="16134" width="3.28515625" style="334" customWidth="1"/>
    <col min="16135" max="16135" width="6" style="334" customWidth="1"/>
    <col min="16136" max="16136" width="5.7109375" style="334" bestFit="1" customWidth="1"/>
    <col min="16137" max="16137" width="7" style="334" customWidth="1"/>
    <col min="16138" max="16138" width="5.42578125" style="334" customWidth="1"/>
    <col min="16139" max="16139" width="5" style="334" customWidth="1"/>
    <col min="16140" max="16140" width="6" style="334" bestFit="1" customWidth="1"/>
    <col min="16141" max="16141" width="6.140625" style="334" customWidth="1"/>
    <col min="16142" max="16142" width="16.5703125" style="334" customWidth="1"/>
    <col min="16143" max="16384" width="11.42578125" style="334"/>
  </cols>
  <sheetData>
    <row r="1" spans="1:17" ht="18" customHeight="1" thickBot="1" x14ac:dyDescent="0.3">
      <c r="B1" s="924" t="str">
        <f>'Recap Sheet'!A2</f>
        <v>School Food Authority:</v>
      </c>
      <c r="E1" s="2384" t="str">
        <f>'Recap Sheet'!A3</f>
        <v>Offeror Name:</v>
      </c>
      <c r="F1" s="2384"/>
      <c r="G1" s="2384"/>
      <c r="H1" s="2384"/>
      <c r="I1" s="2384"/>
      <c r="J1" s="2384"/>
      <c r="K1" s="2384"/>
      <c r="L1" s="2384"/>
      <c r="M1" s="2384"/>
    </row>
    <row r="2" spans="1:17" s="8" customFormat="1" ht="18.75" customHeight="1" thickBot="1" x14ac:dyDescent="0.3">
      <c r="A2" s="975"/>
      <c r="B2" s="926" t="str">
        <f>'Recap Sheet'!B2</f>
        <v>WILLIAMSBURG COUNTY SCHOOLS</v>
      </c>
      <c r="C2" s="987" t="s">
        <v>27</v>
      </c>
      <c r="D2" s="1013"/>
      <c r="E2" s="2389">
        <f>'Recap Sheet'!B3</f>
        <v>0</v>
      </c>
      <c r="F2" s="2386"/>
      <c r="G2" s="2386"/>
      <c r="H2" s="2386"/>
      <c r="I2" s="2386"/>
      <c r="J2" s="2386"/>
      <c r="K2" s="2386"/>
      <c r="L2" s="2386"/>
      <c r="M2" s="2387"/>
      <c r="N2" s="7"/>
      <c r="P2" s="335"/>
      <c r="Q2" s="335"/>
    </row>
    <row r="3" spans="1:17" s="8" customFormat="1" ht="15" customHeight="1" thickBot="1" x14ac:dyDescent="0.3">
      <c r="A3" s="974" t="s">
        <v>28</v>
      </c>
      <c r="B3" s="918" t="s">
        <v>29</v>
      </c>
      <c r="C3" s="988" t="s">
        <v>30</v>
      </c>
      <c r="D3" s="1014"/>
      <c r="E3" s="920"/>
      <c r="F3" s="2388" t="s">
        <v>3</v>
      </c>
      <c r="G3" s="2388"/>
      <c r="H3" s="2388"/>
      <c r="I3" s="2388"/>
      <c r="J3" s="2388"/>
      <c r="K3" s="928">
        <f>'Recap Sheet'!B4</f>
        <v>0</v>
      </c>
      <c r="L3" s="917"/>
      <c r="M3" s="921"/>
      <c r="N3" s="20"/>
      <c r="P3" s="335"/>
      <c r="Q3" s="335"/>
    </row>
    <row r="4" spans="1:17" ht="15" customHeight="1" x14ac:dyDescent="0.25">
      <c r="A4" s="125" t="s">
        <v>31</v>
      </c>
      <c r="B4" s="34"/>
      <c r="C4" s="135"/>
      <c r="D4" s="1015" t="s">
        <v>32</v>
      </c>
      <c r="E4" s="1059" t="s">
        <v>33</v>
      </c>
      <c r="F4" s="1069" t="s">
        <v>34</v>
      </c>
      <c r="G4" s="528" t="s">
        <v>35</v>
      </c>
      <c r="H4" s="393" t="s">
        <v>36</v>
      </c>
      <c r="I4" s="393" t="s">
        <v>37</v>
      </c>
      <c r="J4" s="528" t="s">
        <v>38</v>
      </c>
      <c r="K4" s="393" t="s">
        <v>39</v>
      </c>
      <c r="L4" s="861" t="s">
        <v>40</v>
      </c>
      <c r="M4" s="919" t="s">
        <v>41</v>
      </c>
      <c r="O4" s="335"/>
      <c r="P4" s="335"/>
      <c r="Q4" s="335"/>
    </row>
    <row r="5" spans="1:17" ht="15" customHeight="1" thickBot="1" x14ac:dyDescent="0.3">
      <c r="A5" s="506"/>
      <c r="B5" s="86"/>
      <c r="C5" s="128"/>
      <c r="D5" s="1016" t="s">
        <v>42</v>
      </c>
      <c r="E5" s="1060" t="s">
        <v>43</v>
      </c>
      <c r="F5" s="1070" t="s">
        <v>44</v>
      </c>
      <c r="G5" s="673" t="s">
        <v>45</v>
      </c>
      <c r="H5" s="672" t="s">
        <v>46</v>
      </c>
      <c r="I5" s="672" t="s">
        <v>38</v>
      </c>
      <c r="J5" s="673" t="s">
        <v>47</v>
      </c>
      <c r="K5" s="672" t="s">
        <v>48</v>
      </c>
      <c r="L5" s="672" t="s">
        <v>47</v>
      </c>
      <c r="M5" s="674" t="s">
        <v>38</v>
      </c>
      <c r="P5" s="335"/>
      <c r="Q5" s="335"/>
    </row>
    <row r="6" spans="1:17" ht="15" customHeight="1" thickBot="1" x14ac:dyDescent="0.3">
      <c r="A6" s="14"/>
      <c r="B6" s="15" t="s">
        <v>16</v>
      </c>
      <c r="C6" s="17"/>
      <c r="D6" s="17"/>
      <c r="E6" s="17"/>
      <c r="F6" s="1071"/>
      <c r="G6" s="862"/>
      <c r="H6" s="862"/>
      <c r="I6" s="15"/>
      <c r="J6" s="525"/>
      <c r="K6" s="16"/>
      <c r="L6" s="18"/>
      <c r="M6" s="19"/>
    </row>
    <row r="7" spans="1:17" ht="15" customHeight="1" thickBot="1" x14ac:dyDescent="0.3">
      <c r="A7" s="22">
        <v>1</v>
      </c>
      <c r="B7" s="200" t="s">
        <v>3222</v>
      </c>
      <c r="C7" s="27" t="s">
        <v>51</v>
      </c>
      <c r="D7" s="1004"/>
      <c r="E7" s="436" t="s">
        <v>97</v>
      </c>
      <c r="F7" s="1080">
        <v>20</v>
      </c>
      <c r="G7" s="1267">
        <v>5</v>
      </c>
      <c r="H7" s="27">
        <f>ROUND($G$7*$F$7/F7,2)</f>
        <v>5</v>
      </c>
      <c r="I7" s="62" t="s">
        <v>50</v>
      </c>
      <c r="J7" s="982"/>
      <c r="K7" s="66"/>
      <c r="L7" s="28"/>
      <c r="M7" s="29"/>
    </row>
    <row r="8" spans="1:17" ht="15" customHeight="1" thickBot="1" x14ac:dyDescent="0.3">
      <c r="A8" s="52"/>
      <c r="B8" s="113" t="s">
        <v>582</v>
      </c>
      <c r="C8" s="986" t="s">
        <v>518</v>
      </c>
      <c r="D8" s="986"/>
      <c r="E8" s="986"/>
      <c r="F8" s="986"/>
      <c r="G8" s="810"/>
      <c r="H8" s="70" t="e">
        <f>ROUND(G7*F7/F8,2)</f>
        <v>#DIV/0!</v>
      </c>
      <c r="I8" s="59" t="s">
        <v>50</v>
      </c>
      <c r="J8" s="60"/>
      <c r="K8" s="69">
        <f>IF(OR(ISBLANK(J8),G7=0,ISBLANK(G7)),,ROUND(J8+$K$3,2))</f>
        <v>0</v>
      </c>
      <c r="L8" s="71" t="e">
        <f>ROUND(H8*K8,2)</f>
        <v>#DIV/0!</v>
      </c>
      <c r="M8" s="112" t="e">
        <f>ROUND(K8/F8,2)</f>
        <v>#DIV/0!</v>
      </c>
    </row>
    <row r="9" spans="1:17" ht="15" customHeight="1" thickBot="1" x14ac:dyDescent="0.3">
      <c r="A9" s="125">
        <v>2</v>
      </c>
      <c r="B9" s="165" t="s">
        <v>3242</v>
      </c>
      <c r="C9" s="329" t="s">
        <v>51</v>
      </c>
      <c r="D9" s="1005"/>
      <c r="E9" s="470" t="s">
        <v>97</v>
      </c>
      <c r="F9" s="1079">
        <v>20</v>
      </c>
      <c r="G9" s="1267">
        <v>0</v>
      </c>
      <c r="H9" s="329">
        <f>ROUND(G9*F9/F9,2)</f>
        <v>0</v>
      </c>
      <c r="I9" s="238" t="s">
        <v>50</v>
      </c>
      <c r="J9" s="984"/>
      <c r="K9" s="1195"/>
      <c r="L9" s="1196"/>
      <c r="M9" s="1197"/>
    </row>
    <row r="10" spans="1:17" ht="15" customHeight="1" x14ac:dyDescent="0.25">
      <c r="A10" s="52"/>
      <c r="B10" s="34" t="s">
        <v>583</v>
      </c>
      <c r="C10" s="946" t="s">
        <v>518</v>
      </c>
      <c r="D10" s="946"/>
      <c r="E10" s="946"/>
      <c r="F10" s="946"/>
      <c r="G10" s="856"/>
      <c r="H10" s="27" t="e">
        <f>ROUND(G9*F9/F10,2)</f>
        <v>#DIV/0!</v>
      </c>
      <c r="I10" s="50" t="s">
        <v>50</v>
      </c>
      <c r="J10" s="82"/>
      <c r="K10" s="66">
        <f>IF(OR(ISBLANK(J10),G9=0,ISBLANK(G9)),,ROUND(J10+$K$3,2))</f>
        <v>0</v>
      </c>
      <c r="L10" s="28" t="e">
        <f>ROUND(H10*K10,2)</f>
        <v>#DIV/0!</v>
      </c>
      <c r="M10" s="29" t="e">
        <f>ROUND(K10/F10,2)</f>
        <v>#DIV/0!</v>
      </c>
    </row>
    <row r="11" spans="1:17" ht="15" customHeight="1" thickBot="1" x14ac:dyDescent="0.3">
      <c r="A11" s="55"/>
      <c r="B11" s="13" t="s">
        <v>3243</v>
      </c>
      <c r="C11" s="513"/>
      <c r="D11" s="1035"/>
      <c r="E11" s="279"/>
      <c r="F11" s="1117"/>
      <c r="G11" s="1268"/>
      <c r="H11" s="279"/>
      <c r="I11" s="269"/>
      <c r="J11" s="133"/>
      <c r="K11" s="69"/>
      <c r="L11" s="71"/>
      <c r="M11" s="112"/>
    </row>
    <row r="12" spans="1:17" ht="15" customHeight="1" thickBot="1" x14ac:dyDescent="0.3">
      <c r="A12" s="125">
        <v>3</v>
      </c>
      <c r="B12" s="165" t="s">
        <v>3244</v>
      </c>
      <c r="C12" s="329" t="s">
        <v>51</v>
      </c>
      <c r="D12" s="1004"/>
      <c r="E12" s="470" t="s">
        <v>584</v>
      </c>
      <c r="F12" s="1079">
        <v>24</v>
      </c>
      <c r="G12" s="1267">
        <v>65</v>
      </c>
      <c r="H12" s="329">
        <f>ROUND(G12*F12/F12,2)</f>
        <v>65</v>
      </c>
      <c r="I12" s="238" t="s">
        <v>50</v>
      </c>
      <c r="J12" s="984"/>
      <c r="K12" s="1195"/>
      <c r="L12" s="1196"/>
      <c r="M12" s="1197"/>
    </row>
    <row r="13" spans="1:17" ht="15" customHeight="1" thickBot="1" x14ac:dyDescent="0.3">
      <c r="A13" s="41"/>
      <c r="B13" s="13" t="s">
        <v>3245</v>
      </c>
      <c r="C13" s="986" t="s">
        <v>518</v>
      </c>
      <c r="D13" s="986"/>
      <c r="E13" s="986"/>
      <c r="F13" s="986"/>
      <c r="G13" s="810"/>
      <c r="H13" s="70" t="e">
        <f>ROUND(G12*F12/F13,2)</f>
        <v>#DIV/0!</v>
      </c>
      <c r="I13" s="59" t="s">
        <v>50</v>
      </c>
      <c r="J13" s="60"/>
      <c r="K13" s="69">
        <f>IF(OR(ISBLANK(J13),G12=0,ISBLANK(G12)),,ROUND(J13+$K$3,2))</f>
        <v>0</v>
      </c>
      <c r="L13" s="71" t="e">
        <f>ROUND(H13*K13,2)</f>
        <v>#DIV/0!</v>
      </c>
      <c r="M13" s="112" t="e">
        <f>ROUND(K13/F13,2)</f>
        <v>#DIV/0!</v>
      </c>
    </row>
    <row r="14" spans="1:17" ht="15" customHeight="1" thickBot="1" x14ac:dyDescent="0.3">
      <c r="A14" s="125">
        <v>4</v>
      </c>
      <c r="B14" s="165" t="s">
        <v>3246</v>
      </c>
      <c r="C14" s="329" t="s">
        <v>51</v>
      </c>
      <c r="D14" s="1004"/>
      <c r="E14" s="470" t="s">
        <v>585</v>
      </c>
      <c r="F14" s="1079">
        <v>24</v>
      </c>
      <c r="G14" s="1267">
        <v>0</v>
      </c>
      <c r="H14" s="329">
        <f>ROUND(G14*F14/F14,2)</f>
        <v>0</v>
      </c>
      <c r="I14" s="238" t="s">
        <v>50</v>
      </c>
      <c r="J14" s="984"/>
      <c r="K14" s="1195"/>
      <c r="L14" s="1196"/>
      <c r="M14" s="1197"/>
    </row>
    <row r="15" spans="1:17" ht="15" customHeight="1" thickBot="1" x14ac:dyDescent="0.3">
      <c r="A15" s="41"/>
      <c r="B15" s="13" t="s">
        <v>3247</v>
      </c>
      <c r="C15" s="986" t="s">
        <v>518</v>
      </c>
      <c r="D15" s="986"/>
      <c r="E15" s="986"/>
      <c r="F15" s="986"/>
      <c r="G15" s="810"/>
      <c r="H15" s="70" t="e">
        <f>ROUND(G14*F14/F15,2)</f>
        <v>#DIV/0!</v>
      </c>
      <c r="I15" s="59" t="s">
        <v>50</v>
      </c>
      <c r="J15" s="60"/>
      <c r="K15" s="69">
        <f>IF(OR(ISBLANK(J15),G14=0,ISBLANK(G14)),,ROUND(J15+$K$3,2))</f>
        <v>0</v>
      </c>
      <c r="L15" s="71" t="e">
        <f>ROUND(H15*K15,2)</f>
        <v>#DIV/0!</v>
      </c>
      <c r="M15" s="112" t="e">
        <f>ROUND(K15/F15,2)</f>
        <v>#DIV/0!</v>
      </c>
    </row>
    <row r="16" spans="1:17" ht="15" customHeight="1" thickBot="1" x14ac:dyDescent="0.3">
      <c r="A16" s="125">
        <v>5</v>
      </c>
      <c r="B16" s="165" t="s">
        <v>3251</v>
      </c>
      <c r="C16" s="329" t="s">
        <v>51</v>
      </c>
      <c r="D16" s="1004"/>
      <c r="E16" s="470" t="s">
        <v>584</v>
      </c>
      <c r="F16" s="1079">
        <v>24</v>
      </c>
      <c r="G16" s="1267">
        <v>30</v>
      </c>
      <c r="H16" s="329">
        <f>ROUND(G16*F16/F16,2)</f>
        <v>30</v>
      </c>
      <c r="I16" s="238" t="s">
        <v>50</v>
      </c>
      <c r="J16" s="984"/>
      <c r="K16" s="1195"/>
      <c r="L16" s="1196"/>
      <c r="M16" s="1197"/>
    </row>
    <row r="17" spans="1:14" ht="15" customHeight="1" thickBot="1" x14ac:dyDescent="0.3">
      <c r="A17" s="22"/>
      <c r="B17" s="34" t="s">
        <v>586</v>
      </c>
      <c r="C17" s="986" t="s">
        <v>518</v>
      </c>
      <c r="D17" s="986"/>
      <c r="E17" s="986"/>
      <c r="F17" s="986"/>
      <c r="G17" s="810"/>
      <c r="H17" s="70" t="e">
        <f>ROUND(G16*F16/F17,2)</f>
        <v>#DIV/0!</v>
      </c>
      <c r="I17" s="59" t="s">
        <v>50</v>
      </c>
      <c r="J17" s="60"/>
      <c r="K17" s="69">
        <f>IF(OR(ISBLANK(J17),G16=0,ISBLANK(G16)),,ROUND(J17+$K$3,2))</f>
        <v>0</v>
      </c>
      <c r="L17" s="71" t="e">
        <f>ROUND(H17*K17,2)</f>
        <v>#DIV/0!</v>
      </c>
      <c r="M17" s="112" t="e">
        <f>ROUND(K17/F17,2)</f>
        <v>#DIV/0!</v>
      </c>
    </row>
    <row r="18" spans="1:14" ht="15" customHeight="1" thickBot="1" x14ac:dyDescent="0.3">
      <c r="A18" s="41"/>
      <c r="B18" s="13" t="s">
        <v>3252</v>
      </c>
      <c r="C18" s="513"/>
      <c r="D18" s="1048"/>
      <c r="E18" s="128"/>
      <c r="F18" s="1119"/>
      <c r="G18" s="1269"/>
      <c r="H18" s="128"/>
      <c r="I18" s="611"/>
      <c r="J18" s="151"/>
      <c r="K18" s="61"/>
      <c r="L18" s="46"/>
      <c r="M18" s="47"/>
    </row>
    <row r="19" spans="1:14" ht="15" customHeight="1" thickBot="1" x14ac:dyDescent="0.3">
      <c r="A19" s="125">
        <v>6</v>
      </c>
      <c r="B19" s="165" t="s">
        <v>3248</v>
      </c>
      <c r="C19" s="329" t="s">
        <v>51</v>
      </c>
      <c r="D19" s="1004"/>
      <c r="E19" s="470" t="s">
        <v>97</v>
      </c>
      <c r="F19" s="1079">
        <v>20</v>
      </c>
      <c r="G19" s="1267">
        <v>5</v>
      </c>
      <c r="H19" s="329">
        <f>ROUND(G19*F19/F19,2)</f>
        <v>5</v>
      </c>
      <c r="I19" s="238" t="s">
        <v>50</v>
      </c>
      <c r="J19" s="984"/>
      <c r="K19" s="1195"/>
      <c r="L19" s="1196"/>
      <c r="M19" s="1197"/>
    </row>
    <row r="20" spans="1:14" ht="15" customHeight="1" thickBot="1" x14ac:dyDescent="0.3">
      <c r="A20" s="41"/>
      <c r="B20" s="13" t="s">
        <v>3249</v>
      </c>
      <c r="C20" s="986" t="s">
        <v>518</v>
      </c>
      <c r="D20" s="986"/>
      <c r="E20" s="986"/>
      <c r="F20" s="986"/>
      <c r="G20" s="810"/>
      <c r="H20" s="70" t="e">
        <f>ROUND(G19*F19/F20,2)</f>
        <v>#DIV/0!</v>
      </c>
      <c r="I20" s="59" t="s">
        <v>50</v>
      </c>
      <c r="J20" s="60"/>
      <c r="K20" s="69">
        <f>IF(OR(ISBLANK(J20),G19=0,ISBLANK(G19)),,ROUND(J20+$K$3,2))</f>
        <v>0</v>
      </c>
      <c r="L20" s="71" t="e">
        <f>ROUND(H20*K20,2)</f>
        <v>#DIV/0!</v>
      </c>
      <c r="M20" s="112" t="e">
        <f>ROUND(K20/F20,2)</f>
        <v>#DIV/0!</v>
      </c>
    </row>
    <row r="21" spans="1:14" ht="15" customHeight="1" thickBot="1" x14ac:dyDescent="0.3">
      <c r="A21" s="125">
        <v>7</v>
      </c>
      <c r="B21" s="165" t="s">
        <v>3250</v>
      </c>
      <c r="C21" s="329" t="s">
        <v>51</v>
      </c>
      <c r="D21" s="1004"/>
      <c r="E21" s="470" t="s">
        <v>97</v>
      </c>
      <c r="F21" s="1079">
        <v>20</v>
      </c>
      <c r="G21" s="1267">
        <v>5</v>
      </c>
      <c r="H21" s="329">
        <f>ROUND(G21*F21/F21,2)</f>
        <v>5</v>
      </c>
      <c r="I21" s="238" t="s">
        <v>50</v>
      </c>
      <c r="J21" s="984"/>
      <c r="K21" s="1195"/>
      <c r="L21" s="1196"/>
      <c r="M21" s="1197"/>
    </row>
    <row r="22" spans="1:14" ht="15" customHeight="1" thickBot="1" x14ac:dyDescent="0.3">
      <c r="A22" s="41"/>
      <c r="B22" s="13" t="s">
        <v>587</v>
      </c>
      <c r="C22" s="986" t="s">
        <v>518</v>
      </c>
      <c r="D22" s="986"/>
      <c r="E22" s="986"/>
      <c r="F22" s="986"/>
      <c r="G22" s="810"/>
      <c r="H22" s="70" t="e">
        <f>ROUND(G21*F21/F22,2)</f>
        <v>#DIV/0!</v>
      </c>
      <c r="I22" s="59" t="s">
        <v>50</v>
      </c>
      <c r="J22" s="60"/>
      <c r="K22" s="69">
        <f>IF(OR(ISBLANK(J22),G21=0,ISBLANK(G21)),,ROUND(J22+$K$3,2))</f>
        <v>0</v>
      </c>
      <c r="L22" s="71" t="e">
        <f>ROUND(H22*K22,2)</f>
        <v>#DIV/0!</v>
      </c>
      <c r="M22" s="112" t="e">
        <f>ROUND(K22/F22,2)</f>
        <v>#DIV/0!</v>
      </c>
    </row>
    <row r="23" spans="1:14" ht="15" customHeight="1" thickBot="1" x14ac:dyDescent="0.3">
      <c r="A23" s="125">
        <v>8</v>
      </c>
      <c r="B23" s="165" t="s">
        <v>3253</v>
      </c>
      <c r="C23" s="329" t="s">
        <v>51</v>
      </c>
      <c r="D23" s="1004"/>
      <c r="E23" s="470" t="s">
        <v>588</v>
      </c>
      <c r="F23" s="1079">
        <v>96</v>
      </c>
      <c r="G23" s="1267">
        <v>350</v>
      </c>
      <c r="H23" s="329">
        <f>ROUND(G23*F23/F23,2)</f>
        <v>350</v>
      </c>
      <c r="I23" s="238" t="s">
        <v>50</v>
      </c>
      <c r="J23" s="984"/>
      <c r="K23" s="1195"/>
      <c r="L23" s="1196"/>
      <c r="M23" s="1197"/>
    </row>
    <row r="24" spans="1:14" ht="15" customHeight="1" thickBot="1" x14ac:dyDescent="0.3">
      <c r="A24" s="22"/>
      <c r="B24" s="34" t="s">
        <v>589</v>
      </c>
      <c r="C24" s="986" t="s">
        <v>518</v>
      </c>
      <c r="D24" s="986"/>
      <c r="E24" s="986"/>
      <c r="F24" s="986"/>
      <c r="G24" s="810">
        <v>0</v>
      </c>
      <c r="H24" s="70" t="e">
        <f>ROUND(G23*F23/F24,2)</f>
        <v>#DIV/0!</v>
      </c>
      <c r="I24" s="59" t="s">
        <v>50</v>
      </c>
      <c r="J24" s="60"/>
      <c r="K24" s="69">
        <f>IF(OR(ISBLANK(J24),G23=0,ISBLANK(G23)),,ROUND(J24+$K$3,2))</f>
        <v>0</v>
      </c>
      <c r="L24" s="71" t="e">
        <f>ROUND(H24*K24,2)</f>
        <v>#DIV/0!</v>
      </c>
      <c r="M24" s="112" t="e">
        <f>ROUND(K24/F24,2)</f>
        <v>#DIV/0!</v>
      </c>
    </row>
    <row r="25" spans="1:14" ht="15" customHeight="1" x14ac:dyDescent="0.25">
      <c r="A25" s="22"/>
      <c r="B25" s="34" t="s">
        <v>3254</v>
      </c>
      <c r="C25" s="123"/>
      <c r="D25" s="1087"/>
      <c r="E25" s="123"/>
      <c r="F25" s="1116"/>
      <c r="G25" s="1270"/>
      <c r="H25" s="123"/>
      <c r="I25" s="192"/>
      <c r="J25" s="121"/>
      <c r="K25" s="31"/>
      <c r="L25" s="257"/>
      <c r="M25" s="176"/>
    </row>
    <row r="26" spans="1:14" ht="15" customHeight="1" thickBot="1" x14ac:dyDescent="0.3">
      <c r="A26" s="41"/>
      <c r="B26" s="13"/>
      <c r="C26" s="124"/>
      <c r="D26" s="1086"/>
      <c r="E26" s="124"/>
      <c r="F26" s="1118"/>
      <c r="G26" s="1269"/>
      <c r="H26" s="124"/>
      <c r="I26" s="269"/>
      <c r="J26" s="44"/>
      <c r="K26" s="116"/>
      <c r="L26" s="118"/>
      <c r="M26" s="119"/>
    </row>
    <row r="27" spans="1:14" s="167" customFormat="1" ht="15" customHeight="1" thickBot="1" x14ac:dyDescent="0.3">
      <c r="A27" s="95">
        <v>9</v>
      </c>
      <c r="B27" s="1605" t="s">
        <v>3223</v>
      </c>
      <c r="C27" s="994" t="s">
        <v>3613</v>
      </c>
      <c r="D27" s="946"/>
      <c r="E27" s="994" t="s">
        <v>177</v>
      </c>
      <c r="F27" s="1102">
        <v>150</v>
      </c>
      <c r="G27" s="1267">
        <v>5</v>
      </c>
      <c r="H27" s="329">
        <f>ROUND(G27*F27/F27,2)</f>
        <v>5</v>
      </c>
      <c r="I27" s="268" t="s">
        <v>50</v>
      </c>
      <c r="J27" s="864"/>
      <c r="K27" s="297">
        <f>IF(OR(ISBLANK(J27),G27=0,ISBLANK(G27)),,ROUND(J27+$K$3,2))</f>
        <v>0</v>
      </c>
      <c r="L27" s="221">
        <f>ROUND(H27*K27,2)</f>
        <v>0</v>
      </c>
      <c r="M27" s="330">
        <f>ROUND(K27/F27,2)</f>
        <v>0</v>
      </c>
      <c r="N27" s="99"/>
    </row>
    <row r="28" spans="1:14" ht="15" customHeight="1" x14ac:dyDescent="0.25">
      <c r="A28" s="52"/>
      <c r="B28" s="23" t="s">
        <v>590</v>
      </c>
      <c r="C28" s="1120"/>
      <c r="D28" s="1266"/>
      <c r="E28" s="908"/>
      <c r="F28" s="1103"/>
      <c r="G28" s="1271"/>
      <c r="H28" s="123"/>
      <c r="I28" s="192"/>
      <c r="J28" s="91"/>
      <c r="K28" s="26"/>
      <c r="L28" s="234"/>
      <c r="M28" s="178"/>
    </row>
    <row r="29" spans="1:14" ht="15" customHeight="1" thickBot="1" x14ac:dyDescent="0.3">
      <c r="A29" s="55"/>
      <c r="B29" s="13" t="s">
        <v>591</v>
      </c>
      <c r="C29" s="124"/>
      <c r="D29" s="1086"/>
      <c r="E29" s="124"/>
      <c r="F29" s="1118"/>
      <c r="G29" s="1269"/>
      <c r="H29" s="124"/>
      <c r="I29" s="500"/>
      <c r="J29" s="44"/>
      <c r="K29" s="116"/>
      <c r="L29" s="118"/>
      <c r="M29" s="119"/>
    </row>
    <row r="30" spans="1:14" ht="15" customHeight="1" thickBot="1" x14ac:dyDescent="0.3">
      <c r="A30" s="125">
        <v>10</v>
      </c>
      <c r="B30" s="165" t="s">
        <v>3255</v>
      </c>
      <c r="C30" s="329" t="s">
        <v>51</v>
      </c>
      <c r="D30" s="1004"/>
      <c r="E30" s="470" t="s">
        <v>97</v>
      </c>
      <c r="F30" s="1079">
        <v>20</v>
      </c>
      <c r="G30" s="1267">
        <v>10</v>
      </c>
      <c r="H30" s="329">
        <f>ROUND(G30*F30/F30,2)</f>
        <v>10</v>
      </c>
      <c r="I30" s="238" t="s">
        <v>50</v>
      </c>
      <c r="J30" s="984"/>
      <c r="K30" s="1195"/>
      <c r="L30" s="1196"/>
      <c r="M30" s="1197"/>
    </row>
    <row r="31" spans="1:14" ht="15" customHeight="1" thickBot="1" x14ac:dyDescent="0.3">
      <c r="A31" s="55"/>
      <c r="B31" s="48" t="s">
        <v>3256</v>
      </c>
      <c r="C31" s="986" t="s">
        <v>518</v>
      </c>
      <c r="D31" s="986"/>
      <c r="E31" s="986"/>
      <c r="F31" s="986"/>
      <c r="G31" s="810"/>
      <c r="H31" s="70" t="e">
        <f>ROUND(G30*F30/F31,2)</f>
        <v>#DIV/0!</v>
      </c>
      <c r="I31" s="59" t="s">
        <v>50</v>
      </c>
      <c r="J31" s="60"/>
      <c r="K31" s="69">
        <f>IF(OR(ISBLANK(J31),G30=0,ISBLANK(G30)),,ROUND(J31+$K$3,2))</f>
        <v>0</v>
      </c>
      <c r="L31" s="71" t="e">
        <f>ROUND(H31*K31,2)</f>
        <v>#DIV/0!</v>
      </c>
      <c r="M31" s="112" t="e">
        <f>ROUND(K31/F31,2)</f>
        <v>#DIV/0!</v>
      </c>
    </row>
    <row r="32" spans="1:14" ht="15" customHeight="1" x14ac:dyDescent="0.25">
      <c r="A32" s="125">
        <v>11</v>
      </c>
      <c r="B32" s="165" t="s">
        <v>3257</v>
      </c>
      <c r="C32" s="329" t="s">
        <v>51</v>
      </c>
      <c r="D32" s="1004"/>
      <c r="E32" s="470" t="s">
        <v>181</v>
      </c>
      <c r="F32" s="1079">
        <v>12</v>
      </c>
      <c r="G32" s="1272">
        <v>0</v>
      </c>
      <c r="H32" s="470">
        <f>ROUND(G32*F32/F32,2)</f>
        <v>0</v>
      </c>
      <c r="I32" s="238" t="s">
        <v>50</v>
      </c>
      <c r="J32" s="984"/>
      <c r="K32" s="1195"/>
      <c r="L32" s="1196"/>
      <c r="M32" s="1197"/>
    </row>
    <row r="33" spans="1:13" ht="15" customHeight="1" thickBot="1" x14ac:dyDescent="0.3">
      <c r="A33" s="41"/>
      <c r="B33" s="13" t="s">
        <v>3258</v>
      </c>
      <c r="C33" s="986" t="s">
        <v>518</v>
      </c>
      <c r="D33" s="986"/>
      <c r="E33" s="986"/>
      <c r="F33" s="986"/>
      <c r="G33" s="810"/>
      <c r="H33" s="70" t="e">
        <f>ROUND(G32*F32/F33,2)</f>
        <v>#DIV/0!</v>
      </c>
      <c r="I33" s="59" t="s">
        <v>50</v>
      </c>
      <c r="J33" s="60"/>
      <c r="K33" s="69">
        <f>IF(OR(ISBLANK(J33),G32=0,ISBLANK(G32)),,ROUND(J33+$K$3,2))</f>
        <v>0</v>
      </c>
      <c r="L33" s="71" t="e">
        <f>ROUND(H33*K33,2)</f>
        <v>#DIV/0!</v>
      </c>
      <c r="M33" s="112" t="e">
        <f>ROUND(K33/F33,2)</f>
        <v>#DIV/0!</v>
      </c>
    </row>
    <row r="34" spans="1:13" ht="15" customHeight="1" x14ac:dyDescent="0.25">
      <c r="A34" s="125">
        <v>12</v>
      </c>
      <c r="B34" s="165" t="s">
        <v>3259</v>
      </c>
      <c r="C34" s="329" t="s">
        <v>51</v>
      </c>
      <c r="D34" s="1004"/>
      <c r="E34" s="470" t="s">
        <v>97</v>
      </c>
      <c r="F34" s="1079">
        <v>20</v>
      </c>
      <c r="G34" s="1272">
        <v>5</v>
      </c>
      <c r="H34" s="470">
        <f>ROUND($G$34*F34/F34,2)</f>
        <v>5</v>
      </c>
      <c r="I34" s="238" t="s">
        <v>50</v>
      </c>
      <c r="J34" s="984"/>
      <c r="K34" s="1195"/>
      <c r="L34" s="1196"/>
      <c r="M34" s="1197"/>
    </row>
    <row r="35" spans="1:13" ht="15" customHeight="1" thickBot="1" x14ac:dyDescent="0.3">
      <c r="A35" s="55"/>
      <c r="B35" s="48" t="s">
        <v>3241</v>
      </c>
      <c r="C35" s="986" t="s">
        <v>518</v>
      </c>
      <c r="D35" s="986"/>
      <c r="E35" s="986"/>
      <c r="F35" s="986"/>
      <c r="G35" s="810">
        <v>0</v>
      </c>
      <c r="H35" s="70" t="e">
        <f>ROUND(G34*F34/F35,2)</f>
        <v>#DIV/0!</v>
      </c>
      <c r="I35" s="59" t="s">
        <v>50</v>
      </c>
      <c r="J35" s="60"/>
      <c r="K35" s="69">
        <f>IF(OR(ISBLANK(J35),G34=0,ISBLANK(G34)),,ROUND(J35+$K$3,2))</f>
        <v>0</v>
      </c>
      <c r="L35" s="71" t="e">
        <f>ROUND(H35*K35,2)</f>
        <v>#DIV/0!</v>
      </c>
      <c r="M35" s="112" t="e">
        <f>ROUND(K35/F35,2)</f>
        <v>#DIV/0!</v>
      </c>
    </row>
    <row r="36" spans="1:13" ht="15" customHeight="1" x14ac:dyDescent="0.25">
      <c r="A36" s="125">
        <v>13</v>
      </c>
      <c r="B36" s="165" t="s">
        <v>620</v>
      </c>
      <c r="C36" s="329" t="s">
        <v>51</v>
      </c>
      <c r="D36" s="1004"/>
      <c r="E36" s="470" t="s">
        <v>592</v>
      </c>
      <c r="F36" s="1079">
        <v>36</v>
      </c>
      <c r="G36" s="1272">
        <v>0</v>
      </c>
      <c r="H36" s="470">
        <f>ROUND(G36*F36/F36,2)</f>
        <v>0</v>
      </c>
      <c r="I36" s="238" t="s">
        <v>50</v>
      </c>
      <c r="J36" s="984"/>
      <c r="K36" s="1195"/>
      <c r="L36" s="1196"/>
      <c r="M36" s="1197"/>
    </row>
    <row r="37" spans="1:13" ht="15" customHeight="1" thickBot="1" x14ac:dyDescent="0.3">
      <c r="A37" s="41"/>
      <c r="B37" s="48" t="s">
        <v>3241</v>
      </c>
      <c r="C37" s="986" t="s">
        <v>518</v>
      </c>
      <c r="D37" s="986"/>
      <c r="E37" s="986"/>
      <c r="F37" s="986"/>
      <c r="G37" s="810">
        <v>0</v>
      </c>
      <c r="H37" s="70" t="e">
        <f>ROUND(G36*F36/F37,2)</f>
        <v>#DIV/0!</v>
      </c>
      <c r="I37" s="59" t="s">
        <v>50</v>
      </c>
      <c r="J37" s="60"/>
      <c r="K37" s="69">
        <f>IF(OR(ISBLANK(J37),G36=0,ISBLANK(G36)),,ROUND(J37+$K$3,2))</f>
        <v>0</v>
      </c>
      <c r="L37" s="71" t="e">
        <f>ROUND(H37*K37,2)</f>
        <v>#DIV/0!</v>
      </c>
      <c r="M37" s="112" t="e">
        <f>ROUND(K37/F37,2)</f>
        <v>#DIV/0!</v>
      </c>
    </row>
    <row r="38" spans="1:13" ht="15" customHeight="1" x14ac:dyDescent="0.25">
      <c r="A38" s="22">
        <v>14</v>
      </c>
      <c r="B38" s="200" t="s">
        <v>3240</v>
      </c>
      <c r="C38" s="27" t="s">
        <v>51</v>
      </c>
      <c r="D38" s="1004"/>
      <c r="E38" s="436" t="s">
        <v>97</v>
      </c>
      <c r="F38" s="1080">
        <v>20</v>
      </c>
      <c r="G38" s="1273">
        <v>8</v>
      </c>
      <c r="H38" s="436">
        <f>ROUND(G38*F38/F38,2)</f>
        <v>8</v>
      </c>
      <c r="I38" s="51" t="s">
        <v>50</v>
      </c>
      <c r="J38" s="982"/>
      <c r="K38" s="979"/>
      <c r="L38" s="980"/>
      <c r="M38" s="981"/>
    </row>
    <row r="39" spans="1:13" ht="15" customHeight="1" thickBot="1" x14ac:dyDescent="0.3">
      <c r="A39" s="22"/>
      <c r="B39" s="88" t="s">
        <v>3241</v>
      </c>
      <c r="C39" s="986" t="s">
        <v>518</v>
      </c>
      <c r="D39" s="986"/>
      <c r="E39" s="986"/>
      <c r="F39" s="986"/>
      <c r="G39" s="810"/>
      <c r="H39" s="70" t="e">
        <f>ROUND(G38*F38/F39,2)</f>
        <v>#DIV/0!</v>
      </c>
      <c r="I39" s="59" t="s">
        <v>50</v>
      </c>
      <c r="J39" s="60"/>
      <c r="K39" s="69">
        <f>IF(OR(ISBLANK(J39),G38=0,ISBLANK(G38)),,ROUND(J39+$K$3,2))</f>
        <v>0</v>
      </c>
      <c r="L39" s="71" t="e">
        <f>ROUND(H39*K39,2)</f>
        <v>#DIV/0!</v>
      </c>
      <c r="M39" s="112" t="e">
        <f>ROUND(K39/F39,2)</f>
        <v>#DIV/0!</v>
      </c>
    </row>
    <row r="40" spans="1:13" ht="15" customHeight="1" x14ac:dyDescent="0.25">
      <c r="A40" s="125">
        <v>15</v>
      </c>
      <c r="B40" s="165" t="s">
        <v>3239</v>
      </c>
      <c r="C40" s="329" t="s">
        <v>51</v>
      </c>
      <c r="D40" s="1004"/>
      <c r="E40" s="470" t="s">
        <v>97</v>
      </c>
      <c r="F40" s="1079">
        <v>20</v>
      </c>
      <c r="G40" s="1272">
        <v>60</v>
      </c>
      <c r="H40" s="470">
        <f>ROUND(G40*F40/F40,2)</f>
        <v>60</v>
      </c>
      <c r="I40" s="238" t="s">
        <v>50</v>
      </c>
      <c r="J40" s="984"/>
      <c r="K40" s="1195"/>
      <c r="L40" s="1196"/>
      <c r="M40" s="1197"/>
    </row>
    <row r="41" spans="1:13" ht="15" customHeight="1" thickBot="1" x14ac:dyDescent="0.3">
      <c r="A41" s="41"/>
      <c r="B41" s="48" t="s">
        <v>593</v>
      </c>
      <c r="C41" s="986" t="s">
        <v>518</v>
      </c>
      <c r="D41" s="986"/>
      <c r="E41" s="986"/>
      <c r="F41" s="986"/>
      <c r="G41" s="810"/>
      <c r="H41" s="70" t="e">
        <f>ROUND(G40*F40/F41,2)</f>
        <v>#DIV/0!</v>
      </c>
      <c r="I41" s="59" t="s">
        <v>50</v>
      </c>
      <c r="J41" s="60"/>
      <c r="K41" s="69">
        <f>IF(OR(ISBLANK(J41),G40=0,ISBLANK(G40)),,ROUND(J41+$K$3,2))</f>
        <v>0</v>
      </c>
      <c r="L41" s="71" t="e">
        <f>ROUND(H41*K41,2)</f>
        <v>#DIV/0!</v>
      </c>
      <c r="M41" s="112" t="e">
        <f>ROUND(K41/F41,2)</f>
        <v>#DIV/0!</v>
      </c>
    </row>
    <row r="42" spans="1:13" ht="15" customHeight="1" x14ac:dyDescent="0.25">
      <c r="A42" s="22">
        <v>16</v>
      </c>
      <c r="B42" s="200" t="s">
        <v>3237</v>
      </c>
      <c r="C42" s="27" t="s">
        <v>51</v>
      </c>
      <c r="D42" s="1004"/>
      <c r="E42" s="436" t="s">
        <v>584</v>
      </c>
      <c r="F42" s="1080">
        <v>24</v>
      </c>
      <c r="G42" s="1273">
        <v>0</v>
      </c>
      <c r="H42" s="436">
        <f>ROUND(G42*F42/F42,2)</f>
        <v>0</v>
      </c>
      <c r="I42" s="51" t="s">
        <v>50</v>
      </c>
      <c r="J42" s="982"/>
      <c r="K42" s="979"/>
      <c r="L42" s="980"/>
      <c r="M42" s="981"/>
    </row>
    <row r="43" spans="1:13" ht="15" customHeight="1" thickBot="1" x14ac:dyDescent="0.3">
      <c r="A43" s="22"/>
      <c r="B43" s="113" t="s">
        <v>3238</v>
      </c>
      <c r="C43" s="986" t="s">
        <v>518</v>
      </c>
      <c r="D43" s="986"/>
      <c r="E43" s="986"/>
      <c r="F43" s="986"/>
      <c r="G43" s="810">
        <v>0</v>
      </c>
      <c r="H43" s="70" t="e">
        <f>ROUND(G42*F42/F43,2)</f>
        <v>#DIV/0!</v>
      </c>
      <c r="I43" s="59" t="s">
        <v>50</v>
      </c>
      <c r="J43" s="60"/>
      <c r="K43" s="69">
        <f>IF(OR(ISBLANK(J43),G42=0,ISBLANK(G42)),,ROUND(J43+$K$3,2))</f>
        <v>0</v>
      </c>
      <c r="L43" s="71" t="e">
        <f>ROUND(H43*K43,2)</f>
        <v>#DIV/0!</v>
      </c>
      <c r="M43" s="112" t="e">
        <f>ROUND(K43/F43,2)</f>
        <v>#DIV/0!</v>
      </c>
    </row>
    <row r="44" spans="1:13" ht="15" customHeight="1" x14ac:dyDescent="0.25">
      <c r="A44" s="125">
        <v>17</v>
      </c>
      <c r="B44" s="165" t="s">
        <v>3235</v>
      </c>
      <c r="C44" s="329" t="s">
        <v>51</v>
      </c>
      <c r="D44" s="1194"/>
      <c r="E44" s="470" t="s">
        <v>97</v>
      </c>
      <c r="F44" s="1079">
        <v>20</v>
      </c>
      <c r="G44" s="1272">
        <v>0</v>
      </c>
      <c r="H44" s="470">
        <f>ROUND($G$44*$F$44/F44,2)</f>
        <v>0</v>
      </c>
      <c r="I44" s="238" t="s">
        <v>50</v>
      </c>
      <c r="J44" s="984"/>
      <c r="K44" s="1195"/>
      <c r="L44" s="1196"/>
      <c r="M44" s="1197"/>
    </row>
    <row r="45" spans="1:13" ht="15" customHeight="1" thickBot="1" x14ac:dyDescent="0.3">
      <c r="A45" s="55"/>
      <c r="B45" s="48" t="s">
        <v>3236</v>
      </c>
      <c r="C45" s="986" t="s">
        <v>518</v>
      </c>
      <c r="D45" s="1193"/>
      <c r="E45" s="986"/>
      <c r="F45" s="986"/>
      <c r="G45" s="810"/>
      <c r="H45" s="70" t="e">
        <f>ROUND(G44*F44/F45,2)</f>
        <v>#DIV/0!</v>
      </c>
      <c r="I45" s="59" t="s">
        <v>50</v>
      </c>
      <c r="J45" s="60"/>
      <c r="K45" s="69">
        <f>IF(OR(ISBLANK(J45),G44=0,ISBLANK(G44)),,ROUND(J45+$K$3,2))</f>
        <v>0</v>
      </c>
      <c r="L45" s="71" t="e">
        <f>ROUND(H45*K45,2)</f>
        <v>#DIV/0!</v>
      </c>
      <c r="M45" s="112" t="e">
        <f>ROUND(K45/F45,2)</f>
        <v>#DIV/0!</v>
      </c>
    </row>
    <row r="46" spans="1:13" ht="15" customHeight="1" x14ac:dyDescent="0.25">
      <c r="A46" s="22">
        <v>18</v>
      </c>
      <c r="B46" s="200" t="s">
        <v>3233</v>
      </c>
      <c r="C46" s="27" t="s">
        <v>51</v>
      </c>
      <c r="D46" s="1004"/>
      <c r="E46" s="436" t="s">
        <v>594</v>
      </c>
      <c r="F46" s="1080">
        <v>224</v>
      </c>
      <c r="G46" s="1273">
        <v>50</v>
      </c>
      <c r="H46" s="436">
        <f>ROUND(G46*F46/F46,2)</f>
        <v>50</v>
      </c>
      <c r="I46" s="51" t="s">
        <v>50</v>
      </c>
      <c r="J46" s="982"/>
      <c r="K46" s="979"/>
      <c r="L46" s="980"/>
      <c r="M46" s="981"/>
    </row>
    <row r="47" spans="1:13" ht="15" customHeight="1" thickBot="1" x14ac:dyDescent="0.3">
      <c r="A47" s="22"/>
      <c r="B47" s="113" t="s">
        <v>3234</v>
      </c>
      <c r="C47" s="986" t="s">
        <v>518</v>
      </c>
      <c r="D47" s="986"/>
      <c r="E47" s="986"/>
      <c r="F47" s="986"/>
      <c r="G47" s="810">
        <v>0</v>
      </c>
      <c r="H47" s="70" t="e">
        <f>ROUND(G46*F46/F47,2)</f>
        <v>#DIV/0!</v>
      </c>
      <c r="I47" s="59" t="s">
        <v>50</v>
      </c>
      <c r="J47" s="60"/>
      <c r="K47" s="69">
        <f>IF(OR(ISBLANK(J47),G46=0,ISBLANK(G46)),,ROUND(J47+$K$3,2))</f>
        <v>0</v>
      </c>
      <c r="L47" s="71" t="e">
        <f>ROUND(H47*K47,2)</f>
        <v>#DIV/0!</v>
      </c>
      <c r="M47" s="112" t="e">
        <f>ROUND(K47/F47,2)</f>
        <v>#DIV/0!</v>
      </c>
    </row>
    <row r="48" spans="1:13" ht="15" customHeight="1" x14ac:dyDescent="0.25">
      <c r="A48" s="125">
        <v>19</v>
      </c>
      <c r="B48" s="165" t="s">
        <v>3231</v>
      </c>
      <c r="C48" s="329" t="s">
        <v>51</v>
      </c>
      <c r="D48" s="1004"/>
      <c r="E48" s="470" t="s">
        <v>592</v>
      </c>
      <c r="F48" s="1079">
        <v>36</v>
      </c>
      <c r="G48" s="1272">
        <v>5</v>
      </c>
      <c r="H48" s="470">
        <f>ROUND($G$48*$F$48/F48,2)</f>
        <v>5</v>
      </c>
      <c r="I48" s="238" t="s">
        <v>50</v>
      </c>
      <c r="J48" s="984"/>
      <c r="K48" s="1195"/>
      <c r="L48" s="1196"/>
      <c r="M48" s="1197"/>
    </row>
    <row r="49" spans="1:13" ht="15" customHeight="1" thickBot="1" x14ac:dyDescent="0.3">
      <c r="A49" s="55"/>
      <c r="B49" s="48" t="s">
        <v>3232</v>
      </c>
      <c r="C49" s="986" t="s">
        <v>518</v>
      </c>
      <c r="D49" s="986"/>
      <c r="E49" s="986"/>
      <c r="F49" s="986"/>
      <c r="G49" s="810"/>
      <c r="H49" s="70" t="e">
        <f>ROUND(G48*F48/F49,2)</f>
        <v>#DIV/0!</v>
      </c>
      <c r="I49" s="59" t="s">
        <v>50</v>
      </c>
      <c r="J49" s="60"/>
      <c r="K49" s="69">
        <f>IF(OR(ISBLANK(J49),G48=0,ISBLANK(G48)),,ROUND(J49+$K$3,2))</f>
        <v>0</v>
      </c>
      <c r="L49" s="71" t="e">
        <f>ROUND(H49*K49,2)</f>
        <v>#DIV/0!</v>
      </c>
      <c r="M49" s="112" t="e">
        <f>ROUND(K49/F49,2)</f>
        <v>#DIV/0!</v>
      </c>
    </row>
    <row r="50" spans="1:13" ht="15" customHeight="1" x14ac:dyDescent="0.25">
      <c r="A50" s="22">
        <v>20</v>
      </c>
      <c r="B50" s="200" t="s">
        <v>3230</v>
      </c>
      <c r="C50" s="27" t="s">
        <v>51</v>
      </c>
      <c r="D50" s="1004"/>
      <c r="E50" s="436" t="s">
        <v>592</v>
      </c>
      <c r="F50" s="1080">
        <v>36</v>
      </c>
      <c r="G50" s="1273">
        <v>10</v>
      </c>
      <c r="H50" s="436">
        <f>ROUND(G50*F50/F50,2)</f>
        <v>10</v>
      </c>
      <c r="I50" s="51" t="s">
        <v>50</v>
      </c>
      <c r="J50" s="982"/>
      <c r="K50" s="979"/>
      <c r="L50" s="980"/>
      <c r="M50" s="981"/>
    </row>
    <row r="51" spans="1:13" ht="15" customHeight="1" thickBot="1" x14ac:dyDescent="0.3">
      <c r="A51" s="22"/>
      <c r="B51" s="152" t="s">
        <v>3228</v>
      </c>
      <c r="C51" s="986" t="s">
        <v>518</v>
      </c>
      <c r="D51" s="986"/>
      <c r="E51" s="986"/>
      <c r="F51" s="986"/>
      <c r="G51" s="810"/>
      <c r="H51" s="70" t="e">
        <f>ROUND(G50*F50/F51,2)</f>
        <v>#DIV/0!</v>
      </c>
      <c r="I51" s="59" t="s">
        <v>50</v>
      </c>
      <c r="J51" s="60"/>
      <c r="K51" s="69">
        <f>IF(OR(ISBLANK(J51),G50=0,ISBLANK(G50)),,ROUND(J51+$K$3,2))</f>
        <v>0</v>
      </c>
      <c r="L51" s="71" t="e">
        <f>ROUND(H51*K51,2)</f>
        <v>#DIV/0!</v>
      </c>
      <c r="M51" s="112" t="e">
        <f>ROUND(K51/F51,2)</f>
        <v>#DIV/0!</v>
      </c>
    </row>
    <row r="52" spans="1:13" ht="15" customHeight="1" x14ac:dyDescent="0.25">
      <c r="A52" s="95">
        <v>21</v>
      </c>
      <c r="B52" s="2151" t="s">
        <v>3229</v>
      </c>
      <c r="C52" s="329" t="s">
        <v>51</v>
      </c>
      <c r="D52" s="1004"/>
      <c r="E52" s="470" t="s">
        <v>97</v>
      </c>
      <c r="F52" s="1079">
        <v>20</v>
      </c>
      <c r="G52" s="1272">
        <v>0</v>
      </c>
      <c r="H52" s="470">
        <f>ROUND($G$52*$F$52/F52,2)</f>
        <v>0</v>
      </c>
      <c r="I52" s="238" t="s">
        <v>596</v>
      </c>
      <c r="J52" s="984"/>
      <c r="K52" s="1195"/>
      <c r="L52" s="1196"/>
      <c r="M52" s="1197"/>
    </row>
    <row r="53" spans="1:13" ht="15" customHeight="1" thickBot="1" x14ac:dyDescent="0.3">
      <c r="A53" s="55"/>
      <c r="B53" s="13" t="s">
        <v>3228</v>
      </c>
      <c r="C53" s="986" t="s">
        <v>518</v>
      </c>
      <c r="D53" s="986"/>
      <c r="E53" s="986"/>
      <c r="F53" s="986"/>
      <c r="G53" s="810"/>
      <c r="H53" s="70" t="e">
        <f>ROUND(G52*F52/F53,2)</f>
        <v>#DIV/0!</v>
      </c>
      <c r="I53" s="59" t="s">
        <v>50</v>
      </c>
      <c r="J53" s="60"/>
      <c r="K53" s="69">
        <f>IF(OR(ISBLANK(J53),G52=0,ISBLANK(G52)),,ROUND(J53+$K$3,2))</f>
        <v>0</v>
      </c>
      <c r="L53" s="71" t="e">
        <f>ROUND(H53*K53,2)</f>
        <v>#DIV/0!</v>
      </c>
      <c r="M53" s="112" t="e">
        <f>ROUND(K53/F53,2)</f>
        <v>#DIV/0!</v>
      </c>
    </row>
    <row r="54" spans="1:13" ht="15" customHeight="1" x14ac:dyDescent="0.25">
      <c r="A54" s="22">
        <v>22</v>
      </c>
      <c r="B54" s="1971" t="s">
        <v>3227</v>
      </c>
      <c r="C54" s="27" t="s">
        <v>51</v>
      </c>
      <c r="D54" s="1004"/>
      <c r="E54" s="436" t="s">
        <v>97</v>
      </c>
      <c r="F54" s="1080">
        <v>20</v>
      </c>
      <c r="G54" s="1273">
        <v>0</v>
      </c>
      <c r="H54" s="436">
        <f>ROUND($G$54*$F$54/F54,2)</f>
        <v>0</v>
      </c>
      <c r="I54" s="51" t="s">
        <v>50</v>
      </c>
      <c r="J54" s="982"/>
      <c r="K54" s="979"/>
      <c r="L54" s="980"/>
      <c r="M54" s="981"/>
    </row>
    <row r="55" spans="1:13" ht="15" customHeight="1" thickBot="1" x14ac:dyDescent="0.3">
      <c r="A55" s="52"/>
      <c r="B55" s="104" t="s">
        <v>3228</v>
      </c>
      <c r="C55" s="986" t="s">
        <v>518</v>
      </c>
      <c r="D55" s="986"/>
      <c r="E55" s="986"/>
      <c r="F55" s="986"/>
      <c r="G55" s="810"/>
      <c r="H55" s="70" t="e">
        <f>ROUND(G54*F54/F55,2)</f>
        <v>#DIV/0!</v>
      </c>
      <c r="I55" s="59" t="s">
        <v>50</v>
      </c>
      <c r="J55" s="60"/>
      <c r="K55" s="69">
        <f>IF(OR(ISBLANK(J55),G54=0,ISBLANK(G54)),,ROUND(J55+$K$3,2))</f>
        <v>0</v>
      </c>
      <c r="L55" s="71" t="e">
        <f>ROUND(H55*K55,2)</f>
        <v>#DIV/0!</v>
      </c>
      <c r="M55" s="112" t="e">
        <f>ROUND(K55/F55,2)</f>
        <v>#DIV/0!</v>
      </c>
    </row>
    <row r="56" spans="1:13" ht="15" customHeight="1" x14ac:dyDescent="0.25">
      <c r="A56" s="125">
        <v>23</v>
      </c>
      <c r="B56" s="165" t="s">
        <v>3224</v>
      </c>
      <c r="C56" s="329" t="s">
        <v>51</v>
      </c>
      <c r="D56" s="1005"/>
      <c r="E56" s="470" t="s">
        <v>97</v>
      </c>
      <c r="F56" s="1079">
        <v>20</v>
      </c>
      <c r="G56" s="1272">
        <v>25</v>
      </c>
      <c r="H56" s="470">
        <f>ROUND(G56*F56/F56,2)</f>
        <v>25</v>
      </c>
      <c r="I56" s="238" t="s">
        <v>50</v>
      </c>
      <c r="J56" s="984"/>
      <c r="K56" s="1195"/>
      <c r="L56" s="1196"/>
      <c r="M56" s="1197"/>
    </row>
    <row r="57" spans="1:13" ht="15" customHeight="1" x14ac:dyDescent="0.25">
      <c r="A57" s="22"/>
      <c r="B57" s="34" t="s">
        <v>597</v>
      </c>
      <c r="C57" s="946" t="s">
        <v>518</v>
      </c>
      <c r="D57" s="946"/>
      <c r="E57" s="946"/>
      <c r="F57" s="946"/>
      <c r="G57" s="857"/>
      <c r="H57" s="87" t="e">
        <f>ROUND(G56*F56/F57,2)</f>
        <v>#DIV/0!</v>
      </c>
      <c r="I57" s="56" t="s">
        <v>50</v>
      </c>
      <c r="J57" s="82"/>
      <c r="K57" s="57">
        <f>IF(OR(ISBLANK(J57),G56=0,ISBLANK(G56)),,ROUND(J57+$K$3,2))</f>
        <v>0</v>
      </c>
      <c r="L57" s="32" t="e">
        <f>ROUND(H57*K57,2)</f>
        <v>#DIV/0!</v>
      </c>
      <c r="M57" s="33" t="e">
        <f>ROUND(K57/F57,2)</f>
        <v>#DIV/0!</v>
      </c>
    </row>
    <row r="58" spans="1:13" ht="15" customHeight="1" x14ac:dyDescent="0.25">
      <c r="A58" s="22"/>
      <c r="B58" s="34" t="s">
        <v>598</v>
      </c>
      <c r="C58" s="908"/>
      <c r="D58" s="1089"/>
      <c r="E58" s="908"/>
      <c r="F58" s="1103"/>
      <c r="G58" s="1271"/>
      <c r="H58" s="908"/>
      <c r="I58" s="192"/>
      <c r="J58" s="91"/>
      <c r="K58" s="26"/>
      <c r="L58" s="234"/>
      <c r="M58" s="178"/>
    </row>
    <row r="59" spans="1:13" ht="15" customHeight="1" x14ac:dyDescent="0.25">
      <c r="A59" s="22"/>
      <c r="B59" s="34" t="s">
        <v>599</v>
      </c>
      <c r="C59" s="135"/>
      <c r="D59" s="1091"/>
      <c r="E59" s="135"/>
      <c r="F59" s="1108"/>
      <c r="G59" s="1270"/>
      <c r="H59" s="135"/>
      <c r="I59" s="109"/>
      <c r="J59" s="76"/>
      <c r="K59" s="57"/>
      <c r="L59" s="32"/>
      <c r="M59" s="33"/>
    </row>
    <row r="60" spans="1:13" ht="15" customHeight="1" thickBot="1" x14ac:dyDescent="0.3">
      <c r="A60" s="41"/>
      <c r="B60" s="13" t="s">
        <v>600</v>
      </c>
      <c r="C60" s="128"/>
      <c r="D60" s="1048"/>
      <c r="E60" s="128"/>
      <c r="F60" s="1119"/>
      <c r="G60" s="1269"/>
      <c r="H60" s="128"/>
      <c r="I60" s="108"/>
      <c r="J60" s="79"/>
      <c r="K60" s="61"/>
      <c r="L60" s="46"/>
      <c r="M60" s="47"/>
    </row>
    <row r="61" spans="1:13" ht="15" customHeight="1" x14ac:dyDescent="0.25">
      <c r="A61" s="22">
        <v>24</v>
      </c>
      <c r="B61" s="200" t="s">
        <v>3225</v>
      </c>
      <c r="C61" s="27" t="s">
        <v>51</v>
      </c>
      <c r="D61" s="1004"/>
      <c r="E61" s="436" t="s">
        <v>584</v>
      </c>
      <c r="F61" s="1080">
        <v>24</v>
      </c>
      <c r="G61" s="1273">
        <v>0</v>
      </c>
      <c r="H61" s="436">
        <f>ROUND(G61*F61/F61,2)</f>
        <v>0</v>
      </c>
      <c r="I61" s="51" t="s">
        <v>50</v>
      </c>
      <c r="J61" s="982"/>
      <c r="K61" s="979"/>
      <c r="L61" s="980"/>
      <c r="M61" s="981"/>
    </row>
    <row r="62" spans="1:13" ht="15" customHeight="1" thickBot="1" x14ac:dyDescent="0.3">
      <c r="A62" s="22"/>
      <c r="B62" s="113" t="s">
        <v>601</v>
      </c>
      <c r="C62" s="986" t="s">
        <v>518</v>
      </c>
      <c r="D62" s="986"/>
      <c r="E62" s="986"/>
      <c r="F62" s="986"/>
      <c r="G62" s="810"/>
      <c r="H62" s="70" t="e">
        <f>ROUND(G61*F61/F62,2)</f>
        <v>#DIV/0!</v>
      </c>
      <c r="I62" s="59" t="s">
        <v>50</v>
      </c>
      <c r="J62" s="60"/>
      <c r="K62" s="69">
        <f>IF(OR(ISBLANK(J62),G61=0,ISBLANK(G61)),,ROUND(J62+$K$3,2))</f>
        <v>0</v>
      </c>
      <c r="L62" s="71" t="e">
        <f>ROUND(H62*K62,2)</f>
        <v>#DIV/0!</v>
      </c>
      <c r="M62" s="112" t="e">
        <f>ROUND(K62/F62,2)</f>
        <v>#DIV/0!</v>
      </c>
    </row>
    <row r="63" spans="1:13" ht="15" customHeight="1" x14ac:dyDescent="0.25">
      <c r="A63" s="125">
        <v>25</v>
      </c>
      <c r="B63" s="165" t="s">
        <v>3226</v>
      </c>
      <c r="C63" s="329" t="s">
        <v>51</v>
      </c>
      <c r="D63" s="1005"/>
      <c r="E63" s="470" t="s">
        <v>97</v>
      </c>
      <c r="F63" s="1079">
        <v>20</v>
      </c>
      <c r="G63" s="1272">
        <v>5</v>
      </c>
      <c r="H63" s="470">
        <f>ROUND(G63*F63/F63,2)</f>
        <v>5</v>
      </c>
      <c r="I63" s="238" t="s">
        <v>50</v>
      </c>
      <c r="J63" s="984"/>
      <c r="K63" s="1195"/>
      <c r="L63" s="1196"/>
      <c r="M63" s="1197"/>
    </row>
    <row r="64" spans="1:13" ht="15" customHeight="1" x14ac:dyDescent="0.25">
      <c r="A64" s="22"/>
      <c r="B64" s="34" t="s">
        <v>602</v>
      </c>
      <c r="C64" s="946" t="s">
        <v>518</v>
      </c>
      <c r="D64" s="946"/>
      <c r="E64" s="946"/>
      <c r="F64" s="946"/>
      <c r="G64" s="857"/>
      <c r="H64" s="87" t="e">
        <f>ROUND(G63*F63/F64,2)</f>
        <v>#DIV/0!</v>
      </c>
      <c r="I64" s="56" t="s">
        <v>50</v>
      </c>
      <c r="J64" s="82"/>
      <c r="K64" s="57">
        <f>IF(OR(ISBLANK(J64),G63=0,ISBLANK(G63)),,ROUND(J64+$K$3,2))</f>
        <v>0</v>
      </c>
      <c r="L64" s="32" t="e">
        <f>ROUND(H64*K64,2)</f>
        <v>#DIV/0!</v>
      </c>
      <c r="M64" s="33" t="e">
        <f>ROUND(K64/F64,2)</f>
        <v>#DIV/0!</v>
      </c>
    </row>
    <row r="65" spans="1:13" ht="15" customHeight="1" x14ac:dyDescent="0.25">
      <c r="A65" s="2153"/>
      <c r="B65" s="34" t="s">
        <v>603</v>
      </c>
      <c r="C65" s="2154"/>
      <c r="D65" s="2155"/>
      <c r="E65" s="1835"/>
      <c r="F65" s="1979"/>
      <c r="G65" s="2156"/>
      <c r="H65" s="1835"/>
      <c r="I65" s="2116"/>
      <c r="J65" s="2157"/>
      <c r="K65" s="1831"/>
      <c r="L65" s="1862"/>
      <c r="M65" s="29"/>
    </row>
    <row r="66" spans="1:13" ht="15" customHeight="1" thickBot="1" x14ac:dyDescent="0.3">
      <c r="A66" s="463"/>
      <c r="B66" s="1209" t="s">
        <v>157</v>
      </c>
      <c r="C66" s="1113"/>
      <c r="D66" s="1113"/>
      <c r="E66" s="1113"/>
      <c r="F66" s="1114"/>
      <c r="G66" s="2152"/>
      <c r="H66" s="464"/>
      <c r="I66" s="465"/>
      <c r="J66" s="534"/>
      <c r="K66" s="467"/>
      <c r="L66" s="468"/>
      <c r="M66" s="469"/>
    </row>
    <row r="67" spans="1:13" ht="15" customHeight="1" thickTop="1" x14ac:dyDescent="0.25">
      <c r="A67" s="312"/>
      <c r="B67" s="23"/>
      <c r="C67" s="436"/>
      <c r="D67" s="436"/>
      <c r="E67" s="436"/>
      <c r="F67" s="1072"/>
      <c r="G67" s="865"/>
      <c r="H67" s="27"/>
      <c r="I67" s="509" t="s">
        <v>66</v>
      </c>
      <c r="J67" s="526"/>
      <c r="K67" s="510"/>
      <c r="L67" s="28">
        <f>SUMIF(L6:L65,"&gt;0")</f>
        <v>0</v>
      </c>
      <c r="M67" s="29"/>
    </row>
  </sheetData>
  <sheetProtection selectLockedCells="1"/>
  <customSheetViews>
    <customSheetView guid="{2146B8A8-0C50-46D7-9E04-99F80A0FDBAC}" scale="120" showPageBreaks="1" fitToPage="1">
      <selection activeCell="N23" sqref="N23"/>
      <rowBreaks count="1" manualBreakCount="1">
        <brk id="37" max="16383" man="1"/>
      </rowBreaks>
      <pageMargins left="0" right="0" top="0" bottom="0" header="0" footer="0"/>
      <pageSetup scale="92" fitToHeight="0" orientation="landscape" r:id="rId1"/>
      <headerFooter>
        <oddHeader>&amp;C&amp;16South Carolina Purchasing Alliance Lot A
&amp;R&amp;12&amp;A
2015</oddHeader>
      </headerFooter>
    </customSheetView>
    <customSheetView guid="{92C9CC13-8131-4554-86CD-BEA0EE82905A}" scale="120" fitToPage="1">
      <selection activeCell="M7" sqref="M7"/>
      <rowBreaks count="1" manualBreakCount="1">
        <brk id="37" max="16383" man="1"/>
      </rowBreaks>
      <pageMargins left="0" right="0" top="0" bottom="0" header="0" footer="0"/>
      <pageSetup scale="91" fitToHeight="0" orientation="landscape" r:id="rId2"/>
      <headerFooter>
        <oddHeader>&amp;C&amp;16South Carolina Purchasing Alliance Lot A
&amp;R&amp;12&amp;A
2014</oddHeader>
      </headerFooter>
    </customSheetView>
  </customSheetViews>
  <mergeCells count="3">
    <mergeCell ref="E1:M1"/>
    <mergeCell ref="E2:M2"/>
    <mergeCell ref="F3:J3"/>
  </mergeCells>
  <conditionalFormatting sqref="G58:G60 G65:G67">
    <cfRule type="cellIs" dxfId="91" priority="120" stopIfTrue="1" operator="equal">
      <formula>0</formula>
    </cfRule>
  </conditionalFormatting>
  <conditionalFormatting sqref="G58:G60 G65:G67">
    <cfRule type="cellIs" dxfId="90" priority="119" stopIfTrue="1" operator="equal">
      <formula>0</formula>
    </cfRule>
  </conditionalFormatting>
  <conditionalFormatting sqref="G11">
    <cfRule type="cellIs" dxfId="89" priority="66" stopIfTrue="1" operator="equal">
      <formula>0</formula>
    </cfRule>
  </conditionalFormatting>
  <conditionalFormatting sqref="G11">
    <cfRule type="cellIs" dxfId="88" priority="65" stopIfTrue="1" operator="equal">
      <formula>0</formula>
    </cfRule>
  </conditionalFormatting>
  <conditionalFormatting sqref="G28:G29">
    <cfRule type="cellIs" dxfId="87" priority="60" stopIfTrue="1" operator="equal">
      <formula>0</formula>
    </cfRule>
  </conditionalFormatting>
  <conditionalFormatting sqref="G28:G29">
    <cfRule type="cellIs" dxfId="86" priority="59" stopIfTrue="1" operator="equal">
      <formula>0</formula>
    </cfRule>
  </conditionalFormatting>
  <conditionalFormatting sqref="G18">
    <cfRule type="cellIs" dxfId="85" priority="56" stopIfTrue="1" operator="equal">
      <formula>0</formula>
    </cfRule>
  </conditionalFormatting>
  <conditionalFormatting sqref="G18">
    <cfRule type="cellIs" dxfId="84" priority="55" stopIfTrue="1" operator="equal">
      <formula>0</formula>
    </cfRule>
  </conditionalFormatting>
  <conditionalFormatting sqref="G25">
    <cfRule type="cellIs" dxfId="83" priority="52" stopIfTrue="1" operator="equal">
      <formula>0</formula>
    </cfRule>
  </conditionalFormatting>
  <conditionalFormatting sqref="G25">
    <cfRule type="cellIs" dxfId="82" priority="51" stopIfTrue="1" operator="equal">
      <formula>0</formula>
    </cfRule>
  </conditionalFormatting>
  <conditionalFormatting sqref="G26">
    <cfRule type="cellIs" dxfId="81" priority="50" stopIfTrue="1" operator="equal">
      <formula>0</formula>
    </cfRule>
  </conditionalFormatting>
  <conditionalFormatting sqref="G26">
    <cfRule type="cellIs" dxfId="80" priority="49" stopIfTrue="1" operator="equal">
      <formula>0</formula>
    </cfRule>
  </conditionalFormatting>
  <conditionalFormatting sqref="G8">
    <cfRule type="cellIs" dxfId="79" priority="48" stopIfTrue="1" operator="equal">
      <formula>0</formula>
    </cfRule>
  </conditionalFormatting>
  <conditionalFormatting sqref="G8">
    <cfRule type="cellIs" dxfId="78" priority="47" stopIfTrue="1" operator="equal">
      <formula>0</formula>
    </cfRule>
  </conditionalFormatting>
  <conditionalFormatting sqref="G13">
    <cfRule type="cellIs" dxfId="77" priority="46" stopIfTrue="1" operator="equal">
      <formula>0</formula>
    </cfRule>
  </conditionalFormatting>
  <conditionalFormatting sqref="G13">
    <cfRule type="cellIs" dxfId="76" priority="45" stopIfTrue="1" operator="equal">
      <formula>0</formula>
    </cfRule>
  </conditionalFormatting>
  <conditionalFormatting sqref="G15">
    <cfRule type="cellIs" dxfId="75" priority="44" stopIfTrue="1" operator="equal">
      <formula>0</formula>
    </cfRule>
  </conditionalFormatting>
  <conditionalFormatting sqref="G15">
    <cfRule type="cellIs" dxfId="74" priority="43" stopIfTrue="1" operator="equal">
      <formula>0</formula>
    </cfRule>
  </conditionalFormatting>
  <conditionalFormatting sqref="G17">
    <cfRule type="cellIs" dxfId="73" priority="42" stopIfTrue="1" operator="equal">
      <formula>0</formula>
    </cfRule>
  </conditionalFormatting>
  <conditionalFormatting sqref="G17">
    <cfRule type="cellIs" dxfId="72" priority="41" stopIfTrue="1" operator="equal">
      <formula>0</formula>
    </cfRule>
  </conditionalFormatting>
  <conditionalFormatting sqref="G20">
    <cfRule type="cellIs" dxfId="71" priority="40" stopIfTrue="1" operator="equal">
      <formula>0</formula>
    </cfRule>
  </conditionalFormatting>
  <conditionalFormatting sqref="G20">
    <cfRule type="cellIs" dxfId="70" priority="39" stopIfTrue="1" operator="equal">
      <formula>0</formula>
    </cfRule>
  </conditionalFormatting>
  <conditionalFormatting sqref="G22">
    <cfRule type="cellIs" dxfId="69" priority="38" stopIfTrue="1" operator="equal">
      <formula>0</formula>
    </cfRule>
  </conditionalFormatting>
  <conditionalFormatting sqref="G22">
    <cfRule type="cellIs" dxfId="68" priority="37" stopIfTrue="1" operator="equal">
      <formula>0</formula>
    </cfRule>
  </conditionalFormatting>
  <conditionalFormatting sqref="G24">
    <cfRule type="cellIs" dxfId="67" priority="36" stopIfTrue="1" operator="equal">
      <formula>0</formula>
    </cfRule>
  </conditionalFormatting>
  <conditionalFormatting sqref="G24">
    <cfRule type="cellIs" dxfId="66" priority="35" stopIfTrue="1" operator="equal">
      <formula>0</formula>
    </cfRule>
  </conditionalFormatting>
  <conditionalFormatting sqref="G31">
    <cfRule type="cellIs" dxfId="65" priority="34" stopIfTrue="1" operator="equal">
      <formula>0</formula>
    </cfRule>
  </conditionalFormatting>
  <conditionalFormatting sqref="G31">
    <cfRule type="cellIs" dxfId="64" priority="33" stopIfTrue="1" operator="equal">
      <formula>0</formula>
    </cfRule>
  </conditionalFormatting>
  <conditionalFormatting sqref="G33">
    <cfRule type="cellIs" dxfId="63" priority="32" stopIfTrue="1" operator="equal">
      <formula>0</formula>
    </cfRule>
  </conditionalFormatting>
  <conditionalFormatting sqref="G33">
    <cfRule type="cellIs" dxfId="62" priority="31" stopIfTrue="1" operator="equal">
      <formula>0</formula>
    </cfRule>
  </conditionalFormatting>
  <conditionalFormatting sqref="G35">
    <cfRule type="cellIs" dxfId="61" priority="30" stopIfTrue="1" operator="equal">
      <formula>0</formula>
    </cfRule>
  </conditionalFormatting>
  <conditionalFormatting sqref="G35">
    <cfRule type="cellIs" dxfId="60" priority="29" stopIfTrue="1" operator="equal">
      <formula>0</formula>
    </cfRule>
  </conditionalFormatting>
  <conditionalFormatting sqref="G37">
    <cfRule type="cellIs" dxfId="59" priority="28" stopIfTrue="1" operator="equal">
      <formula>0</formula>
    </cfRule>
  </conditionalFormatting>
  <conditionalFormatting sqref="G37">
    <cfRule type="cellIs" dxfId="58" priority="27" stopIfTrue="1" operator="equal">
      <formula>0</formula>
    </cfRule>
  </conditionalFormatting>
  <conditionalFormatting sqref="G39">
    <cfRule type="cellIs" dxfId="57" priority="26" stopIfTrue="1" operator="equal">
      <formula>0</formula>
    </cfRule>
  </conditionalFormatting>
  <conditionalFormatting sqref="G39">
    <cfRule type="cellIs" dxfId="56" priority="25" stopIfTrue="1" operator="equal">
      <formula>0</formula>
    </cfRule>
  </conditionalFormatting>
  <conditionalFormatting sqref="G41">
    <cfRule type="cellIs" dxfId="55" priority="24" stopIfTrue="1" operator="equal">
      <formula>0</formula>
    </cfRule>
  </conditionalFormatting>
  <conditionalFormatting sqref="G41">
    <cfRule type="cellIs" dxfId="54" priority="23" stopIfTrue="1" operator="equal">
      <formula>0</formula>
    </cfRule>
  </conditionalFormatting>
  <conditionalFormatting sqref="G43">
    <cfRule type="cellIs" dxfId="53" priority="22" stopIfTrue="1" operator="equal">
      <formula>0</formula>
    </cfRule>
  </conditionalFormatting>
  <conditionalFormatting sqref="G43">
    <cfRule type="cellIs" dxfId="52" priority="21" stopIfTrue="1" operator="equal">
      <formula>0</formula>
    </cfRule>
  </conditionalFormatting>
  <conditionalFormatting sqref="G45">
    <cfRule type="cellIs" dxfId="51" priority="20" stopIfTrue="1" operator="equal">
      <formula>0</formula>
    </cfRule>
  </conditionalFormatting>
  <conditionalFormatting sqref="G45">
    <cfRule type="cellIs" dxfId="50" priority="19" stopIfTrue="1" operator="equal">
      <formula>0</formula>
    </cfRule>
  </conditionalFormatting>
  <conditionalFormatting sqref="G47">
    <cfRule type="cellIs" dxfId="49" priority="18" stopIfTrue="1" operator="equal">
      <formula>0</formula>
    </cfRule>
  </conditionalFormatting>
  <conditionalFormatting sqref="G47">
    <cfRule type="cellIs" dxfId="48" priority="17" stopIfTrue="1" operator="equal">
      <formula>0</formula>
    </cfRule>
  </conditionalFormatting>
  <conditionalFormatting sqref="G49">
    <cfRule type="cellIs" dxfId="47" priority="16" stopIfTrue="1" operator="equal">
      <formula>0</formula>
    </cfRule>
  </conditionalFormatting>
  <conditionalFormatting sqref="G49">
    <cfRule type="cellIs" dxfId="46" priority="15" stopIfTrue="1" operator="equal">
      <formula>0</formula>
    </cfRule>
  </conditionalFormatting>
  <conditionalFormatting sqref="G51">
    <cfRule type="cellIs" dxfId="45" priority="14" stopIfTrue="1" operator="equal">
      <formula>0</formula>
    </cfRule>
  </conditionalFormatting>
  <conditionalFormatting sqref="G51">
    <cfRule type="cellIs" dxfId="44" priority="13" stopIfTrue="1" operator="equal">
      <formula>0</formula>
    </cfRule>
  </conditionalFormatting>
  <conditionalFormatting sqref="G53">
    <cfRule type="cellIs" dxfId="43" priority="12" stopIfTrue="1" operator="equal">
      <formula>0</formula>
    </cfRule>
  </conditionalFormatting>
  <conditionalFormatting sqref="G53">
    <cfRule type="cellIs" dxfId="42" priority="11" stopIfTrue="1" operator="equal">
      <formula>0</formula>
    </cfRule>
  </conditionalFormatting>
  <conditionalFormatting sqref="G55">
    <cfRule type="cellIs" dxfId="41" priority="10" stopIfTrue="1" operator="equal">
      <formula>0</formula>
    </cfRule>
  </conditionalFormatting>
  <conditionalFormatting sqref="G55">
    <cfRule type="cellIs" dxfId="40" priority="9" stopIfTrue="1" operator="equal">
      <formula>0</formula>
    </cfRule>
  </conditionalFormatting>
  <conditionalFormatting sqref="G57">
    <cfRule type="cellIs" dxfId="39" priority="8" stopIfTrue="1" operator="equal">
      <formula>0</formula>
    </cfRule>
  </conditionalFormatting>
  <conditionalFormatting sqref="G57">
    <cfRule type="cellIs" dxfId="38" priority="7" stopIfTrue="1" operator="equal">
      <formula>0</formula>
    </cfRule>
  </conditionalFormatting>
  <conditionalFormatting sqref="G62">
    <cfRule type="cellIs" dxfId="37" priority="6" stopIfTrue="1" operator="equal">
      <formula>0</formula>
    </cfRule>
  </conditionalFormatting>
  <conditionalFormatting sqref="G62">
    <cfRule type="cellIs" dxfId="36" priority="5" stopIfTrue="1" operator="equal">
      <formula>0</formula>
    </cfRule>
  </conditionalFormatting>
  <conditionalFormatting sqref="G64">
    <cfRule type="cellIs" dxfId="35" priority="4" stopIfTrue="1" operator="equal">
      <formula>0</formula>
    </cfRule>
  </conditionalFormatting>
  <conditionalFormatting sqref="G64">
    <cfRule type="cellIs" dxfId="34" priority="3" stopIfTrue="1" operator="equal">
      <formula>0</formula>
    </cfRule>
  </conditionalFormatting>
  <conditionalFormatting sqref="G10">
    <cfRule type="cellIs" dxfId="33" priority="2" stopIfTrue="1" operator="equal">
      <formula>0</formula>
    </cfRule>
  </conditionalFormatting>
  <conditionalFormatting sqref="G10">
    <cfRule type="cellIs" dxfId="32" priority="1" stopIfTrue="1" operator="equal">
      <formula>0</formula>
    </cfRule>
  </conditionalFormatting>
  <hyperlinks>
    <hyperlink ref="C2" location="'Recap Sheet'!B1" tooltip="Click here to return to recap sheet" display="Return to Recap Sheet"/>
  </hyperlinks>
  <pageMargins left="0.25" right="0.25" top="0.75" bottom="0.75" header="0.3" footer="0.3"/>
  <pageSetup scale="90" fitToHeight="0" orientation="landscape" r:id="rId3"/>
  <headerFooter>
    <oddHeader>&amp;C&amp;"-,Bold"&amp;9South Carolina School Food Service Purchasing Alliance, Inc.
2018-2019 Bid
Lot A &amp;R&amp;12&amp;A
Page &amp;P of &amp;N</oddHeader>
  </headerFooter>
  <rowBreaks count="1" manualBreakCount="1">
    <brk id="37" max="16383" man="1"/>
  </rowBreaks>
</worksheet>
</file>

<file path=xl/worksheets/sheet3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T271"/>
  <sheetViews>
    <sheetView view="pageLayout" zoomScaleNormal="100" workbookViewId="0">
      <selection activeCell="C2" sqref="C2"/>
    </sheetView>
  </sheetViews>
  <sheetFormatPr defaultColWidth="11.42578125" defaultRowHeight="15" customHeight="1" x14ac:dyDescent="0.25"/>
  <cols>
    <col min="1" max="1" width="5.140625" style="307" customWidth="1"/>
    <col min="2" max="2" width="51.85546875" style="334" bestFit="1" customWidth="1"/>
    <col min="3" max="3" width="31.42578125" style="308" bestFit="1" customWidth="1"/>
    <col min="4" max="4" width="7.7109375" style="308" customWidth="1"/>
    <col min="5" max="5" width="6.28515625" style="1033" customWidth="1"/>
    <col min="6" max="6" width="5.7109375" style="1082" customWidth="1"/>
    <col min="7" max="7" width="6.42578125" style="839" customWidth="1"/>
    <col min="8" max="8" width="6.42578125" style="308" customWidth="1"/>
    <col min="9" max="9" width="3.28515625" style="560" customWidth="1"/>
    <col min="10" max="10" width="6" style="527" customWidth="1"/>
    <col min="11" max="11" width="7.28515625" style="209" customWidth="1"/>
    <col min="12" max="12" width="9.7109375" style="309" customWidth="1"/>
    <col min="13" max="13" width="6.140625" style="310" customWidth="1"/>
    <col min="14" max="14" width="7.7109375" style="10" customWidth="1"/>
    <col min="15" max="15" width="7.28515625" style="334" customWidth="1"/>
    <col min="16" max="16" width="6.85546875" style="334" customWidth="1"/>
    <col min="17" max="17" width="7.42578125" style="334" customWidth="1"/>
    <col min="18" max="255" width="11.42578125" style="334"/>
    <col min="256" max="256" width="3.85546875" style="334" customWidth="1"/>
    <col min="257" max="257" width="49.7109375" style="334" customWidth="1"/>
    <col min="258" max="258" width="29.42578125" style="334" customWidth="1"/>
    <col min="259" max="259" width="6.28515625" style="334" customWidth="1"/>
    <col min="260" max="260" width="4.28515625" style="334" customWidth="1"/>
    <col min="261" max="261" width="6.42578125" style="334" customWidth="1"/>
    <col min="262" max="262" width="3.28515625" style="334" customWidth="1"/>
    <col min="263" max="263" width="6" style="334" customWidth="1"/>
    <col min="264" max="264" width="5.7109375" style="334" bestFit="1" customWidth="1"/>
    <col min="265" max="265" width="7" style="334" customWidth="1"/>
    <col min="266" max="266" width="5.42578125" style="334" customWidth="1"/>
    <col min="267" max="267" width="5" style="334" customWidth="1"/>
    <col min="268" max="268" width="6" style="334" bestFit="1" customWidth="1"/>
    <col min="269" max="269" width="6.140625" style="334" customWidth="1"/>
    <col min="270" max="270" width="16.5703125" style="334" customWidth="1"/>
    <col min="271" max="511" width="11.42578125" style="334"/>
    <col min="512" max="512" width="3.85546875" style="334" customWidth="1"/>
    <col min="513" max="513" width="49.7109375" style="334" customWidth="1"/>
    <col min="514" max="514" width="29.42578125" style="334" customWidth="1"/>
    <col min="515" max="515" width="6.28515625" style="334" customWidth="1"/>
    <col min="516" max="516" width="4.28515625" style="334" customWidth="1"/>
    <col min="517" max="517" width="6.42578125" style="334" customWidth="1"/>
    <col min="518" max="518" width="3.28515625" style="334" customWidth="1"/>
    <col min="519" max="519" width="6" style="334" customWidth="1"/>
    <col min="520" max="520" width="5.7109375" style="334" bestFit="1" customWidth="1"/>
    <col min="521" max="521" width="7" style="334" customWidth="1"/>
    <col min="522" max="522" width="5.42578125" style="334" customWidth="1"/>
    <col min="523" max="523" width="5" style="334" customWidth="1"/>
    <col min="524" max="524" width="6" style="334" bestFit="1" customWidth="1"/>
    <col min="525" max="525" width="6.140625" style="334" customWidth="1"/>
    <col min="526" max="526" width="16.5703125" style="334" customWidth="1"/>
    <col min="527" max="767" width="11.42578125" style="334"/>
    <col min="768" max="768" width="3.85546875" style="334" customWidth="1"/>
    <col min="769" max="769" width="49.7109375" style="334" customWidth="1"/>
    <col min="770" max="770" width="29.42578125" style="334" customWidth="1"/>
    <col min="771" max="771" width="6.28515625" style="334" customWidth="1"/>
    <col min="772" max="772" width="4.28515625" style="334" customWidth="1"/>
    <col min="773" max="773" width="6.42578125" style="334" customWidth="1"/>
    <col min="774" max="774" width="3.28515625" style="334" customWidth="1"/>
    <col min="775" max="775" width="6" style="334" customWidth="1"/>
    <col min="776" max="776" width="5.7109375" style="334" bestFit="1" customWidth="1"/>
    <col min="777" max="777" width="7" style="334" customWidth="1"/>
    <col min="778" max="778" width="5.42578125" style="334" customWidth="1"/>
    <col min="779" max="779" width="5" style="334" customWidth="1"/>
    <col min="780" max="780" width="6" style="334" bestFit="1" customWidth="1"/>
    <col min="781" max="781" width="6.140625" style="334" customWidth="1"/>
    <col min="782" max="782" width="16.5703125" style="334" customWidth="1"/>
    <col min="783" max="1023" width="11.42578125" style="334"/>
    <col min="1024" max="1024" width="3.85546875" style="334" customWidth="1"/>
    <col min="1025" max="1025" width="49.7109375" style="334" customWidth="1"/>
    <col min="1026" max="1026" width="29.42578125" style="334" customWidth="1"/>
    <col min="1027" max="1027" width="6.28515625" style="334" customWidth="1"/>
    <col min="1028" max="1028" width="4.28515625" style="334" customWidth="1"/>
    <col min="1029" max="1029" width="6.42578125" style="334" customWidth="1"/>
    <col min="1030" max="1030" width="3.28515625" style="334" customWidth="1"/>
    <col min="1031" max="1031" width="6" style="334" customWidth="1"/>
    <col min="1032" max="1032" width="5.7109375" style="334" bestFit="1" customWidth="1"/>
    <col min="1033" max="1033" width="7" style="334" customWidth="1"/>
    <col min="1034" max="1034" width="5.42578125" style="334" customWidth="1"/>
    <col min="1035" max="1035" width="5" style="334" customWidth="1"/>
    <col min="1036" max="1036" width="6" style="334" bestFit="1" customWidth="1"/>
    <col min="1037" max="1037" width="6.140625" style="334" customWidth="1"/>
    <col min="1038" max="1038" width="16.5703125" style="334" customWidth="1"/>
    <col min="1039" max="1279" width="11.42578125" style="334"/>
    <col min="1280" max="1280" width="3.85546875" style="334" customWidth="1"/>
    <col min="1281" max="1281" width="49.7109375" style="334" customWidth="1"/>
    <col min="1282" max="1282" width="29.42578125" style="334" customWidth="1"/>
    <col min="1283" max="1283" width="6.28515625" style="334" customWidth="1"/>
    <col min="1284" max="1284" width="4.28515625" style="334" customWidth="1"/>
    <col min="1285" max="1285" width="6.42578125" style="334" customWidth="1"/>
    <col min="1286" max="1286" width="3.28515625" style="334" customWidth="1"/>
    <col min="1287" max="1287" width="6" style="334" customWidth="1"/>
    <col min="1288" max="1288" width="5.7109375" style="334" bestFit="1" customWidth="1"/>
    <col min="1289" max="1289" width="7" style="334" customWidth="1"/>
    <col min="1290" max="1290" width="5.42578125" style="334" customWidth="1"/>
    <col min="1291" max="1291" width="5" style="334" customWidth="1"/>
    <col min="1292" max="1292" width="6" style="334" bestFit="1" customWidth="1"/>
    <col min="1293" max="1293" width="6.140625" style="334" customWidth="1"/>
    <col min="1294" max="1294" width="16.5703125" style="334" customWidth="1"/>
    <col min="1295" max="1535" width="11.42578125" style="334"/>
    <col min="1536" max="1536" width="3.85546875" style="334" customWidth="1"/>
    <col min="1537" max="1537" width="49.7109375" style="334" customWidth="1"/>
    <col min="1538" max="1538" width="29.42578125" style="334" customWidth="1"/>
    <col min="1539" max="1539" width="6.28515625" style="334" customWidth="1"/>
    <col min="1540" max="1540" width="4.28515625" style="334" customWidth="1"/>
    <col min="1541" max="1541" width="6.42578125" style="334" customWidth="1"/>
    <col min="1542" max="1542" width="3.28515625" style="334" customWidth="1"/>
    <col min="1543" max="1543" width="6" style="334" customWidth="1"/>
    <col min="1544" max="1544" width="5.7109375" style="334" bestFit="1" customWidth="1"/>
    <col min="1545" max="1545" width="7" style="334" customWidth="1"/>
    <col min="1546" max="1546" width="5.42578125" style="334" customWidth="1"/>
    <col min="1547" max="1547" width="5" style="334" customWidth="1"/>
    <col min="1548" max="1548" width="6" style="334" bestFit="1" customWidth="1"/>
    <col min="1549" max="1549" width="6.140625" style="334" customWidth="1"/>
    <col min="1550" max="1550" width="16.5703125" style="334" customWidth="1"/>
    <col min="1551" max="1791" width="11.42578125" style="334"/>
    <col min="1792" max="1792" width="3.85546875" style="334" customWidth="1"/>
    <col min="1793" max="1793" width="49.7109375" style="334" customWidth="1"/>
    <col min="1794" max="1794" width="29.42578125" style="334" customWidth="1"/>
    <col min="1795" max="1795" width="6.28515625" style="334" customWidth="1"/>
    <col min="1796" max="1796" width="4.28515625" style="334" customWidth="1"/>
    <col min="1797" max="1797" width="6.42578125" style="334" customWidth="1"/>
    <col min="1798" max="1798" width="3.28515625" style="334" customWidth="1"/>
    <col min="1799" max="1799" width="6" style="334" customWidth="1"/>
    <col min="1800" max="1800" width="5.7109375" style="334" bestFit="1" customWidth="1"/>
    <col min="1801" max="1801" width="7" style="334" customWidth="1"/>
    <col min="1802" max="1802" width="5.42578125" style="334" customWidth="1"/>
    <col min="1803" max="1803" width="5" style="334" customWidth="1"/>
    <col min="1804" max="1804" width="6" style="334" bestFit="1" customWidth="1"/>
    <col min="1805" max="1805" width="6.140625" style="334" customWidth="1"/>
    <col min="1806" max="1806" width="16.5703125" style="334" customWidth="1"/>
    <col min="1807" max="2047" width="11.42578125" style="334"/>
    <col min="2048" max="2048" width="3.85546875" style="334" customWidth="1"/>
    <col min="2049" max="2049" width="49.7109375" style="334" customWidth="1"/>
    <col min="2050" max="2050" width="29.42578125" style="334" customWidth="1"/>
    <col min="2051" max="2051" width="6.28515625" style="334" customWidth="1"/>
    <col min="2052" max="2052" width="4.28515625" style="334" customWidth="1"/>
    <col min="2053" max="2053" width="6.42578125" style="334" customWidth="1"/>
    <col min="2054" max="2054" width="3.28515625" style="334" customWidth="1"/>
    <col min="2055" max="2055" width="6" style="334" customWidth="1"/>
    <col min="2056" max="2056" width="5.7109375" style="334" bestFit="1" customWidth="1"/>
    <col min="2057" max="2057" width="7" style="334" customWidth="1"/>
    <col min="2058" max="2058" width="5.42578125" style="334" customWidth="1"/>
    <col min="2059" max="2059" width="5" style="334" customWidth="1"/>
    <col min="2060" max="2060" width="6" style="334" bestFit="1" customWidth="1"/>
    <col min="2061" max="2061" width="6.140625" style="334" customWidth="1"/>
    <col min="2062" max="2062" width="16.5703125" style="334" customWidth="1"/>
    <col min="2063" max="2303" width="11.42578125" style="334"/>
    <col min="2304" max="2304" width="3.85546875" style="334" customWidth="1"/>
    <col min="2305" max="2305" width="49.7109375" style="334" customWidth="1"/>
    <col min="2306" max="2306" width="29.42578125" style="334" customWidth="1"/>
    <col min="2307" max="2307" width="6.28515625" style="334" customWidth="1"/>
    <col min="2308" max="2308" width="4.28515625" style="334" customWidth="1"/>
    <col min="2309" max="2309" width="6.42578125" style="334" customWidth="1"/>
    <col min="2310" max="2310" width="3.28515625" style="334" customWidth="1"/>
    <col min="2311" max="2311" width="6" style="334" customWidth="1"/>
    <col min="2312" max="2312" width="5.7109375" style="334" bestFit="1" customWidth="1"/>
    <col min="2313" max="2313" width="7" style="334" customWidth="1"/>
    <col min="2314" max="2314" width="5.42578125" style="334" customWidth="1"/>
    <col min="2315" max="2315" width="5" style="334" customWidth="1"/>
    <col min="2316" max="2316" width="6" style="334" bestFit="1" customWidth="1"/>
    <col min="2317" max="2317" width="6.140625" style="334" customWidth="1"/>
    <col min="2318" max="2318" width="16.5703125" style="334" customWidth="1"/>
    <col min="2319" max="2559" width="11.42578125" style="334"/>
    <col min="2560" max="2560" width="3.85546875" style="334" customWidth="1"/>
    <col min="2561" max="2561" width="49.7109375" style="334" customWidth="1"/>
    <col min="2562" max="2562" width="29.42578125" style="334" customWidth="1"/>
    <col min="2563" max="2563" width="6.28515625" style="334" customWidth="1"/>
    <col min="2564" max="2564" width="4.28515625" style="334" customWidth="1"/>
    <col min="2565" max="2565" width="6.42578125" style="334" customWidth="1"/>
    <col min="2566" max="2566" width="3.28515625" style="334" customWidth="1"/>
    <col min="2567" max="2567" width="6" style="334" customWidth="1"/>
    <col min="2568" max="2568" width="5.7109375" style="334" bestFit="1" customWidth="1"/>
    <col min="2569" max="2569" width="7" style="334" customWidth="1"/>
    <col min="2570" max="2570" width="5.42578125" style="334" customWidth="1"/>
    <col min="2571" max="2571" width="5" style="334" customWidth="1"/>
    <col min="2572" max="2572" width="6" style="334" bestFit="1" customWidth="1"/>
    <col min="2573" max="2573" width="6.140625" style="334" customWidth="1"/>
    <col min="2574" max="2574" width="16.5703125" style="334" customWidth="1"/>
    <col min="2575" max="2815" width="11.42578125" style="334"/>
    <col min="2816" max="2816" width="3.85546875" style="334" customWidth="1"/>
    <col min="2817" max="2817" width="49.7109375" style="334" customWidth="1"/>
    <col min="2818" max="2818" width="29.42578125" style="334" customWidth="1"/>
    <col min="2819" max="2819" width="6.28515625" style="334" customWidth="1"/>
    <col min="2820" max="2820" width="4.28515625" style="334" customWidth="1"/>
    <col min="2821" max="2821" width="6.42578125" style="334" customWidth="1"/>
    <col min="2822" max="2822" width="3.28515625" style="334" customWidth="1"/>
    <col min="2823" max="2823" width="6" style="334" customWidth="1"/>
    <col min="2824" max="2824" width="5.7109375" style="334" bestFit="1" customWidth="1"/>
    <col min="2825" max="2825" width="7" style="334" customWidth="1"/>
    <col min="2826" max="2826" width="5.42578125" style="334" customWidth="1"/>
    <col min="2827" max="2827" width="5" style="334" customWidth="1"/>
    <col min="2828" max="2828" width="6" style="334" bestFit="1" customWidth="1"/>
    <col min="2829" max="2829" width="6.140625" style="334" customWidth="1"/>
    <col min="2830" max="2830" width="16.5703125" style="334" customWidth="1"/>
    <col min="2831" max="3071" width="11.42578125" style="334"/>
    <col min="3072" max="3072" width="3.85546875" style="334" customWidth="1"/>
    <col min="3073" max="3073" width="49.7109375" style="334" customWidth="1"/>
    <col min="3074" max="3074" width="29.42578125" style="334" customWidth="1"/>
    <col min="3075" max="3075" width="6.28515625" style="334" customWidth="1"/>
    <col min="3076" max="3076" width="4.28515625" style="334" customWidth="1"/>
    <col min="3077" max="3077" width="6.42578125" style="334" customWidth="1"/>
    <col min="3078" max="3078" width="3.28515625" style="334" customWidth="1"/>
    <col min="3079" max="3079" width="6" style="334" customWidth="1"/>
    <col min="3080" max="3080" width="5.7109375" style="334" bestFit="1" customWidth="1"/>
    <col min="3081" max="3081" width="7" style="334" customWidth="1"/>
    <col min="3082" max="3082" width="5.42578125" style="334" customWidth="1"/>
    <col min="3083" max="3083" width="5" style="334" customWidth="1"/>
    <col min="3084" max="3084" width="6" style="334" bestFit="1" customWidth="1"/>
    <col min="3085" max="3085" width="6.140625" style="334" customWidth="1"/>
    <col min="3086" max="3086" width="16.5703125" style="334" customWidth="1"/>
    <col min="3087" max="3327" width="11.42578125" style="334"/>
    <col min="3328" max="3328" width="3.85546875" style="334" customWidth="1"/>
    <col min="3329" max="3329" width="49.7109375" style="334" customWidth="1"/>
    <col min="3330" max="3330" width="29.42578125" style="334" customWidth="1"/>
    <col min="3331" max="3331" width="6.28515625" style="334" customWidth="1"/>
    <col min="3332" max="3332" width="4.28515625" style="334" customWidth="1"/>
    <col min="3333" max="3333" width="6.42578125" style="334" customWidth="1"/>
    <col min="3334" max="3334" width="3.28515625" style="334" customWidth="1"/>
    <col min="3335" max="3335" width="6" style="334" customWidth="1"/>
    <col min="3336" max="3336" width="5.7109375" style="334" bestFit="1" customWidth="1"/>
    <col min="3337" max="3337" width="7" style="334" customWidth="1"/>
    <col min="3338" max="3338" width="5.42578125" style="334" customWidth="1"/>
    <col min="3339" max="3339" width="5" style="334" customWidth="1"/>
    <col min="3340" max="3340" width="6" style="334" bestFit="1" customWidth="1"/>
    <col min="3341" max="3341" width="6.140625" style="334" customWidth="1"/>
    <col min="3342" max="3342" width="16.5703125" style="334" customWidth="1"/>
    <col min="3343" max="3583" width="11.42578125" style="334"/>
    <col min="3584" max="3584" width="3.85546875" style="334" customWidth="1"/>
    <col min="3585" max="3585" width="49.7109375" style="334" customWidth="1"/>
    <col min="3586" max="3586" width="29.42578125" style="334" customWidth="1"/>
    <col min="3587" max="3587" width="6.28515625" style="334" customWidth="1"/>
    <col min="3588" max="3588" width="4.28515625" style="334" customWidth="1"/>
    <col min="3589" max="3589" width="6.42578125" style="334" customWidth="1"/>
    <col min="3590" max="3590" width="3.28515625" style="334" customWidth="1"/>
    <col min="3591" max="3591" width="6" style="334" customWidth="1"/>
    <col min="3592" max="3592" width="5.7109375" style="334" bestFit="1" customWidth="1"/>
    <col min="3593" max="3593" width="7" style="334" customWidth="1"/>
    <col min="3594" max="3594" width="5.42578125" style="334" customWidth="1"/>
    <col min="3595" max="3595" width="5" style="334" customWidth="1"/>
    <col min="3596" max="3596" width="6" style="334" bestFit="1" customWidth="1"/>
    <col min="3597" max="3597" width="6.140625" style="334" customWidth="1"/>
    <col min="3598" max="3598" width="16.5703125" style="334" customWidth="1"/>
    <col min="3599" max="3839" width="11.42578125" style="334"/>
    <col min="3840" max="3840" width="3.85546875" style="334" customWidth="1"/>
    <col min="3841" max="3841" width="49.7109375" style="334" customWidth="1"/>
    <col min="3842" max="3842" width="29.42578125" style="334" customWidth="1"/>
    <col min="3843" max="3843" width="6.28515625" style="334" customWidth="1"/>
    <col min="3844" max="3844" width="4.28515625" style="334" customWidth="1"/>
    <col min="3845" max="3845" width="6.42578125" style="334" customWidth="1"/>
    <col min="3846" max="3846" width="3.28515625" style="334" customWidth="1"/>
    <col min="3847" max="3847" width="6" style="334" customWidth="1"/>
    <col min="3848" max="3848" width="5.7109375" style="334" bestFit="1" customWidth="1"/>
    <col min="3849" max="3849" width="7" style="334" customWidth="1"/>
    <col min="3850" max="3850" width="5.42578125" style="334" customWidth="1"/>
    <col min="3851" max="3851" width="5" style="334" customWidth="1"/>
    <col min="3852" max="3852" width="6" style="334" bestFit="1" customWidth="1"/>
    <col min="3853" max="3853" width="6.140625" style="334" customWidth="1"/>
    <col min="3854" max="3854" width="16.5703125" style="334" customWidth="1"/>
    <col min="3855" max="4095" width="11.42578125" style="334"/>
    <col min="4096" max="4096" width="3.85546875" style="334" customWidth="1"/>
    <col min="4097" max="4097" width="49.7109375" style="334" customWidth="1"/>
    <col min="4098" max="4098" width="29.42578125" style="334" customWidth="1"/>
    <col min="4099" max="4099" width="6.28515625" style="334" customWidth="1"/>
    <col min="4100" max="4100" width="4.28515625" style="334" customWidth="1"/>
    <col min="4101" max="4101" width="6.42578125" style="334" customWidth="1"/>
    <col min="4102" max="4102" width="3.28515625" style="334" customWidth="1"/>
    <col min="4103" max="4103" width="6" style="334" customWidth="1"/>
    <col min="4104" max="4104" width="5.7109375" style="334" bestFit="1" customWidth="1"/>
    <col min="4105" max="4105" width="7" style="334" customWidth="1"/>
    <col min="4106" max="4106" width="5.42578125" style="334" customWidth="1"/>
    <col min="4107" max="4107" width="5" style="334" customWidth="1"/>
    <col min="4108" max="4108" width="6" style="334" bestFit="1" customWidth="1"/>
    <col min="4109" max="4109" width="6.140625" style="334" customWidth="1"/>
    <col min="4110" max="4110" width="16.5703125" style="334" customWidth="1"/>
    <col min="4111" max="4351" width="11.42578125" style="334"/>
    <col min="4352" max="4352" width="3.85546875" style="334" customWidth="1"/>
    <col min="4353" max="4353" width="49.7109375" style="334" customWidth="1"/>
    <col min="4354" max="4354" width="29.42578125" style="334" customWidth="1"/>
    <col min="4355" max="4355" width="6.28515625" style="334" customWidth="1"/>
    <col min="4356" max="4356" width="4.28515625" style="334" customWidth="1"/>
    <col min="4357" max="4357" width="6.42578125" style="334" customWidth="1"/>
    <col min="4358" max="4358" width="3.28515625" style="334" customWidth="1"/>
    <col min="4359" max="4359" width="6" style="334" customWidth="1"/>
    <col min="4360" max="4360" width="5.7109375" style="334" bestFit="1" customWidth="1"/>
    <col min="4361" max="4361" width="7" style="334" customWidth="1"/>
    <col min="4362" max="4362" width="5.42578125" style="334" customWidth="1"/>
    <col min="4363" max="4363" width="5" style="334" customWidth="1"/>
    <col min="4364" max="4364" width="6" style="334" bestFit="1" customWidth="1"/>
    <col min="4365" max="4365" width="6.140625" style="334" customWidth="1"/>
    <col min="4366" max="4366" width="16.5703125" style="334" customWidth="1"/>
    <col min="4367" max="4607" width="11.42578125" style="334"/>
    <col min="4608" max="4608" width="3.85546875" style="334" customWidth="1"/>
    <col min="4609" max="4609" width="49.7109375" style="334" customWidth="1"/>
    <col min="4610" max="4610" width="29.42578125" style="334" customWidth="1"/>
    <col min="4611" max="4611" width="6.28515625" style="334" customWidth="1"/>
    <col min="4612" max="4612" width="4.28515625" style="334" customWidth="1"/>
    <col min="4613" max="4613" width="6.42578125" style="334" customWidth="1"/>
    <col min="4614" max="4614" width="3.28515625" style="334" customWidth="1"/>
    <col min="4615" max="4615" width="6" style="334" customWidth="1"/>
    <col min="4616" max="4616" width="5.7109375" style="334" bestFit="1" customWidth="1"/>
    <col min="4617" max="4617" width="7" style="334" customWidth="1"/>
    <col min="4618" max="4618" width="5.42578125" style="334" customWidth="1"/>
    <col min="4619" max="4619" width="5" style="334" customWidth="1"/>
    <col min="4620" max="4620" width="6" style="334" bestFit="1" customWidth="1"/>
    <col min="4621" max="4621" width="6.140625" style="334" customWidth="1"/>
    <col min="4622" max="4622" width="16.5703125" style="334" customWidth="1"/>
    <col min="4623" max="4863" width="11.42578125" style="334"/>
    <col min="4864" max="4864" width="3.85546875" style="334" customWidth="1"/>
    <col min="4865" max="4865" width="49.7109375" style="334" customWidth="1"/>
    <col min="4866" max="4866" width="29.42578125" style="334" customWidth="1"/>
    <col min="4867" max="4867" width="6.28515625" style="334" customWidth="1"/>
    <col min="4868" max="4868" width="4.28515625" style="334" customWidth="1"/>
    <col min="4869" max="4869" width="6.42578125" style="334" customWidth="1"/>
    <col min="4870" max="4870" width="3.28515625" style="334" customWidth="1"/>
    <col min="4871" max="4871" width="6" style="334" customWidth="1"/>
    <col min="4872" max="4872" width="5.7109375" style="334" bestFit="1" customWidth="1"/>
    <col min="4873" max="4873" width="7" style="334" customWidth="1"/>
    <col min="4874" max="4874" width="5.42578125" style="334" customWidth="1"/>
    <col min="4875" max="4875" width="5" style="334" customWidth="1"/>
    <col min="4876" max="4876" width="6" style="334" bestFit="1" customWidth="1"/>
    <col min="4877" max="4877" width="6.140625" style="334" customWidth="1"/>
    <col min="4878" max="4878" width="16.5703125" style="334" customWidth="1"/>
    <col min="4879" max="5119" width="11.42578125" style="334"/>
    <col min="5120" max="5120" width="3.85546875" style="334" customWidth="1"/>
    <col min="5121" max="5121" width="49.7109375" style="334" customWidth="1"/>
    <col min="5122" max="5122" width="29.42578125" style="334" customWidth="1"/>
    <col min="5123" max="5123" width="6.28515625" style="334" customWidth="1"/>
    <col min="5124" max="5124" width="4.28515625" style="334" customWidth="1"/>
    <col min="5125" max="5125" width="6.42578125" style="334" customWidth="1"/>
    <col min="5126" max="5126" width="3.28515625" style="334" customWidth="1"/>
    <col min="5127" max="5127" width="6" style="334" customWidth="1"/>
    <col min="5128" max="5128" width="5.7109375" style="334" bestFit="1" customWidth="1"/>
    <col min="5129" max="5129" width="7" style="334" customWidth="1"/>
    <col min="5130" max="5130" width="5.42578125" style="334" customWidth="1"/>
    <col min="5131" max="5131" width="5" style="334" customWidth="1"/>
    <col min="5132" max="5132" width="6" style="334" bestFit="1" customWidth="1"/>
    <col min="5133" max="5133" width="6.140625" style="334" customWidth="1"/>
    <col min="5134" max="5134" width="16.5703125" style="334" customWidth="1"/>
    <col min="5135" max="5375" width="11.42578125" style="334"/>
    <col min="5376" max="5376" width="3.85546875" style="334" customWidth="1"/>
    <col min="5377" max="5377" width="49.7109375" style="334" customWidth="1"/>
    <col min="5378" max="5378" width="29.42578125" style="334" customWidth="1"/>
    <col min="5379" max="5379" width="6.28515625" style="334" customWidth="1"/>
    <col min="5380" max="5380" width="4.28515625" style="334" customWidth="1"/>
    <col min="5381" max="5381" width="6.42578125" style="334" customWidth="1"/>
    <col min="5382" max="5382" width="3.28515625" style="334" customWidth="1"/>
    <col min="5383" max="5383" width="6" style="334" customWidth="1"/>
    <col min="5384" max="5384" width="5.7109375" style="334" bestFit="1" customWidth="1"/>
    <col min="5385" max="5385" width="7" style="334" customWidth="1"/>
    <col min="5386" max="5386" width="5.42578125" style="334" customWidth="1"/>
    <col min="5387" max="5387" width="5" style="334" customWidth="1"/>
    <col min="5388" max="5388" width="6" style="334" bestFit="1" customWidth="1"/>
    <col min="5389" max="5389" width="6.140625" style="334" customWidth="1"/>
    <col min="5390" max="5390" width="16.5703125" style="334" customWidth="1"/>
    <col min="5391" max="5631" width="11.42578125" style="334"/>
    <col min="5632" max="5632" width="3.85546875" style="334" customWidth="1"/>
    <col min="5633" max="5633" width="49.7109375" style="334" customWidth="1"/>
    <col min="5634" max="5634" width="29.42578125" style="334" customWidth="1"/>
    <col min="5635" max="5635" width="6.28515625" style="334" customWidth="1"/>
    <col min="5636" max="5636" width="4.28515625" style="334" customWidth="1"/>
    <col min="5637" max="5637" width="6.42578125" style="334" customWidth="1"/>
    <col min="5638" max="5638" width="3.28515625" style="334" customWidth="1"/>
    <col min="5639" max="5639" width="6" style="334" customWidth="1"/>
    <col min="5640" max="5640" width="5.7109375" style="334" bestFit="1" customWidth="1"/>
    <col min="5641" max="5641" width="7" style="334" customWidth="1"/>
    <col min="5642" max="5642" width="5.42578125" style="334" customWidth="1"/>
    <col min="5643" max="5643" width="5" style="334" customWidth="1"/>
    <col min="5644" max="5644" width="6" style="334" bestFit="1" customWidth="1"/>
    <col min="5645" max="5645" width="6.140625" style="334" customWidth="1"/>
    <col min="5646" max="5646" width="16.5703125" style="334" customWidth="1"/>
    <col min="5647" max="5887" width="11.42578125" style="334"/>
    <col min="5888" max="5888" width="3.85546875" style="334" customWidth="1"/>
    <col min="5889" max="5889" width="49.7109375" style="334" customWidth="1"/>
    <col min="5890" max="5890" width="29.42578125" style="334" customWidth="1"/>
    <col min="5891" max="5891" width="6.28515625" style="334" customWidth="1"/>
    <col min="5892" max="5892" width="4.28515625" style="334" customWidth="1"/>
    <col min="5893" max="5893" width="6.42578125" style="334" customWidth="1"/>
    <col min="5894" max="5894" width="3.28515625" style="334" customWidth="1"/>
    <col min="5895" max="5895" width="6" style="334" customWidth="1"/>
    <col min="5896" max="5896" width="5.7109375" style="334" bestFit="1" customWidth="1"/>
    <col min="5897" max="5897" width="7" style="334" customWidth="1"/>
    <col min="5898" max="5898" width="5.42578125" style="334" customWidth="1"/>
    <col min="5899" max="5899" width="5" style="334" customWidth="1"/>
    <col min="5900" max="5900" width="6" style="334" bestFit="1" customWidth="1"/>
    <col min="5901" max="5901" width="6.140625" style="334" customWidth="1"/>
    <col min="5902" max="5902" width="16.5703125" style="334" customWidth="1"/>
    <col min="5903" max="6143" width="11.42578125" style="334"/>
    <col min="6144" max="6144" width="3.85546875" style="334" customWidth="1"/>
    <col min="6145" max="6145" width="49.7109375" style="334" customWidth="1"/>
    <col min="6146" max="6146" width="29.42578125" style="334" customWidth="1"/>
    <col min="6147" max="6147" width="6.28515625" style="334" customWidth="1"/>
    <col min="6148" max="6148" width="4.28515625" style="334" customWidth="1"/>
    <col min="6149" max="6149" width="6.42578125" style="334" customWidth="1"/>
    <col min="6150" max="6150" width="3.28515625" style="334" customWidth="1"/>
    <col min="6151" max="6151" width="6" style="334" customWidth="1"/>
    <col min="6152" max="6152" width="5.7109375" style="334" bestFit="1" customWidth="1"/>
    <col min="6153" max="6153" width="7" style="334" customWidth="1"/>
    <col min="6154" max="6154" width="5.42578125" style="334" customWidth="1"/>
    <col min="6155" max="6155" width="5" style="334" customWidth="1"/>
    <col min="6156" max="6156" width="6" style="334" bestFit="1" customWidth="1"/>
    <col min="6157" max="6157" width="6.140625" style="334" customWidth="1"/>
    <col min="6158" max="6158" width="16.5703125" style="334" customWidth="1"/>
    <col min="6159" max="6399" width="11.42578125" style="334"/>
    <col min="6400" max="6400" width="3.85546875" style="334" customWidth="1"/>
    <col min="6401" max="6401" width="49.7109375" style="334" customWidth="1"/>
    <col min="6402" max="6402" width="29.42578125" style="334" customWidth="1"/>
    <col min="6403" max="6403" width="6.28515625" style="334" customWidth="1"/>
    <col min="6404" max="6404" width="4.28515625" style="334" customWidth="1"/>
    <col min="6405" max="6405" width="6.42578125" style="334" customWidth="1"/>
    <col min="6406" max="6406" width="3.28515625" style="334" customWidth="1"/>
    <col min="6407" max="6407" width="6" style="334" customWidth="1"/>
    <col min="6408" max="6408" width="5.7109375" style="334" bestFit="1" customWidth="1"/>
    <col min="6409" max="6409" width="7" style="334" customWidth="1"/>
    <col min="6410" max="6410" width="5.42578125" style="334" customWidth="1"/>
    <col min="6411" max="6411" width="5" style="334" customWidth="1"/>
    <col min="6412" max="6412" width="6" style="334" bestFit="1" customWidth="1"/>
    <col min="6413" max="6413" width="6.140625" style="334" customWidth="1"/>
    <col min="6414" max="6414" width="16.5703125" style="334" customWidth="1"/>
    <col min="6415" max="6655" width="11.42578125" style="334"/>
    <col min="6656" max="6656" width="3.85546875" style="334" customWidth="1"/>
    <col min="6657" max="6657" width="49.7109375" style="334" customWidth="1"/>
    <col min="6658" max="6658" width="29.42578125" style="334" customWidth="1"/>
    <col min="6659" max="6659" width="6.28515625" style="334" customWidth="1"/>
    <col min="6660" max="6660" width="4.28515625" style="334" customWidth="1"/>
    <col min="6661" max="6661" width="6.42578125" style="334" customWidth="1"/>
    <col min="6662" max="6662" width="3.28515625" style="334" customWidth="1"/>
    <col min="6663" max="6663" width="6" style="334" customWidth="1"/>
    <col min="6664" max="6664" width="5.7109375" style="334" bestFit="1" customWidth="1"/>
    <col min="6665" max="6665" width="7" style="334" customWidth="1"/>
    <col min="6666" max="6666" width="5.42578125" style="334" customWidth="1"/>
    <col min="6667" max="6667" width="5" style="334" customWidth="1"/>
    <col min="6668" max="6668" width="6" style="334" bestFit="1" customWidth="1"/>
    <col min="6669" max="6669" width="6.140625" style="334" customWidth="1"/>
    <col min="6670" max="6670" width="16.5703125" style="334" customWidth="1"/>
    <col min="6671" max="6911" width="11.42578125" style="334"/>
    <col min="6912" max="6912" width="3.85546875" style="334" customWidth="1"/>
    <col min="6913" max="6913" width="49.7109375" style="334" customWidth="1"/>
    <col min="6914" max="6914" width="29.42578125" style="334" customWidth="1"/>
    <col min="6915" max="6915" width="6.28515625" style="334" customWidth="1"/>
    <col min="6916" max="6916" width="4.28515625" style="334" customWidth="1"/>
    <col min="6917" max="6917" width="6.42578125" style="334" customWidth="1"/>
    <col min="6918" max="6918" width="3.28515625" style="334" customWidth="1"/>
    <col min="6919" max="6919" width="6" style="334" customWidth="1"/>
    <col min="6920" max="6920" width="5.7109375" style="334" bestFit="1" customWidth="1"/>
    <col min="6921" max="6921" width="7" style="334" customWidth="1"/>
    <col min="6922" max="6922" width="5.42578125" style="334" customWidth="1"/>
    <col min="6923" max="6923" width="5" style="334" customWidth="1"/>
    <col min="6924" max="6924" width="6" style="334" bestFit="1" customWidth="1"/>
    <col min="6925" max="6925" width="6.140625" style="334" customWidth="1"/>
    <col min="6926" max="6926" width="16.5703125" style="334" customWidth="1"/>
    <col min="6927" max="7167" width="11.42578125" style="334"/>
    <col min="7168" max="7168" width="3.85546875" style="334" customWidth="1"/>
    <col min="7169" max="7169" width="49.7109375" style="334" customWidth="1"/>
    <col min="7170" max="7170" width="29.42578125" style="334" customWidth="1"/>
    <col min="7171" max="7171" width="6.28515625" style="334" customWidth="1"/>
    <col min="7172" max="7172" width="4.28515625" style="334" customWidth="1"/>
    <col min="7173" max="7173" width="6.42578125" style="334" customWidth="1"/>
    <col min="7174" max="7174" width="3.28515625" style="334" customWidth="1"/>
    <col min="7175" max="7175" width="6" style="334" customWidth="1"/>
    <col min="7176" max="7176" width="5.7109375" style="334" bestFit="1" customWidth="1"/>
    <col min="7177" max="7177" width="7" style="334" customWidth="1"/>
    <col min="7178" max="7178" width="5.42578125" style="334" customWidth="1"/>
    <col min="7179" max="7179" width="5" style="334" customWidth="1"/>
    <col min="7180" max="7180" width="6" style="334" bestFit="1" customWidth="1"/>
    <col min="7181" max="7181" width="6.140625" style="334" customWidth="1"/>
    <col min="7182" max="7182" width="16.5703125" style="334" customWidth="1"/>
    <col min="7183" max="7423" width="11.42578125" style="334"/>
    <col min="7424" max="7424" width="3.85546875" style="334" customWidth="1"/>
    <col min="7425" max="7425" width="49.7109375" style="334" customWidth="1"/>
    <col min="7426" max="7426" width="29.42578125" style="334" customWidth="1"/>
    <col min="7427" max="7427" width="6.28515625" style="334" customWidth="1"/>
    <col min="7428" max="7428" width="4.28515625" style="334" customWidth="1"/>
    <col min="7429" max="7429" width="6.42578125" style="334" customWidth="1"/>
    <col min="7430" max="7430" width="3.28515625" style="334" customWidth="1"/>
    <col min="7431" max="7431" width="6" style="334" customWidth="1"/>
    <col min="7432" max="7432" width="5.7109375" style="334" bestFit="1" customWidth="1"/>
    <col min="7433" max="7433" width="7" style="334" customWidth="1"/>
    <col min="7434" max="7434" width="5.42578125" style="334" customWidth="1"/>
    <col min="7435" max="7435" width="5" style="334" customWidth="1"/>
    <col min="7436" max="7436" width="6" style="334" bestFit="1" customWidth="1"/>
    <col min="7437" max="7437" width="6.140625" style="334" customWidth="1"/>
    <col min="7438" max="7438" width="16.5703125" style="334" customWidth="1"/>
    <col min="7439" max="7679" width="11.42578125" style="334"/>
    <col min="7680" max="7680" width="3.85546875" style="334" customWidth="1"/>
    <col min="7681" max="7681" width="49.7109375" style="334" customWidth="1"/>
    <col min="7682" max="7682" width="29.42578125" style="334" customWidth="1"/>
    <col min="7683" max="7683" width="6.28515625" style="334" customWidth="1"/>
    <col min="7684" max="7684" width="4.28515625" style="334" customWidth="1"/>
    <col min="7685" max="7685" width="6.42578125" style="334" customWidth="1"/>
    <col min="7686" max="7686" width="3.28515625" style="334" customWidth="1"/>
    <col min="7687" max="7687" width="6" style="334" customWidth="1"/>
    <col min="7688" max="7688" width="5.7109375" style="334" bestFit="1" customWidth="1"/>
    <col min="7689" max="7689" width="7" style="334" customWidth="1"/>
    <col min="7690" max="7690" width="5.42578125" style="334" customWidth="1"/>
    <col min="7691" max="7691" width="5" style="334" customWidth="1"/>
    <col min="7692" max="7692" width="6" style="334" bestFit="1" customWidth="1"/>
    <col min="7693" max="7693" width="6.140625" style="334" customWidth="1"/>
    <col min="7694" max="7694" width="16.5703125" style="334" customWidth="1"/>
    <col min="7695" max="7935" width="11.42578125" style="334"/>
    <col min="7936" max="7936" width="3.85546875" style="334" customWidth="1"/>
    <col min="7937" max="7937" width="49.7109375" style="334" customWidth="1"/>
    <col min="7938" max="7938" width="29.42578125" style="334" customWidth="1"/>
    <col min="7939" max="7939" width="6.28515625" style="334" customWidth="1"/>
    <col min="7940" max="7940" width="4.28515625" style="334" customWidth="1"/>
    <col min="7941" max="7941" width="6.42578125" style="334" customWidth="1"/>
    <col min="7942" max="7942" width="3.28515625" style="334" customWidth="1"/>
    <col min="7943" max="7943" width="6" style="334" customWidth="1"/>
    <col min="7944" max="7944" width="5.7109375" style="334" bestFit="1" customWidth="1"/>
    <col min="7945" max="7945" width="7" style="334" customWidth="1"/>
    <col min="7946" max="7946" width="5.42578125" style="334" customWidth="1"/>
    <col min="7947" max="7947" width="5" style="334" customWidth="1"/>
    <col min="7948" max="7948" width="6" style="334" bestFit="1" customWidth="1"/>
    <col min="7949" max="7949" width="6.140625" style="334" customWidth="1"/>
    <col min="7950" max="7950" width="16.5703125" style="334" customWidth="1"/>
    <col min="7951" max="8191" width="11.42578125" style="334"/>
    <col min="8192" max="8192" width="3.85546875" style="334" customWidth="1"/>
    <col min="8193" max="8193" width="49.7109375" style="334" customWidth="1"/>
    <col min="8194" max="8194" width="29.42578125" style="334" customWidth="1"/>
    <col min="8195" max="8195" width="6.28515625" style="334" customWidth="1"/>
    <col min="8196" max="8196" width="4.28515625" style="334" customWidth="1"/>
    <col min="8197" max="8197" width="6.42578125" style="334" customWidth="1"/>
    <col min="8198" max="8198" width="3.28515625" style="334" customWidth="1"/>
    <col min="8199" max="8199" width="6" style="334" customWidth="1"/>
    <col min="8200" max="8200" width="5.7109375" style="334" bestFit="1" customWidth="1"/>
    <col min="8201" max="8201" width="7" style="334" customWidth="1"/>
    <col min="8202" max="8202" width="5.42578125" style="334" customWidth="1"/>
    <col min="8203" max="8203" width="5" style="334" customWidth="1"/>
    <col min="8204" max="8204" width="6" style="334" bestFit="1" customWidth="1"/>
    <col min="8205" max="8205" width="6.140625" style="334" customWidth="1"/>
    <col min="8206" max="8206" width="16.5703125" style="334" customWidth="1"/>
    <col min="8207" max="8447" width="11.42578125" style="334"/>
    <col min="8448" max="8448" width="3.85546875" style="334" customWidth="1"/>
    <col min="8449" max="8449" width="49.7109375" style="334" customWidth="1"/>
    <col min="8450" max="8450" width="29.42578125" style="334" customWidth="1"/>
    <col min="8451" max="8451" width="6.28515625" style="334" customWidth="1"/>
    <col min="8452" max="8452" width="4.28515625" style="334" customWidth="1"/>
    <col min="8453" max="8453" width="6.42578125" style="334" customWidth="1"/>
    <col min="8454" max="8454" width="3.28515625" style="334" customWidth="1"/>
    <col min="8455" max="8455" width="6" style="334" customWidth="1"/>
    <col min="8456" max="8456" width="5.7109375" style="334" bestFit="1" customWidth="1"/>
    <col min="8457" max="8457" width="7" style="334" customWidth="1"/>
    <col min="8458" max="8458" width="5.42578125" style="334" customWidth="1"/>
    <col min="8459" max="8459" width="5" style="334" customWidth="1"/>
    <col min="8460" max="8460" width="6" style="334" bestFit="1" customWidth="1"/>
    <col min="8461" max="8461" width="6.140625" style="334" customWidth="1"/>
    <col min="8462" max="8462" width="16.5703125" style="334" customWidth="1"/>
    <col min="8463" max="8703" width="11.42578125" style="334"/>
    <col min="8704" max="8704" width="3.85546875" style="334" customWidth="1"/>
    <col min="8705" max="8705" width="49.7109375" style="334" customWidth="1"/>
    <col min="8706" max="8706" width="29.42578125" style="334" customWidth="1"/>
    <col min="8707" max="8707" width="6.28515625" style="334" customWidth="1"/>
    <col min="8708" max="8708" width="4.28515625" style="334" customWidth="1"/>
    <col min="8709" max="8709" width="6.42578125" style="334" customWidth="1"/>
    <col min="8710" max="8710" width="3.28515625" style="334" customWidth="1"/>
    <col min="8711" max="8711" width="6" style="334" customWidth="1"/>
    <col min="8712" max="8712" width="5.7109375" style="334" bestFit="1" customWidth="1"/>
    <col min="8713" max="8713" width="7" style="334" customWidth="1"/>
    <col min="8714" max="8714" width="5.42578125" style="334" customWidth="1"/>
    <col min="8715" max="8715" width="5" style="334" customWidth="1"/>
    <col min="8716" max="8716" width="6" style="334" bestFit="1" customWidth="1"/>
    <col min="8717" max="8717" width="6.140625" style="334" customWidth="1"/>
    <col min="8718" max="8718" width="16.5703125" style="334" customWidth="1"/>
    <col min="8719" max="8959" width="11.42578125" style="334"/>
    <col min="8960" max="8960" width="3.85546875" style="334" customWidth="1"/>
    <col min="8961" max="8961" width="49.7109375" style="334" customWidth="1"/>
    <col min="8962" max="8962" width="29.42578125" style="334" customWidth="1"/>
    <col min="8963" max="8963" width="6.28515625" style="334" customWidth="1"/>
    <col min="8964" max="8964" width="4.28515625" style="334" customWidth="1"/>
    <col min="8965" max="8965" width="6.42578125" style="334" customWidth="1"/>
    <col min="8966" max="8966" width="3.28515625" style="334" customWidth="1"/>
    <col min="8967" max="8967" width="6" style="334" customWidth="1"/>
    <col min="8968" max="8968" width="5.7109375" style="334" bestFit="1" customWidth="1"/>
    <col min="8969" max="8969" width="7" style="334" customWidth="1"/>
    <col min="8970" max="8970" width="5.42578125" style="334" customWidth="1"/>
    <col min="8971" max="8971" width="5" style="334" customWidth="1"/>
    <col min="8972" max="8972" width="6" style="334" bestFit="1" customWidth="1"/>
    <col min="8973" max="8973" width="6.140625" style="334" customWidth="1"/>
    <col min="8974" max="8974" width="16.5703125" style="334" customWidth="1"/>
    <col min="8975" max="9215" width="11.42578125" style="334"/>
    <col min="9216" max="9216" width="3.85546875" style="334" customWidth="1"/>
    <col min="9217" max="9217" width="49.7109375" style="334" customWidth="1"/>
    <col min="9218" max="9218" width="29.42578125" style="334" customWidth="1"/>
    <col min="9219" max="9219" width="6.28515625" style="334" customWidth="1"/>
    <col min="9220" max="9220" width="4.28515625" style="334" customWidth="1"/>
    <col min="9221" max="9221" width="6.42578125" style="334" customWidth="1"/>
    <col min="9222" max="9222" width="3.28515625" style="334" customWidth="1"/>
    <col min="9223" max="9223" width="6" style="334" customWidth="1"/>
    <col min="9224" max="9224" width="5.7109375" style="334" bestFit="1" customWidth="1"/>
    <col min="9225" max="9225" width="7" style="334" customWidth="1"/>
    <col min="9226" max="9226" width="5.42578125" style="334" customWidth="1"/>
    <col min="9227" max="9227" width="5" style="334" customWidth="1"/>
    <col min="9228" max="9228" width="6" style="334" bestFit="1" customWidth="1"/>
    <col min="9229" max="9229" width="6.140625" style="334" customWidth="1"/>
    <col min="9230" max="9230" width="16.5703125" style="334" customWidth="1"/>
    <col min="9231" max="9471" width="11.42578125" style="334"/>
    <col min="9472" max="9472" width="3.85546875" style="334" customWidth="1"/>
    <col min="9473" max="9473" width="49.7109375" style="334" customWidth="1"/>
    <col min="9474" max="9474" width="29.42578125" style="334" customWidth="1"/>
    <col min="9475" max="9475" width="6.28515625" style="334" customWidth="1"/>
    <col min="9476" max="9476" width="4.28515625" style="334" customWidth="1"/>
    <col min="9477" max="9477" width="6.42578125" style="334" customWidth="1"/>
    <col min="9478" max="9478" width="3.28515625" style="334" customWidth="1"/>
    <col min="9479" max="9479" width="6" style="334" customWidth="1"/>
    <col min="9480" max="9480" width="5.7109375" style="334" bestFit="1" customWidth="1"/>
    <col min="9481" max="9481" width="7" style="334" customWidth="1"/>
    <col min="9482" max="9482" width="5.42578125" style="334" customWidth="1"/>
    <col min="9483" max="9483" width="5" style="334" customWidth="1"/>
    <col min="9484" max="9484" width="6" style="334" bestFit="1" customWidth="1"/>
    <col min="9485" max="9485" width="6.140625" style="334" customWidth="1"/>
    <col min="9486" max="9486" width="16.5703125" style="334" customWidth="1"/>
    <col min="9487" max="9727" width="11.42578125" style="334"/>
    <col min="9728" max="9728" width="3.85546875" style="334" customWidth="1"/>
    <col min="9729" max="9729" width="49.7109375" style="334" customWidth="1"/>
    <col min="9730" max="9730" width="29.42578125" style="334" customWidth="1"/>
    <col min="9731" max="9731" width="6.28515625" style="334" customWidth="1"/>
    <col min="9732" max="9732" width="4.28515625" style="334" customWidth="1"/>
    <col min="9733" max="9733" width="6.42578125" style="334" customWidth="1"/>
    <col min="9734" max="9734" width="3.28515625" style="334" customWidth="1"/>
    <col min="9735" max="9735" width="6" style="334" customWidth="1"/>
    <col min="9736" max="9736" width="5.7109375" style="334" bestFit="1" customWidth="1"/>
    <col min="9737" max="9737" width="7" style="334" customWidth="1"/>
    <col min="9738" max="9738" width="5.42578125" style="334" customWidth="1"/>
    <col min="9739" max="9739" width="5" style="334" customWidth="1"/>
    <col min="9740" max="9740" width="6" style="334" bestFit="1" customWidth="1"/>
    <col min="9741" max="9741" width="6.140625" style="334" customWidth="1"/>
    <col min="9742" max="9742" width="16.5703125" style="334" customWidth="1"/>
    <col min="9743" max="9983" width="11.42578125" style="334"/>
    <col min="9984" max="9984" width="3.85546875" style="334" customWidth="1"/>
    <col min="9985" max="9985" width="49.7109375" style="334" customWidth="1"/>
    <col min="9986" max="9986" width="29.42578125" style="334" customWidth="1"/>
    <col min="9987" max="9987" width="6.28515625" style="334" customWidth="1"/>
    <col min="9988" max="9988" width="4.28515625" style="334" customWidth="1"/>
    <col min="9989" max="9989" width="6.42578125" style="334" customWidth="1"/>
    <col min="9990" max="9990" width="3.28515625" style="334" customWidth="1"/>
    <col min="9991" max="9991" width="6" style="334" customWidth="1"/>
    <col min="9992" max="9992" width="5.7109375" style="334" bestFit="1" customWidth="1"/>
    <col min="9993" max="9993" width="7" style="334" customWidth="1"/>
    <col min="9994" max="9994" width="5.42578125" style="334" customWidth="1"/>
    <col min="9995" max="9995" width="5" style="334" customWidth="1"/>
    <col min="9996" max="9996" width="6" style="334" bestFit="1" customWidth="1"/>
    <col min="9997" max="9997" width="6.140625" style="334" customWidth="1"/>
    <col min="9998" max="9998" width="16.5703125" style="334" customWidth="1"/>
    <col min="9999" max="10239" width="11.42578125" style="334"/>
    <col min="10240" max="10240" width="3.85546875" style="334" customWidth="1"/>
    <col min="10241" max="10241" width="49.7109375" style="334" customWidth="1"/>
    <col min="10242" max="10242" width="29.42578125" style="334" customWidth="1"/>
    <col min="10243" max="10243" width="6.28515625" style="334" customWidth="1"/>
    <col min="10244" max="10244" width="4.28515625" style="334" customWidth="1"/>
    <col min="10245" max="10245" width="6.42578125" style="334" customWidth="1"/>
    <col min="10246" max="10246" width="3.28515625" style="334" customWidth="1"/>
    <col min="10247" max="10247" width="6" style="334" customWidth="1"/>
    <col min="10248" max="10248" width="5.7109375" style="334" bestFit="1" customWidth="1"/>
    <col min="10249" max="10249" width="7" style="334" customWidth="1"/>
    <col min="10250" max="10250" width="5.42578125" style="334" customWidth="1"/>
    <col min="10251" max="10251" width="5" style="334" customWidth="1"/>
    <col min="10252" max="10252" width="6" style="334" bestFit="1" customWidth="1"/>
    <col min="10253" max="10253" width="6.140625" style="334" customWidth="1"/>
    <col min="10254" max="10254" width="16.5703125" style="334" customWidth="1"/>
    <col min="10255" max="10495" width="11.42578125" style="334"/>
    <col min="10496" max="10496" width="3.85546875" style="334" customWidth="1"/>
    <col min="10497" max="10497" width="49.7109375" style="334" customWidth="1"/>
    <col min="10498" max="10498" width="29.42578125" style="334" customWidth="1"/>
    <col min="10499" max="10499" width="6.28515625" style="334" customWidth="1"/>
    <col min="10500" max="10500" width="4.28515625" style="334" customWidth="1"/>
    <col min="10501" max="10501" width="6.42578125" style="334" customWidth="1"/>
    <col min="10502" max="10502" width="3.28515625" style="334" customWidth="1"/>
    <col min="10503" max="10503" width="6" style="334" customWidth="1"/>
    <col min="10504" max="10504" width="5.7109375" style="334" bestFit="1" customWidth="1"/>
    <col min="10505" max="10505" width="7" style="334" customWidth="1"/>
    <col min="10506" max="10506" width="5.42578125" style="334" customWidth="1"/>
    <col min="10507" max="10507" width="5" style="334" customWidth="1"/>
    <col min="10508" max="10508" width="6" style="334" bestFit="1" customWidth="1"/>
    <col min="10509" max="10509" width="6.140625" style="334" customWidth="1"/>
    <col min="10510" max="10510" width="16.5703125" style="334" customWidth="1"/>
    <col min="10511" max="10751" width="11.42578125" style="334"/>
    <col min="10752" max="10752" width="3.85546875" style="334" customWidth="1"/>
    <col min="10753" max="10753" width="49.7109375" style="334" customWidth="1"/>
    <col min="10754" max="10754" width="29.42578125" style="334" customWidth="1"/>
    <col min="10755" max="10755" width="6.28515625" style="334" customWidth="1"/>
    <col min="10756" max="10756" width="4.28515625" style="334" customWidth="1"/>
    <col min="10757" max="10757" width="6.42578125" style="334" customWidth="1"/>
    <col min="10758" max="10758" width="3.28515625" style="334" customWidth="1"/>
    <col min="10759" max="10759" width="6" style="334" customWidth="1"/>
    <col min="10760" max="10760" width="5.7109375" style="334" bestFit="1" customWidth="1"/>
    <col min="10761" max="10761" width="7" style="334" customWidth="1"/>
    <col min="10762" max="10762" width="5.42578125" style="334" customWidth="1"/>
    <col min="10763" max="10763" width="5" style="334" customWidth="1"/>
    <col min="10764" max="10764" width="6" style="334" bestFit="1" customWidth="1"/>
    <col min="10765" max="10765" width="6.140625" style="334" customWidth="1"/>
    <col min="10766" max="10766" width="16.5703125" style="334" customWidth="1"/>
    <col min="10767" max="11007" width="11.42578125" style="334"/>
    <col min="11008" max="11008" width="3.85546875" style="334" customWidth="1"/>
    <col min="11009" max="11009" width="49.7109375" style="334" customWidth="1"/>
    <col min="11010" max="11010" width="29.42578125" style="334" customWidth="1"/>
    <col min="11011" max="11011" width="6.28515625" style="334" customWidth="1"/>
    <col min="11012" max="11012" width="4.28515625" style="334" customWidth="1"/>
    <col min="11013" max="11013" width="6.42578125" style="334" customWidth="1"/>
    <col min="11014" max="11014" width="3.28515625" style="334" customWidth="1"/>
    <col min="11015" max="11015" width="6" style="334" customWidth="1"/>
    <col min="11016" max="11016" width="5.7109375" style="334" bestFit="1" customWidth="1"/>
    <col min="11017" max="11017" width="7" style="334" customWidth="1"/>
    <col min="11018" max="11018" width="5.42578125" style="334" customWidth="1"/>
    <col min="11019" max="11019" width="5" style="334" customWidth="1"/>
    <col min="11020" max="11020" width="6" style="334" bestFit="1" customWidth="1"/>
    <col min="11021" max="11021" width="6.140625" style="334" customWidth="1"/>
    <col min="11022" max="11022" width="16.5703125" style="334" customWidth="1"/>
    <col min="11023" max="11263" width="11.42578125" style="334"/>
    <col min="11264" max="11264" width="3.85546875" style="334" customWidth="1"/>
    <col min="11265" max="11265" width="49.7109375" style="334" customWidth="1"/>
    <col min="11266" max="11266" width="29.42578125" style="334" customWidth="1"/>
    <col min="11267" max="11267" width="6.28515625" style="334" customWidth="1"/>
    <col min="11268" max="11268" width="4.28515625" style="334" customWidth="1"/>
    <col min="11269" max="11269" width="6.42578125" style="334" customWidth="1"/>
    <col min="11270" max="11270" width="3.28515625" style="334" customWidth="1"/>
    <col min="11271" max="11271" width="6" style="334" customWidth="1"/>
    <col min="11272" max="11272" width="5.7109375" style="334" bestFit="1" customWidth="1"/>
    <col min="11273" max="11273" width="7" style="334" customWidth="1"/>
    <col min="11274" max="11274" width="5.42578125" style="334" customWidth="1"/>
    <col min="11275" max="11275" width="5" style="334" customWidth="1"/>
    <col min="11276" max="11276" width="6" style="334" bestFit="1" customWidth="1"/>
    <col min="11277" max="11277" width="6.140625" style="334" customWidth="1"/>
    <col min="11278" max="11278" width="16.5703125" style="334" customWidth="1"/>
    <col min="11279" max="11519" width="11.42578125" style="334"/>
    <col min="11520" max="11520" width="3.85546875" style="334" customWidth="1"/>
    <col min="11521" max="11521" width="49.7109375" style="334" customWidth="1"/>
    <col min="11522" max="11522" width="29.42578125" style="334" customWidth="1"/>
    <col min="11523" max="11523" width="6.28515625" style="334" customWidth="1"/>
    <col min="11524" max="11524" width="4.28515625" style="334" customWidth="1"/>
    <col min="11525" max="11525" width="6.42578125" style="334" customWidth="1"/>
    <col min="11526" max="11526" width="3.28515625" style="334" customWidth="1"/>
    <col min="11527" max="11527" width="6" style="334" customWidth="1"/>
    <col min="11528" max="11528" width="5.7109375" style="334" bestFit="1" customWidth="1"/>
    <col min="11529" max="11529" width="7" style="334" customWidth="1"/>
    <col min="11530" max="11530" width="5.42578125" style="334" customWidth="1"/>
    <col min="11531" max="11531" width="5" style="334" customWidth="1"/>
    <col min="11532" max="11532" width="6" style="334" bestFit="1" customWidth="1"/>
    <col min="11533" max="11533" width="6.140625" style="334" customWidth="1"/>
    <col min="11534" max="11534" width="16.5703125" style="334" customWidth="1"/>
    <col min="11535" max="11775" width="11.42578125" style="334"/>
    <col min="11776" max="11776" width="3.85546875" style="334" customWidth="1"/>
    <col min="11777" max="11777" width="49.7109375" style="334" customWidth="1"/>
    <col min="11778" max="11778" width="29.42578125" style="334" customWidth="1"/>
    <col min="11779" max="11779" width="6.28515625" style="334" customWidth="1"/>
    <col min="11780" max="11780" width="4.28515625" style="334" customWidth="1"/>
    <col min="11781" max="11781" width="6.42578125" style="334" customWidth="1"/>
    <col min="11782" max="11782" width="3.28515625" style="334" customWidth="1"/>
    <col min="11783" max="11783" width="6" style="334" customWidth="1"/>
    <col min="11784" max="11784" width="5.7109375" style="334" bestFit="1" customWidth="1"/>
    <col min="11785" max="11785" width="7" style="334" customWidth="1"/>
    <col min="11786" max="11786" width="5.42578125" style="334" customWidth="1"/>
    <col min="11787" max="11787" width="5" style="334" customWidth="1"/>
    <col min="11788" max="11788" width="6" style="334" bestFit="1" customWidth="1"/>
    <col min="11789" max="11789" width="6.140625" style="334" customWidth="1"/>
    <col min="11790" max="11790" width="16.5703125" style="334" customWidth="1"/>
    <col min="11791" max="12031" width="11.42578125" style="334"/>
    <col min="12032" max="12032" width="3.85546875" style="334" customWidth="1"/>
    <col min="12033" max="12033" width="49.7109375" style="334" customWidth="1"/>
    <col min="12034" max="12034" width="29.42578125" style="334" customWidth="1"/>
    <col min="12035" max="12035" width="6.28515625" style="334" customWidth="1"/>
    <col min="12036" max="12036" width="4.28515625" style="334" customWidth="1"/>
    <col min="12037" max="12037" width="6.42578125" style="334" customWidth="1"/>
    <col min="12038" max="12038" width="3.28515625" style="334" customWidth="1"/>
    <col min="12039" max="12039" width="6" style="334" customWidth="1"/>
    <col min="12040" max="12040" width="5.7109375" style="334" bestFit="1" customWidth="1"/>
    <col min="12041" max="12041" width="7" style="334" customWidth="1"/>
    <col min="12042" max="12042" width="5.42578125" style="334" customWidth="1"/>
    <col min="12043" max="12043" width="5" style="334" customWidth="1"/>
    <col min="12044" max="12044" width="6" style="334" bestFit="1" customWidth="1"/>
    <col min="12045" max="12045" width="6.140625" style="334" customWidth="1"/>
    <col min="12046" max="12046" width="16.5703125" style="334" customWidth="1"/>
    <col min="12047" max="12287" width="11.42578125" style="334"/>
    <col min="12288" max="12288" width="3.85546875" style="334" customWidth="1"/>
    <col min="12289" max="12289" width="49.7109375" style="334" customWidth="1"/>
    <col min="12290" max="12290" width="29.42578125" style="334" customWidth="1"/>
    <col min="12291" max="12291" width="6.28515625" style="334" customWidth="1"/>
    <col min="12292" max="12292" width="4.28515625" style="334" customWidth="1"/>
    <col min="12293" max="12293" width="6.42578125" style="334" customWidth="1"/>
    <col min="12294" max="12294" width="3.28515625" style="334" customWidth="1"/>
    <col min="12295" max="12295" width="6" style="334" customWidth="1"/>
    <col min="12296" max="12296" width="5.7109375" style="334" bestFit="1" customWidth="1"/>
    <col min="12297" max="12297" width="7" style="334" customWidth="1"/>
    <col min="12298" max="12298" width="5.42578125" style="334" customWidth="1"/>
    <col min="12299" max="12299" width="5" style="334" customWidth="1"/>
    <col min="12300" max="12300" width="6" style="334" bestFit="1" customWidth="1"/>
    <col min="12301" max="12301" width="6.140625" style="334" customWidth="1"/>
    <col min="12302" max="12302" width="16.5703125" style="334" customWidth="1"/>
    <col min="12303" max="12543" width="11.42578125" style="334"/>
    <col min="12544" max="12544" width="3.85546875" style="334" customWidth="1"/>
    <col min="12545" max="12545" width="49.7109375" style="334" customWidth="1"/>
    <col min="12546" max="12546" width="29.42578125" style="334" customWidth="1"/>
    <col min="12547" max="12547" width="6.28515625" style="334" customWidth="1"/>
    <col min="12548" max="12548" width="4.28515625" style="334" customWidth="1"/>
    <col min="12549" max="12549" width="6.42578125" style="334" customWidth="1"/>
    <col min="12550" max="12550" width="3.28515625" style="334" customWidth="1"/>
    <col min="12551" max="12551" width="6" style="334" customWidth="1"/>
    <col min="12552" max="12552" width="5.7109375" style="334" bestFit="1" customWidth="1"/>
    <col min="12553" max="12553" width="7" style="334" customWidth="1"/>
    <col min="12554" max="12554" width="5.42578125" style="334" customWidth="1"/>
    <col min="12555" max="12555" width="5" style="334" customWidth="1"/>
    <col min="12556" max="12556" width="6" style="334" bestFit="1" customWidth="1"/>
    <col min="12557" max="12557" width="6.140625" style="334" customWidth="1"/>
    <col min="12558" max="12558" width="16.5703125" style="334" customWidth="1"/>
    <col min="12559" max="12799" width="11.42578125" style="334"/>
    <col min="12800" max="12800" width="3.85546875" style="334" customWidth="1"/>
    <col min="12801" max="12801" width="49.7109375" style="334" customWidth="1"/>
    <col min="12802" max="12802" width="29.42578125" style="334" customWidth="1"/>
    <col min="12803" max="12803" width="6.28515625" style="334" customWidth="1"/>
    <col min="12804" max="12804" width="4.28515625" style="334" customWidth="1"/>
    <col min="12805" max="12805" width="6.42578125" style="334" customWidth="1"/>
    <col min="12806" max="12806" width="3.28515625" style="334" customWidth="1"/>
    <col min="12807" max="12807" width="6" style="334" customWidth="1"/>
    <col min="12808" max="12808" width="5.7109375" style="334" bestFit="1" customWidth="1"/>
    <col min="12809" max="12809" width="7" style="334" customWidth="1"/>
    <col min="12810" max="12810" width="5.42578125" style="334" customWidth="1"/>
    <col min="12811" max="12811" width="5" style="334" customWidth="1"/>
    <col min="12812" max="12812" width="6" style="334" bestFit="1" customWidth="1"/>
    <col min="12813" max="12813" width="6.140625" style="334" customWidth="1"/>
    <col min="12814" max="12814" width="16.5703125" style="334" customWidth="1"/>
    <col min="12815" max="13055" width="11.42578125" style="334"/>
    <col min="13056" max="13056" width="3.85546875" style="334" customWidth="1"/>
    <col min="13057" max="13057" width="49.7109375" style="334" customWidth="1"/>
    <col min="13058" max="13058" width="29.42578125" style="334" customWidth="1"/>
    <col min="13059" max="13059" width="6.28515625" style="334" customWidth="1"/>
    <col min="13060" max="13060" width="4.28515625" style="334" customWidth="1"/>
    <col min="13061" max="13061" width="6.42578125" style="334" customWidth="1"/>
    <col min="13062" max="13062" width="3.28515625" style="334" customWidth="1"/>
    <col min="13063" max="13063" width="6" style="334" customWidth="1"/>
    <col min="13064" max="13064" width="5.7109375" style="334" bestFit="1" customWidth="1"/>
    <col min="13065" max="13065" width="7" style="334" customWidth="1"/>
    <col min="13066" max="13066" width="5.42578125" style="334" customWidth="1"/>
    <col min="13067" max="13067" width="5" style="334" customWidth="1"/>
    <col min="13068" max="13068" width="6" style="334" bestFit="1" customWidth="1"/>
    <col min="13069" max="13069" width="6.140625" style="334" customWidth="1"/>
    <col min="13070" max="13070" width="16.5703125" style="334" customWidth="1"/>
    <col min="13071" max="13311" width="11.42578125" style="334"/>
    <col min="13312" max="13312" width="3.85546875" style="334" customWidth="1"/>
    <col min="13313" max="13313" width="49.7109375" style="334" customWidth="1"/>
    <col min="13314" max="13314" width="29.42578125" style="334" customWidth="1"/>
    <col min="13315" max="13315" width="6.28515625" style="334" customWidth="1"/>
    <col min="13316" max="13316" width="4.28515625" style="334" customWidth="1"/>
    <col min="13317" max="13317" width="6.42578125" style="334" customWidth="1"/>
    <col min="13318" max="13318" width="3.28515625" style="334" customWidth="1"/>
    <col min="13319" max="13319" width="6" style="334" customWidth="1"/>
    <col min="13320" max="13320" width="5.7109375" style="334" bestFit="1" customWidth="1"/>
    <col min="13321" max="13321" width="7" style="334" customWidth="1"/>
    <col min="13322" max="13322" width="5.42578125" style="334" customWidth="1"/>
    <col min="13323" max="13323" width="5" style="334" customWidth="1"/>
    <col min="13324" max="13324" width="6" style="334" bestFit="1" customWidth="1"/>
    <col min="13325" max="13325" width="6.140625" style="334" customWidth="1"/>
    <col min="13326" max="13326" width="16.5703125" style="334" customWidth="1"/>
    <col min="13327" max="13567" width="11.42578125" style="334"/>
    <col min="13568" max="13568" width="3.85546875" style="334" customWidth="1"/>
    <col min="13569" max="13569" width="49.7109375" style="334" customWidth="1"/>
    <col min="13570" max="13570" width="29.42578125" style="334" customWidth="1"/>
    <col min="13571" max="13571" width="6.28515625" style="334" customWidth="1"/>
    <col min="13572" max="13572" width="4.28515625" style="334" customWidth="1"/>
    <col min="13573" max="13573" width="6.42578125" style="334" customWidth="1"/>
    <col min="13574" max="13574" width="3.28515625" style="334" customWidth="1"/>
    <col min="13575" max="13575" width="6" style="334" customWidth="1"/>
    <col min="13576" max="13576" width="5.7109375" style="334" bestFit="1" customWidth="1"/>
    <col min="13577" max="13577" width="7" style="334" customWidth="1"/>
    <col min="13578" max="13578" width="5.42578125" style="334" customWidth="1"/>
    <col min="13579" max="13579" width="5" style="334" customWidth="1"/>
    <col min="13580" max="13580" width="6" style="334" bestFit="1" customWidth="1"/>
    <col min="13581" max="13581" width="6.140625" style="334" customWidth="1"/>
    <col min="13582" max="13582" width="16.5703125" style="334" customWidth="1"/>
    <col min="13583" max="13823" width="11.42578125" style="334"/>
    <col min="13824" max="13824" width="3.85546875" style="334" customWidth="1"/>
    <col min="13825" max="13825" width="49.7109375" style="334" customWidth="1"/>
    <col min="13826" max="13826" width="29.42578125" style="334" customWidth="1"/>
    <col min="13827" max="13827" width="6.28515625" style="334" customWidth="1"/>
    <col min="13828" max="13828" width="4.28515625" style="334" customWidth="1"/>
    <col min="13829" max="13829" width="6.42578125" style="334" customWidth="1"/>
    <col min="13830" max="13830" width="3.28515625" style="334" customWidth="1"/>
    <col min="13831" max="13831" width="6" style="334" customWidth="1"/>
    <col min="13832" max="13832" width="5.7109375" style="334" bestFit="1" customWidth="1"/>
    <col min="13833" max="13833" width="7" style="334" customWidth="1"/>
    <col min="13834" max="13834" width="5.42578125" style="334" customWidth="1"/>
    <col min="13835" max="13835" width="5" style="334" customWidth="1"/>
    <col min="13836" max="13836" width="6" style="334" bestFit="1" customWidth="1"/>
    <col min="13837" max="13837" width="6.140625" style="334" customWidth="1"/>
    <col min="13838" max="13838" width="16.5703125" style="334" customWidth="1"/>
    <col min="13839" max="14079" width="11.42578125" style="334"/>
    <col min="14080" max="14080" width="3.85546875" style="334" customWidth="1"/>
    <col min="14081" max="14081" width="49.7109375" style="334" customWidth="1"/>
    <col min="14082" max="14082" width="29.42578125" style="334" customWidth="1"/>
    <col min="14083" max="14083" width="6.28515625" style="334" customWidth="1"/>
    <col min="14084" max="14084" width="4.28515625" style="334" customWidth="1"/>
    <col min="14085" max="14085" width="6.42578125" style="334" customWidth="1"/>
    <col min="14086" max="14086" width="3.28515625" style="334" customWidth="1"/>
    <col min="14087" max="14087" width="6" style="334" customWidth="1"/>
    <col min="14088" max="14088" width="5.7109375" style="334" bestFit="1" customWidth="1"/>
    <col min="14089" max="14089" width="7" style="334" customWidth="1"/>
    <col min="14090" max="14090" width="5.42578125" style="334" customWidth="1"/>
    <col min="14091" max="14091" width="5" style="334" customWidth="1"/>
    <col min="14092" max="14092" width="6" style="334" bestFit="1" customWidth="1"/>
    <col min="14093" max="14093" width="6.140625" style="334" customWidth="1"/>
    <col min="14094" max="14094" width="16.5703125" style="334" customWidth="1"/>
    <col min="14095" max="14335" width="11.42578125" style="334"/>
    <col min="14336" max="14336" width="3.85546875" style="334" customWidth="1"/>
    <col min="14337" max="14337" width="49.7109375" style="334" customWidth="1"/>
    <col min="14338" max="14338" width="29.42578125" style="334" customWidth="1"/>
    <col min="14339" max="14339" width="6.28515625" style="334" customWidth="1"/>
    <col min="14340" max="14340" width="4.28515625" style="334" customWidth="1"/>
    <col min="14341" max="14341" width="6.42578125" style="334" customWidth="1"/>
    <col min="14342" max="14342" width="3.28515625" style="334" customWidth="1"/>
    <col min="14343" max="14343" width="6" style="334" customWidth="1"/>
    <col min="14344" max="14344" width="5.7109375" style="334" bestFit="1" customWidth="1"/>
    <col min="14345" max="14345" width="7" style="334" customWidth="1"/>
    <col min="14346" max="14346" width="5.42578125" style="334" customWidth="1"/>
    <col min="14347" max="14347" width="5" style="334" customWidth="1"/>
    <col min="14348" max="14348" width="6" style="334" bestFit="1" customWidth="1"/>
    <col min="14349" max="14349" width="6.140625" style="334" customWidth="1"/>
    <col min="14350" max="14350" width="16.5703125" style="334" customWidth="1"/>
    <col min="14351" max="14591" width="11.42578125" style="334"/>
    <col min="14592" max="14592" width="3.85546875" style="334" customWidth="1"/>
    <col min="14593" max="14593" width="49.7109375" style="334" customWidth="1"/>
    <col min="14594" max="14594" width="29.42578125" style="334" customWidth="1"/>
    <col min="14595" max="14595" width="6.28515625" style="334" customWidth="1"/>
    <col min="14596" max="14596" width="4.28515625" style="334" customWidth="1"/>
    <col min="14597" max="14597" width="6.42578125" style="334" customWidth="1"/>
    <col min="14598" max="14598" width="3.28515625" style="334" customWidth="1"/>
    <col min="14599" max="14599" width="6" style="334" customWidth="1"/>
    <col min="14600" max="14600" width="5.7109375" style="334" bestFit="1" customWidth="1"/>
    <col min="14601" max="14601" width="7" style="334" customWidth="1"/>
    <col min="14602" max="14602" width="5.42578125" style="334" customWidth="1"/>
    <col min="14603" max="14603" width="5" style="334" customWidth="1"/>
    <col min="14604" max="14604" width="6" style="334" bestFit="1" customWidth="1"/>
    <col min="14605" max="14605" width="6.140625" style="334" customWidth="1"/>
    <col min="14606" max="14606" width="16.5703125" style="334" customWidth="1"/>
    <col min="14607" max="14847" width="11.42578125" style="334"/>
    <col min="14848" max="14848" width="3.85546875" style="334" customWidth="1"/>
    <col min="14849" max="14849" width="49.7109375" style="334" customWidth="1"/>
    <col min="14850" max="14850" width="29.42578125" style="334" customWidth="1"/>
    <col min="14851" max="14851" width="6.28515625" style="334" customWidth="1"/>
    <col min="14852" max="14852" width="4.28515625" style="334" customWidth="1"/>
    <col min="14853" max="14853" width="6.42578125" style="334" customWidth="1"/>
    <col min="14854" max="14854" width="3.28515625" style="334" customWidth="1"/>
    <col min="14855" max="14855" width="6" style="334" customWidth="1"/>
    <col min="14856" max="14856" width="5.7109375" style="334" bestFit="1" customWidth="1"/>
    <col min="14857" max="14857" width="7" style="334" customWidth="1"/>
    <col min="14858" max="14858" width="5.42578125" style="334" customWidth="1"/>
    <col min="14859" max="14859" width="5" style="334" customWidth="1"/>
    <col min="14860" max="14860" width="6" style="334" bestFit="1" customWidth="1"/>
    <col min="14861" max="14861" width="6.140625" style="334" customWidth="1"/>
    <col min="14862" max="14862" width="16.5703125" style="334" customWidth="1"/>
    <col min="14863" max="15103" width="11.42578125" style="334"/>
    <col min="15104" max="15104" width="3.85546875" style="334" customWidth="1"/>
    <col min="15105" max="15105" width="49.7109375" style="334" customWidth="1"/>
    <col min="15106" max="15106" width="29.42578125" style="334" customWidth="1"/>
    <col min="15107" max="15107" width="6.28515625" style="334" customWidth="1"/>
    <col min="15108" max="15108" width="4.28515625" style="334" customWidth="1"/>
    <col min="15109" max="15109" width="6.42578125" style="334" customWidth="1"/>
    <col min="15110" max="15110" width="3.28515625" style="334" customWidth="1"/>
    <col min="15111" max="15111" width="6" style="334" customWidth="1"/>
    <col min="15112" max="15112" width="5.7109375" style="334" bestFit="1" customWidth="1"/>
    <col min="15113" max="15113" width="7" style="334" customWidth="1"/>
    <col min="15114" max="15114" width="5.42578125" style="334" customWidth="1"/>
    <col min="15115" max="15115" width="5" style="334" customWidth="1"/>
    <col min="15116" max="15116" width="6" style="334" bestFit="1" customWidth="1"/>
    <col min="15117" max="15117" width="6.140625" style="334" customWidth="1"/>
    <col min="15118" max="15118" width="16.5703125" style="334" customWidth="1"/>
    <col min="15119" max="15359" width="11.42578125" style="334"/>
    <col min="15360" max="15360" width="3.85546875" style="334" customWidth="1"/>
    <col min="15361" max="15361" width="49.7109375" style="334" customWidth="1"/>
    <col min="15362" max="15362" width="29.42578125" style="334" customWidth="1"/>
    <col min="15363" max="15363" width="6.28515625" style="334" customWidth="1"/>
    <col min="15364" max="15364" width="4.28515625" style="334" customWidth="1"/>
    <col min="15365" max="15365" width="6.42578125" style="334" customWidth="1"/>
    <col min="15366" max="15366" width="3.28515625" style="334" customWidth="1"/>
    <col min="15367" max="15367" width="6" style="334" customWidth="1"/>
    <col min="15368" max="15368" width="5.7109375" style="334" bestFit="1" customWidth="1"/>
    <col min="15369" max="15369" width="7" style="334" customWidth="1"/>
    <col min="15370" max="15370" width="5.42578125" style="334" customWidth="1"/>
    <col min="15371" max="15371" width="5" style="334" customWidth="1"/>
    <col min="15372" max="15372" width="6" style="334" bestFit="1" customWidth="1"/>
    <col min="15373" max="15373" width="6.140625" style="334" customWidth="1"/>
    <col min="15374" max="15374" width="16.5703125" style="334" customWidth="1"/>
    <col min="15375" max="15615" width="11.42578125" style="334"/>
    <col min="15616" max="15616" width="3.85546875" style="334" customWidth="1"/>
    <col min="15617" max="15617" width="49.7109375" style="334" customWidth="1"/>
    <col min="15618" max="15618" width="29.42578125" style="334" customWidth="1"/>
    <col min="15619" max="15619" width="6.28515625" style="334" customWidth="1"/>
    <col min="15620" max="15620" width="4.28515625" style="334" customWidth="1"/>
    <col min="15621" max="15621" width="6.42578125" style="334" customWidth="1"/>
    <col min="15622" max="15622" width="3.28515625" style="334" customWidth="1"/>
    <col min="15623" max="15623" width="6" style="334" customWidth="1"/>
    <col min="15624" max="15624" width="5.7109375" style="334" bestFit="1" customWidth="1"/>
    <col min="15625" max="15625" width="7" style="334" customWidth="1"/>
    <col min="15626" max="15626" width="5.42578125" style="334" customWidth="1"/>
    <col min="15627" max="15627" width="5" style="334" customWidth="1"/>
    <col min="15628" max="15628" width="6" style="334" bestFit="1" customWidth="1"/>
    <col min="15629" max="15629" width="6.140625" style="334" customWidth="1"/>
    <col min="15630" max="15630" width="16.5703125" style="334" customWidth="1"/>
    <col min="15631" max="15871" width="11.42578125" style="334"/>
    <col min="15872" max="15872" width="3.85546875" style="334" customWidth="1"/>
    <col min="15873" max="15873" width="49.7109375" style="334" customWidth="1"/>
    <col min="15874" max="15874" width="29.42578125" style="334" customWidth="1"/>
    <col min="15875" max="15875" width="6.28515625" style="334" customWidth="1"/>
    <col min="15876" max="15876" width="4.28515625" style="334" customWidth="1"/>
    <col min="15877" max="15877" width="6.42578125" style="334" customWidth="1"/>
    <col min="15878" max="15878" width="3.28515625" style="334" customWidth="1"/>
    <col min="15879" max="15879" width="6" style="334" customWidth="1"/>
    <col min="15880" max="15880" width="5.7109375" style="334" bestFit="1" customWidth="1"/>
    <col min="15881" max="15881" width="7" style="334" customWidth="1"/>
    <col min="15882" max="15882" width="5.42578125" style="334" customWidth="1"/>
    <col min="15883" max="15883" width="5" style="334" customWidth="1"/>
    <col min="15884" max="15884" width="6" style="334" bestFit="1" customWidth="1"/>
    <col min="15885" max="15885" width="6.140625" style="334" customWidth="1"/>
    <col min="15886" max="15886" width="16.5703125" style="334" customWidth="1"/>
    <col min="15887" max="16127" width="11.42578125" style="334"/>
    <col min="16128" max="16128" width="3.85546875" style="334" customWidth="1"/>
    <col min="16129" max="16129" width="49.7109375" style="334" customWidth="1"/>
    <col min="16130" max="16130" width="29.42578125" style="334" customWidth="1"/>
    <col min="16131" max="16131" width="6.28515625" style="334" customWidth="1"/>
    <col min="16132" max="16132" width="4.28515625" style="334" customWidth="1"/>
    <col min="16133" max="16133" width="6.42578125" style="334" customWidth="1"/>
    <col min="16134" max="16134" width="3.28515625" style="334" customWidth="1"/>
    <col min="16135" max="16135" width="6" style="334" customWidth="1"/>
    <col min="16136" max="16136" width="5.7109375" style="334" bestFit="1" customWidth="1"/>
    <col min="16137" max="16137" width="7" style="334" customWidth="1"/>
    <col min="16138" max="16138" width="5.42578125" style="334" customWidth="1"/>
    <col min="16139" max="16139" width="5" style="334" customWidth="1"/>
    <col min="16140" max="16140" width="6" style="334" bestFit="1" customWidth="1"/>
    <col min="16141" max="16141" width="6.140625" style="334" customWidth="1"/>
    <col min="16142" max="16142" width="16.5703125" style="334" customWidth="1"/>
    <col min="16143" max="16384" width="11.42578125" style="334"/>
  </cols>
  <sheetData>
    <row r="1" spans="1:20" ht="18" customHeight="1" thickBot="1" x14ac:dyDescent="0.3">
      <c r="B1" s="924" t="str">
        <f>'Recap Sheet'!A2</f>
        <v>School Food Authority:</v>
      </c>
      <c r="E1" s="2384" t="str">
        <f>'Recap Sheet'!A3</f>
        <v>Offeror Name:</v>
      </c>
      <c r="F1" s="2384"/>
      <c r="G1" s="2384"/>
      <c r="H1" s="2384"/>
      <c r="I1" s="2384"/>
      <c r="J1" s="2384"/>
      <c r="K1" s="2384"/>
      <c r="L1" s="2384"/>
      <c r="M1" s="2384"/>
      <c r="N1" s="2280"/>
      <c r="O1" s="1574" t="s">
        <v>400</v>
      </c>
      <c r="P1" s="2282"/>
      <c r="Q1" s="2282"/>
      <c r="R1" s="2282"/>
      <c r="S1" s="2282"/>
    </row>
    <row r="2" spans="1:20" s="8" customFormat="1" ht="18.75" customHeight="1" thickBot="1" x14ac:dyDescent="0.3">
      <c r="A2" s="975"/>
      <c r="B2" s="926"/>
      <c r="C2" s="987" t="s">
        <v>27</v>
      </c>
      <c r="D2" s="1013"/>
      <c r="E2" s="2389" t="s">
        <v>3739</v>
      </c>
      <c r="F2" s="2386"/>
      <c r="G2" s="2386"/>
      <c r="H2" s="2386"/>
      <c r="I2" s="2386"/>
      <c r="J2" s="2386"/>
      <c r="K2" s="2386"/>
      <c r="L2" s="2386"/>
      <c r="M2" s="2387"/>
      <c r="N2" s="2281"/>
      <c r="O2" s="953"/>
      <c r="P2" s="1094"/>
      <c r="Q2" s="948"/>
      <c r="R2" s="948"/>
      <c r="S2" s="949"/>
      <c r="T2" s="949"/>
    </row>
    <row r="3" spans="1:20" s="8" customFormat="1" ht="15" customHeight="1" x14ac:dyDescent="0.25">
      <c r="A3" s="974" t="s">
        <v>28</v>
      </c>
      <c r="B3" s="918" t="s">
        <v>29</v>
      </c>
      <c r="C3" s="988" t="s">
        <v>30</v>
      </c>
      <c r="D3" s="1014"/>
      <c r="E3" s="920"/>
      <c r="F3" s="2388" t="s">
        <v>3</v>
      </c>
      <c r="G3" s="2388"/>
      <c r="H3" s="2388"/>
      <c r="I3" s="2388"/>
      <c r="J3" s="2388"/>
      <c r="K3" s="928">
        <f>'Recap Sheet'!B4</f>
        <v>0</v>
      </c>
      <c r="L3" s="917"/>
      <c r="M3" s="921"/>
      <c r="N3" s="1606" t="s">
        <v>2211</v>
      </c>
      <c r="O3" s="954" t="s">
        <v>400</v>
      </c>
      <c r="P3" s="1095" t="s">
        <v>401</v>
      </c>
      <c r="Q3" s="393"/>
      <c r="R3" s="950"/>
      <c r="S3" s="393" t="s">
        <v>402</v>
      </c>
      <c r="T3" s="393" t="s">
        <v>2216</v>
      </c>
    </row>
    <row r="4" spans="1:20" ht="15" customHeight="1" x14ac:dyDescent="0.25">
      <c r="A4" s="52" t="s">
        <v>31</v>
      </c>
      <c r="B4" s="34"/>
      <c r="C4" s="135"/>
      <c r="D4" s="1015" t="s">
        <v>32</v>
      </c>
      <c r="E4" s="1059" t="s">
        <v>33</v>
      </c>
      <c r="F4" s="1069" t="s">
        <v>34</v>
      </c>
      <c r="G4" s="528" t="s">
        <v>35</v>
      </c>
      <c r="H4" s="393" t="s">
        <v>36</v>
      </c>
      <c r="I4" s="393" t="s">
        <v>37</v>
      </c>
      <c r="J4" s="528" t="s">
        <v>38</v>
      </c>
      <c r="K4" s="393" t="s">
        <v>39</v>
      </c>
      <c r="L4" s="861" t="s">
        <v>40</v>
      </c>
      <c r="M4" s="919" t="s">
        <v>41</v>
      </c>
      <c r="N4" s="859" t="s">
        <v>2212</v>
      </c>
      <c r="O4" s="954" t="s">
        <v>403</v>
      </c>
      <c r="P4" s="1095" t="s">
        <v>404</v>
      </c>
      <c r="Q4" s="393" t="s">
        <v>400</v>
      </c>
      <c r="R4" s="393" t="s">
        <v>402</v>
      </c>
      <c r="S4" s="393" t="s">
        <v>405</v>
      </c>
      <c r="T4" s="393" t="s">
        <v>2217</v>
      </c>
    </row>
    <row r="5" spans="1:20" ht="15" customHeight="1" thickBot="1" x14ac:dyDescent="0.3">
      <c r="A5" s="506"/>
      <c r="B5" s="86"/>
      <c r="C5" s="128"/>
      <c r="D5" s="1016" t="s">
        <v>42</v>
      </c>
      <c r="E5" s="1060" t="s">
        <v>43</v>
      </c>
      <c r="F5" s="1070" t="s">
        <v>44</v>
      </c>
      <c r="G5" s="673" t="s">
        <v>45</v>
      </c>
      <c r="H5" s="672" t="s">
        <v>46</v>
      </c>
      <c r="I5" s="672" t="s">
        <v>38</v>
      </c>
      <c r="J5" s="673" t="s">
        <v>47</v>
      </c>
      <c r="K5" s="672" t="s">
        <v>48</v>
      </c>
      <c r="L5" s="672" t="s">
        <v>47</v>
      </c>
      <c r="M5" s="674" t="s">
        <v>38</v>
      </c>
      <c r="N5" s="940" t="s">
        <v>2213</v>
      </c>
      <c r="O5" s="941" t="s">
        <v>406</v>
      </c>
      <c r="P5" s="1070" t="s">
        <v>407</v>
      </c>
      <c r="Q5" s="672" t="s">
        <v>408</v>
      </c>
      <c r="R5" s="1402" t="s">
        <v>47</v>
      </c>
      <c r="S5" s="1401" t="s">
        <v>49</v>
      </c>
      <c r="T5" s="1401" t="s">
        <v>49</v>
      </c>
    </row>
    <row r="6" spans="1:20" ht="15" customHeight="1" thickBot="1" x14ac:dyDescent="0.3">
      <c r="A6" s="14"/>
      <c r="B6" s="15" t="s">
        <v>18</v>
      </c>
      <c r="C6" s="17"/>
      <c r="D6" s="17"/>
      <c r="E6" s="1122"/>
      <c r="F6" s="1107"/>
      <c r="G6" s="853"/>
      <c r="H6" s="17"/>
      <c r="I6" s="434"/>
      <c r="J6" s="525"/>
      <c r="K6" s="16"/>
      <c r="L6" s="18"/>
      <c r="M6" s="19"/>
      <c r="N6" s="1614"/>
      <c r="O6" s="1472" t="s">
        <v>3648</v>
      </c>
      <c r="P6" s="17"/>
      <c r="Q6" s="406"/>
      <c r="R6" s="406"/>
      <c r="S6" s="977"/>
      <c r="T6" s="977"/>
    </row>
    <row r="7" spans="1:20" ht="15" customHeight="1" thickBot="1" x14ac:dyDescent="0.3">
      <c r="A7" s="95">
        <v>1</v>
      </c>
      <c r="B7" s="2270" t="s">
        <v>638</v>
      </c>
      <c r="C7" s="1123" t="s">
        <v>3337</v>
      </c>
      <c r="D7" s="946"/>
      <c r="E7" s="1124" t="s">
        <v>639</v>
      </c>
      <c r="F7" s="1125">
        <v>96</v>
      </c>
      <c r="G7" s="729">
        <v>0</v>
      </c>
      <c r="H7" s="329">
        <f>ROUND(G7*F7/F7,2)</f>
        <v>0</v>
      </c>
      <c r="I7" s="886" t="s">
        <v>50</v>
      </c>
      <c r="J7" s="120"/>
      <c r="K7" s="217">
        <f>IF(OR(ISBLANK(J7),G7=0,ISBLANK(G7)),,ROUND(J7+$K$3,2))</f>
        <v>0</v>
      </c>
      <c r="L7" s="221">
        <f>ROUND(H7*K7,2)</f>
        <v>0</v>
      </c>
      <c r="M7" s="330">
        <f>ROUND(K7/F7,2)</f>
        <v>0</v>
      </c>
      <c r="N7" s="1650"/>
      <c r="O7" s="1328" t="s">
        <v>157</v>
      </c>
      <c r="P7" s="966" t="s">
        <v>157</v>
      </c>
      <c r="Q7" s="1464" t="s">
        <v>157</v>
      </c>
      <c r="R7" s="1456" t="s">
        <v>157</v>
      </c>
      <c r="S7" s="1456" t="s">
        <v>157</v>
      </c>
      <c r="T7" s="437" t="s">
        <v>157</v>
      </c>
    </row>
    <row r="8" spans="1:20" ht="15" customHeight="1" x14ac:dyDescent="0.25">
      <c r="A8" s="52"/>
      <c r="B8" s="1441" t="s">
        <v>640</v>
      </c>
      <c r="C8" s="1126" t="s">
        <v>157</v>
      </c>
      <c r="D8" s="1004"/>
      <c r="E8" s="1127"/>
      <c r="F8" s="1128"/>
      <c r="G8" s="856"/>
      <c r="H8" s="135"/>
      <c r="I8" s="887"/>
      <c r="J8" s="76"/>
      <c r="K8" s="134"/>
      <c r="L8" s="32"/>
      <c r="M8" s="33"/>
      <c r="N8" s="1478"/>
      <c r="O8" s="1328" t="s">
        <v>157</v>
      </c>
      <c r="P8" s="966" t="s">
        <v>157</v>
      </c>
      <c r="Q8" s="1464" t="s">
        <v>157</v>
      </c>
      <c r="R8" s="1456" t="s">
        <v>157</v>
      </c>
      <c r="S8" s="1456" t="s">
        <v>157</v>
      </c>
      <c r="T8" s="437" t="s">
        <v>157</v>
      </c>
    </row>
    <row r="9" spans="1:20" ht="15" customHeight="1" x14ac:dyDescent="0.25">
      <c r="A9" s="52"/>
      <c r="B9" s="1558" t="s">
        <v>641</v>
      </c>
      <c r="C9" s="1126" t="s">
        <v>157</v>
      </c>
      <c r="D9" s="1004"/>
      <c r="E9" s="1127"/>
      <c r="F9" s="1128"/>
      <c r="G9" s="857"/>
      <c r="H9" s="135"/>
      <c r="I9" s="887"/>
      <c r="J9" s="76"/>
      <c r="K9" s="134"/>
      <c r="L9" s="32"/>
      <c r="M9" s="33"/>
      <c r="N9" s="1877"/>
      <c r="O9" s="1328" t="s">
        <v>157</v>
      </c>
      <c r="P9" s="966" t="s">
        <v>157</v>
      </c>
      <c r="Q9" s="1464" t="s">
        <v>157</v>
      </c>
      <c r="R9" s="1456" t="s">
        <v>157</v>
      </c>
      <c r="S9" s="1456" t="s">
        <v>157</v>
      </c>
      <c r="T9" s="437" t="s">
        <v>157</v>
      </c>
    </row>
    <row r="10" spans="1:20" ht="15" customHeight="1" x14ac:dyDescent="0.25">
      <c r="A10" s="210"/>
      <c r="B10" s="1441"/>
      <c r="C10" s="1129" t="s">
        <v>157</v>
      </c>
      <c r="D10" s="1004"/>
      <c r="E10" s="1130"/>
      <c r="F10" s="1131"/>
      <c r="G10" s="867"/>
      <c r="H10" s="228"/>
      <c r="I10" s="888"/>
      <c r="J10" s="76"/>
      <c r="K10" s="134"/>
      <c r="L10" s="32"/>
      <c r="M10" s="33"/>
      <c r="N10" s="1650"/>
      <c r="O10" s="1328" t="s">
        <v>157</v>
      </c>
      <c r="P10" s="966" t="s">
        <v>157</v>
      </c>
      <c r="Q10" s="1464" t="s">
        <v>157</v>
      </c>
      <c r="R10" s="1456" t="s">
        <v>157</v>
      </c>
      <c r="S10" s="1456" t="s">
        <v>157</v>
      </c>
      <c r="T10" s="437" t="s">
        <v>157</v>
      </c>
    </row>
    <row r="11" spans="1:20" ht="15" customHeight="1" x14ac:dyDescent="0.25">
      <c r="A11" s="210"/>
      <c r="B11" s="34"/>
      <c r="C11" s="1126" t="s">
        <v>3624</v>
      </c>
      <c r="D11" s="1254"/>
      <c r="E11" s="1127" t="s">
        <v>642</v>
      </c>
      <c r="F11" s="1128">
        <v>216</v>
      </c>
      <c r="G11" s="743"/>
      <c r="H11" s="135">
        <f>ROUND($G$7*$F$7/F11,2)</f>
        <v>0</v>
      </c>
      <c r="I11" s="887" t="s">
        <v>50</v>
      </c>
      <c r="J11" s="25"/>
      <c r="K11" s="66">
        <f>IF(OR(ISBLANK(J11),G7=0,ISBLANK(G7)),,ROUND(J11+$K$3,2))</f>
        <v>0</v>
      </c>
      <c r="L11" s="28">
        <f>ROUND(H11*K11,2)</f>
        <v>0</v>
      </c>
      <c r="M11" s="29">
        <f>ROUND(K11/F11,2)</f>
        <v>0</v>
      </c>
      <c r="N11" s="1877"/>
      <c r="O11" s="1328" t="s">
        <v>157</v>
      </c>
      <c r="P11" s="966" t="s">
        <v>157</v>
      </c>
      <c r="Q11" s="1464" t="s">
        <v>157</v>
      </c>
      <c r="R11" s="1456" t="s">
        <v>157</v>
      </c>
      <c r="S11" s="1456" t="s">
        <v>157</v>
      </c>
      <c r="T11" s="437" t="s">
        <v>157</v>
      </c>
    </row>
    <row r="12" spans="1:20" ht="15" customHeight="1" x14ac:dyDescent="0.25">
      <c r="A12" s="210"/>
      <c r="B12" s="34"/>
      <c r="C12" s="1126" t="s">
        <v>643</v>
      </c>
      <c r="D12" s="946"/>
      <c r="E12" s="1127"/>
      <c r="F12" s="1128"/>
      <c r="G12" s="743"/>
      <c r="H12" s="135"/>
      <c r="I12" s="887"/>
      <c r="J12" s="76"/>
      <c r="K12" s="134"/>
      <c r="L12" s="32"/>
      <c r="M12" s="33"/>
      <c r="N12" s="2289"/>
      <c r="O12" s="1328" t="s">
        <v>157</v>
      </c>
      <c r="P12" s="966" t="s">
        <v>157</v>
      </c>
      <c r="Q12" s="1464" t="s">
        <v>157</v>
      </c>
      <c r="R12" s="1456" t="s">
        <v>157</v>
      </c>
      <c r="S12" s="1456" t="s">
        <v>157</v>
      </c>
      <c r="T12" s="437" t="s">
        <v>157</v>
      </c>
    </row>
    <row r="13" spans="1:20" ht="15" customHeight="1" x14ac:dyDescent="0.25">
      <c r="A13" s="210"/>
      <c r="B13" s="34"/>
      <c r="C13" s="1126" t="s">
        <v>644</v>
      </c>
      <c r="D13" s="946"/>
      <c r="E13" s="1127"/>
      <c r="F13" s="1128"/>
      <c r="G13" s="743"/>
      <c r="H13" s="135"/>
      <c r="I13" s="887"/>
      <c r="J13" s="76"/>
      <c r="K13" s="134"/>
      <c r="L13" s="32"/>
      <c r="M13" s="33"/>
      <c r="N13" s="1877"/>
      <c r="O13" s="1328" t="s">
        <v>157</v>
      </c>
      <c r="P13" s="966" t="s">
        <v>157</v>
      </c>
      <c r="Q13" s="1464" t="s">
        <v>157</v>
      </c>
      <c r="R13" s="1456" t="s">
        <v>157</v>
      </c>
      <c r="S13" s="1456" t="s">
        <v>157</v>
      </c>
      <c r="T13" s="437" t="s">
        <v>157</v>
      </c>
    </row>
    <row r="14" spans="1:20" ht="15" customHeight="1" thickBot="1" x14ac:dyDescent="0.3">
      <c r="A14" s="211"/>
      <c r="B14" s="13"/>
      <c r="C14" s="1132" t="s">
        <v>645</v>
      </c>
      <c r="D14" s="986"/>
      <c r="E14" s="1133"/>
      <c r="F14" s="1134"/>
      <c r="G14" s="828"/>
      <c r="H14" s="128"/>
      <c r="I14" s="889"/>
      <c r="J14" s="79"/>
      <c r="K14" s="127"/>
      <c r="L14" s="46"/>
      <c r="M14" s="47"/>
      <c r="N14" s="2284"/>
      <c r="O14" s="1821" t="s">
        <v>157</v>
      </c>
      <c r="P14" s="1598" t="s">
        <v>157</v>
      </c>
      <c r="Q14" s="1822" t="s">
        <v>157</v>
      </c>
      <c r="R14" s="1470" t="s">
        <v>157</v>
      </c>
      <c r="S14" s="1470" t="s">
        <v>157</v>
      </c>
      <c r="T14" s="936" t="s">
        <v>157</v>
      </c>
    </row>
    <row r="15" spans="1:20" ht="15" customHeight="1" thickBot="1" x14ac:dyDescent="0.3">
      <c r="A15" s="22">
        <v>2</v>
      </c>
      <c r="B15" s="2185" t="s">
        <v>3339</v>
      </c>
      <c r="C15" s="992" t="s">
        <v>3338</v>
      </c>
      <c r="D15" s="1252"/>
      <c r="E15" s="1056" t="s">
        <v>646</v>
      </c>
      <c r="F15" s="1090">
        <v>96</v>
      </c>
      <c r="G15" s="868">
        <v>0</v>
      </c>
      <c r="H15" s="27">
        <f>ROUND(G15*F15/F15,2)</f>
        <v>0</v>
      </c>
      <c r="I15" s="890" t="s">
        <v>50</v>
      </c>
      <c r="J15" s="25"/>
      <c r="K15" s="66">
        <f>IF(OR(ISBLANK(J15),G15=0,ISBLANK(G15)),,ROUND(J15+$K$3,2))</f>
        <v>0</v>
      </c>
      <c r="L15" s="28">
        <f>ROUND(H15*K15,2)</f>
        <v>0</v>
      </c>
      <c r="M15" s="29">
        <f>ROUND(K15/F15,2)</f>
        <v>0</v>
      </c>
      <c r="N15" s="1881"/>
      <c r="O15" s="1832" t="s">
        <v>157</v>
      </c>
      <c r="P15" s="1833" t="s">
        <v>157</v>
      </c>
      <c r="Q15" s="1717" t="s">
        <v>157</v>
      </c>
      <c r="R15" s="1932" t="s">
        <v>157</v>
      </c>
      <c r="S15" s="1932" t="s">
        <v>157</v>
      </c>
      <c r="T15" s="1834" t="s">
        <v>238</v>
      </c>
    </row>
    <row r="16" spans="1:20" ht="15" customHeight="1" x14ac:dyDescent="0.25">
      <c r="A16" s="22"/>
      <c r="B16" s="30" t="s">
        <v>647</v>
      </c>
      <c r="C16" s="123" t="s">
        <v>648</v>
      </c>
      <c r="D16" s="946"/>
      <c r="E16" s="1052"/>
      <c r="F16" s="1088"/>
      <c r="G16" s="810"/>
      <c r="H16" s="87"/>
      <c r="I16" s="243"/>
      <c r="J16" s="121"/>
      <c r="K16" s="57"/>
      <c r="L16" s="32"/>
      <c r="M16" s="33"/>
      <c r="N16" s="1650"/>
      <c r="O16" s="1328" t="s">
        <v>157</v>
      </c>
      <c r="P16" s="966" t="s">
        <v>157</v>
      </c>
      <c r="Q16" s="1464" t="s">
        <v>157</v>
      </c>
      <c r="R16" s="1456" t="s">
        <v>157</v>
      </c>
      <c r="S16" s="1456" t="s">
        <v>157</v>
      </c>
      <c r="T16" s="437" t="s">
        <v>157</v>
      </c>
    </row>
    <row r="17" spans="1:20" ht="15" customHeight="1" x14ac:dyDescent="0.25">
      <c r="A17" s="22"/>
      <c r="B17" s="9" t="s">
        <v>649</v>
      </c>
      <c r="C17" s="123" t="s">
        <v>650</v>
      </c>
      <c r="D17" s="946"/>
      <c r="E17" s="1052"/>
      <c r="F17" s="1088"/>
      <c r="G17" s="810"/>
      <c r="H17" s="87"/>
      <c r="I17" s="243"/>
      <c r="J17" s="121"/>
      <c r="K17" s="57"/>
      <c r="L17" s="32"/>
      <c r="M17" s="33"/>
      <c r="N17" s="1478"/>
      <c r="O17" s="1328" t="s">
        <v>157</v>
      </c>
      <c r="P17" s="966" t="s">
        <v>157</v>
      </c>
      <c r="Q17" s="1464" t="s">
        <v>157</v>
      </c>
      <c r="R17" s="1456" t="s">
        <v>157</v>
      </c>
      <c r="S17" s="1456" t="s">
        <v>157</v>
      </c>
      <c r="T17" s="437" t="s">
        <v>157</v>
      </c>
    </row>
    <row r="18" spans="1:20" ht="15" customHeight="1" thickBot="1" x14ac:dyDescent="0.3">
      <c r="A18" s="41"/>
      <c r="B18" s="182"/>
      <c r="C18" s="124" t="s">
        <v>651</v>
      </c>
      <c r="D18" s="986"/>
      <c r="E18" s="1051"/>
      <c r="F18" s="1078"/>
      <c r="G18" s="822"/>
      <c r="H18" s="74"/>
      <c r="I18" s="253"/>
      <c r="J18" s="44"/>
      <c r="K18" s="61"/>
      <c r="L18" s="46"/>
      <c r="M18" s="47"/>
      <c r="N18" s="2102"/>
      <c r="O18" s="1821" t="s">
        <v>157</v>
      </c>
      <c r="P18" s="1598" t="s">
        <v>157</v>
      </c>
      <c r="Q18" s="1822" t="s">
        <v>157</v>
      </c>
      <c r="R18" s="1470" t="s">
        <v>157</v>
      </c>
      <c r="S18" s="1470" t="s">
        <v>157</v>
      </c>
      <c r="T18" s="936" t="s">
        <v>157</v>
      </c>
    </row>
    <row r="19" spans="1:20" ht="15" customHeight="1" thickBot="1" x14ac:dyDescent="0.3">
      <c r="A19" s="52">
        <v>3</v>
      </c>
      <c r="B19" s="292" t="s">
        <v>3340</v>
      </c>
      <c r="C19" s="1135" t="s">
        <v>3342</v>
      </c>
      <c r="D19" s="985"/>
      <c r="E19" s="1062" t="s">
        <v>652</v>
      </c>
      <c r="F19" s="1088">
        <v>90</v>
      </c>
      <c r="G19" s="827">
        <v>0</v>
      </c>
      <c r="H19" s="27">
        <f>ROUND($G$19*$F$19/F19,2)</f>
        <v>0</v>
      </c>
      <c r="I19" s="218" t="s">
        <v>50</v>
      </c>
      <c r="J19" s="25"/>
      <c r="K19" s="270">
        <f>IF(OR(ISBLANK(J19),G19=0,ISBLANK(G19)),,ROUND(J19+$K$3,2))</f>
        <v>0</v>
      </c>
      <c r="L19" s="28">
        <f t="shared" ref="L19:L31" si="0">ROUND(H19*K19,2)</f>
        <v>0</v>
      </c>
      <c r="M19" s="29">
        <f t="shared" ref="M19:M31" si="1">ROUND(K19/F19,2)</f>
        <v>0</v>
      </c>
      <c r="N19" s="2052"/>
      <c r="O19" s="1832" t="s">
        <v>157</v>
      </c>
      <c r="P19" s="1833" t="s">
        <v>157</v>
      </c>
      <c r="Q19" s="1717" t="s">
        <v>157</v>
      </c>
      <c r="R19" s="1932" t="s">
        <v>157</v>
      </c>
      <c r="S19" s="1932" t="s">
        <v>157</v>
      </c>
      <c r="T19" s="1834" t="s">
        <v>157</v>
      </c>
    </row>
    <row r="20" spans="1:20" ht="15" customHeight="1" x14ac:dyDescent="0.25">
      <c r="A20" s="52"/>
      <c r="B20" s="88" t="s">
        <v>653</v>
      </c>
      <c r="C20" s="2342" t="s">
        <v>3691</v>
      </c>
      <c r="D20" s="946"/>
      <c r="E20" s="1052" t="s">
        <v>654</v>
      </c>
      <c r="F20" s="1082">
        <v>100</v>
      </c>
      <c r="G20" s="810"/>
      <c r="H20" s="648">
        <f t="shared" ref="H20:H21" si="2">ROUND($G$19*$F$19/F20,2)</f>
        <v>0</v>
      </c>
      <c r="I20" s="804" t="s">
        <v>50</v>
      </c>
      <c r="J20" s="25"/>
      <c r="K20" s="66">
        <f>IF(OR(ISBLANK(J20),G19=0,ISBLANK(G19)),,ROUND(J20+$K$3,2))</f>
        <v>0</v>
      </c>
      <c r="L20" s="28">
        <f t="shared" si="0"/>
        <v>0</v>
      </c>
      <c r="M20" s="29">
        <f t="shared" si="1"/>
        <v>0</v>
      </c>
      <c r="N20" s="1478"/>
      <c r="O20" s="1328" t="s">
        <v>157</v>
      </c>
      <c r="P20" s="966" t="s">
        <v>157</v>
      </c>
      <c r="Q20" s="1464" t="s">
        <v>157</v>
      </c>
      <c r="R20" s="1456" t="s">
        <v>157</v>
      </c>
      <c r="S20" s="1456" t="s">
        <v>157</v>
      </c>
      <c r="T20" s="437" t="s">
        <v>157</v>
      </c>
    </row>
    <row r="21" spans="1:20" ht="15" customHeight="1" thickBot="1" x14ac:dyDescent="0.3">
      <c r="A21" s="55"/>
      <c r="B21" s="13" t="s">
        <v>655</v>
      </c>
      <c r="C21" s="518" t="s">
        <v>3343</v>
      </c>
      <c r="D21" s="986"/>
      <c r="E21" s="1051" t="s">
        <v>3692</v>
      </c>
      <c r="F21" s="1074">
        <v>100</v>
      </c>
      <c r="G21" s="856"/>
      <c r="H21" s="74">
        <f t="shared" si="2"/>
        <v>0</v>
      </c>
      <c r="I21" s="609" t="s">
        <v>50</v>
      </c>
      <c r="J21" s="25"/>
      <c r="K21" s="61">
        <f>IF(OR(ISBLANK(J21),G19=0,ISBLANK(G19)),,ROUND(J21+$K$3,2))</f>
        <v>0</v>
      </c>
      <c r="L21" s="46">
        <f t="shared" si="0"/>
        <v>0</v>
      </c>
      <c r="M21" s="47">
        <f t="shared" si="1"/>
        <v>0</v>
      </c>
      <c r="N21" s="2102"/>
      <c r="O21" s="1821" t="s">
        <v>157</v>
      </c>
      <c r="P21" s="1598" t="s">
        <v>157</v>
      </c>
      <c r="Q21" s="1822" t="s">
        <v>157</v>
      </c>
      <c r="R21" s="1470" t="s">
        <v>157</v>
      </c>
      <c r="S21" s="1470" t="s">
        <v>157</v>
      </c>
      <c r="T21" s="936" t="s">
        <v>157</v>
      </c>
    </row>
    <row r="22" spans="1:20" ht="15" customHeight="1" thickBot="1" x14ac:dyDescent="0.3">
      <c r="A22" s="52">
        <v>4</v>
      </c>
      <c r="B22" s="2379" t="s">
        <v>3735</v>
      </c>
      <c r="C22" s="2380" t="s">
        <v>3736</v>
      </c>
      <c r="D22" s="2022"/>
      <c r="E22" s="2381" t="s">
        <v>3737</v>
      </c>
      <c r="F22" s="1088">
        <v>100</v>
      </c>
      <c r="G22" s="827">
        <v>0</v>
      </c>
      <c r="H22" s="27">
        <f>ROUND($G$25*$F$25/F22,2)</f>
        <v>0</v>
      </c>
      <c r="I22" s="218" t="s">
        <v>50</v>
      </c>
      <c r="J22" s="25"/>
      <c r="K22" s="66">
        <f>IF(OR(ISBLANK(J22),G22=0,ISBLANK(G22)),,ROUND(J22+$K$3,2))</f>
        <v>0</v>
      </c>
      <c r="L22" s="28">
        <f t="shared" si="0"/>
        <v>0</v>
      </c>
      <c r="M22" s="29">
        <f t="shared" si="1"/>
        <v>0</v>
      </c>
      <c r="N22" s="2052"/>
      <c r="O22" s="1832" t="s">
        <v>157</v>
      </c>
      <c r="P22" s="1833" t="s">
        <v>157</v>
      </c>
      <c r="Q22" s="1717" t="s">
        <v>157</v>
      </c>
      <c r="R22" s="1932" t="s">
        <v>157</v>
      </c>
      <c r="S22" s="1932" t="s">
        <v>157</v>
      </c>
      <c r="T22" s="1834" t="s">
        <v>157</v>
      </c>
    </row>
    <row r="23" spans="1:20" ht="15" customHeight="1" x14ac:dyDescent="0.25">
      <c r="A23" s="52"/>
      <c r="B23" s="88" t="s">
        <v>3738</v>
      </c>
      <c r="C23" s="2342" t="s">
        <v>157</v>
      </c>
      <c r="D23" s="1004"/>
      <c r="E23" s="1759"/>
      <c r="F23" s="2382"/>
      <c r="G23" s="856"/>
      <c r="H23" s="87" t="s">
        <v>157</v>
      </c>
      <c r="I23" s="96" t="s">
        <v>157</v>
      </c>
      <c r="J23" s="25"/>
      <c r="K23" s="66" t="s">
        <v>157</v>
      </c>
      <c r="L23" s="32" t="s">
        <v>157</v>
      </c>
      <c r="M23" s="33" t="s">
        <v>157</v>
      </c>
      <c r="N23" s="1877"/>
      <c r="O23" s="1328" t="s">
        <v>157</v>
      </c>
      <c r="P23" s="966" t="s">
        <v>157</v>
      </c>
      <c r="Q23" s="1464" t="s">
        <v>157</v>
      </c>
      <c r="R23" s="1456" t="s">
        <v>157</v>
      </c>
      <c r="S23" s="1456" t="s">
        <v>157</v>
      </c>
      <c r="T23" s="437" t="s">
        <v>157</v>
      </c>
    </row>
    <row r="24" spans="1:20" ht="15" customHeight="1" thickBot="1" x14ac:dyDescent="0.3">
      <c r="A24" s="55"/>
      <c r="B24" s="13" t="s">
        <v>655</v>
      </c>
      <c r="C24" s="518" t="s">
        <v>157</v>
      </c>
      <c r="D24" s="1529"/>
      <c r="E24" s="1530"/>
      <c r="F24" s="1445"/>
      <c r="G24" s="855"/>
      <c r="H24" s="74" t="s">
        <v>157</v>
      </c>
      <c r="I24" s="609" t="s">
        <v>157</v>
      </c>
      <c r="J24" s="60"/>
      <c r="K24" s="61" t="s">
        <v>157</v>
      </c>
      <c r="L24" s="46" t="s">
        <v>157</v>
      </c>
      <c r="M24" s="47" t="s">
        <v>157</v>
      </c>
      <c r="N24" s="2284"/>
      <c r="O24" s="1821" t="s">
        <v>157</v>
      </c>
      <c r="P24" s="1598" t="s">
        <v>157</v>
      </c>
      <c r="Q24" s="1822" t="s">
        <v>157</v>
      </c>
      <c r="R24" s="1470" t="s">
        <v>157</v>
      </c>
      <c r="S24" s="1470" t="s">
        <v>157</v>
      </c>
      <c r="T24" s="936" t="s">
        <v>157</v>
      </c>
    </row>
    <row r="25" spans="1:20" ht="15" customHeight="1" thickBot="1" x14ac:dyDescent="0.3">
      <c r="A25" s="52">
        <v>5</v>
      </c>
      <c r="B25" s="1540" t="s">
        <v>2026</v>
      </c>
      <c r="C25" s="908" t="s">
        <v>2025</v>
      </c>
      <c r="D25" s="985"/>
      <c r="E25" s="1062" t="s">
        <v>133</v>
      </c>
      <c r="F25" s="1090">
        <v>100</v>
      </c>
      <c r="G25" s="827">
        <v>0</v>
      </c>
      <c r="H25" s="27">
        <f>ROUND($G$25*$F$25/F25,2)</f>
        <v>0</v>
      </c>
      <c r="I25" s="218" t="s">
        <v>50</v>
      </c>
      <c r="J25" s="25"/>
      <c r="K25" s="66">
        <f>IF(OR(ISBLANK(J25),G25=0,ISBLANK(G25)),,ROUND(J25+$K$3,2))</f>
        <v>0</v>
      </c>
      <c r="L25" s="28">
        <f t="shared" ref="L25" si="3">ROUND(H25*K25,2)</f>
        <v>0</v>
      </c>
      <c r="M25" s="29">
        <f t="shared" ref="M25" si="4">ROUND(K25/F25,2)</f>
        <v>0</v>
      </c>
      <c r="N25" s="2052"/>
      <c r="O25" s="1832" t="s">
        <v>157</v>
      </c>
      <c r="P25" s="1833" t="s">
        <v>157</v>
      </c>
      <c r="Q25" s="1717" t="s">
        <v>157</v>
      </c>
      <c r="R25" s="1932" t="s">
        <v>157</v>
      </c>
      <c r="S25" s="1932" t="s">
        <v>157</v>
      </c>
      <c r="T25" s="1834" t="s">
        <v>157</v>
      </c>
    </row>
    <row r="26" spans="1:20" ht="15" customHeight="1" x14ac:dyDescent="0.25">
      <c r="A26" s="52"/>
      <c r="B26" s="142" t="s">
        <v>2024</v>
      </c>
      <c r="C26" s="123" t="s">
        <v>157</v>
      </c>
      <c r="D26" s="946"/>
      <c r="E26" s="1050" t="s">
        <v>157</v>
      </c>
      <c r="F26" s="1116" t="s">
        <v>157</v>
      </c>
      <c r="G26" s="856"/>
      <c r="H26" s="87" t="s">
        <v>157</v>
      </c>
      <c r="I26" s="96" t="s">
        <v>157</v>
      </c>
      <c r="J26" s="25"/>
      <c r="K26" s="66" t="s">
        <v>157</v>
      </c>
      <c r="L26" s="32" t="s">
        <v>157</v>
      </c>
      <c r="M26" s="33" t="s">
        <v>157</v>
      </c>
      <c r="N26" s="1877"/>
      <c r="O26" s="1328" t="s">
        <v>157</v>
      </c>
      <c r="P26" s="966" t="s">
        <v>157</v>
      </c>
      <c r="Q26" s="1464" t="s">
        <v>157</v>
      </c>
      <c r="R26" s="1456" t="s">
        <v>157</v>
      </c>
      <c r="S26" s="1456" t="s">
        <v>157</v>
      </c>
      <c r="T26" s="437" t="s">
        <v>157</v>
      </c>
    </row>
    <row r="27" spans="1:20" ht="15" customHeight="1" thickBot="1" x14ac:dyDescent="0.3">
      <c r="A27" s="55"/>
      <c r="B27" s="13" t="s">
        <v>157</v>
      </c>
      <c r="C27" s="124" t="s">
        <v>157</v>
      </c>
      <c r="D27" s="986"/>
      <c r="E27" s="1051" t="s">
        <v>157</v>
      </c>
      <c r="F27" s="1074" t="s">
        <v>157</v>
      </c>
      <c r="G27" s="855"/>
      <c r="H27" s="74" t="s">
        <v>157</v>
      </c>
      <c r="I27" s="609" t="s">
        <v>157</v>
      </c>
      <c r="J27" s="60"/>
      <c r="K27" s="61" t="s">
        <v>157</v>
      </c>
      <c r="L27" s="46" t="s">
        <v>157</v>
      </c>
      <c r="M27" s="47" t="s">
        <v>157</v>
      </c>
      <c r="N27" s="2284"/>
      <c r="O27" s="1821" t="s">
        <v>157</v>
      </c>
      <c r="P27" s="1598" t="s">
        <v>157</v>
      </c>
      <c r="Q27" s="1822" t="s">
        <v>157</v>
      </c>
      <c r="R27" s="1470" t="s">
        <v>157</v>
      </c>
      <c r="S27" s="1470" t="s">
        <v>157</v>
      </c>
      <c r="T27" s="936" t="s">
        <v>157</v>
      </c>
    </row>
    <row r="28" spans="1:20" ht="15" customHeight="1" thickBot="1" x14ac:dyDescent="0.3">
      <c r="A28" s="52">
        <v>6</v>
      </c>
      <c r="B28" s="1540" t="s">
        <v>3341</v>
      </c>
      <c r="C28" s="908" t="s">
        <v>656</v>
      </c>
      <c r="D28" s="985"/>
      <c r="E28" s="1062" t="s">
        <v>657</v>
      </c>
      <c r="F28" s="1090">
        <v>216</v>
      </c>
      <c r="G28" s="827">
        <v>400</v>
      </c>
      <c r="H28" s="27">
        <f>ROUND($G$28*$F$28/F28,2)</f>
        <v>400</v>
      </c>
      <c r="I28" s="218" t="s">
        <v>50</v>
      </c>
      <c r="J28" s="25"/>
      <c r="K28" s="66">
        <f>IF(OR(ISBLANK(J28),G28=0,ISBLANK(G28)),,ROUND(J28+$K$3,2))</f>
        <v>0</v>
      </c>
      <c r="L28" s="28">
        <f t="shared" si="0"/>
        <v>0</v>
      </c>
      <c r="M28" s="29">
        <f t="shared" si="1"/>
        <v>0</v>
      </c>
      <c r="N28" s="1676"/>
      <c r="O28" s="1832" t="s">
        <v>157</v>
      </c>
      <c r="P28" s="1833" t="s">
        <v>157</v>
      </c>
      <c r="Q28" s="1717" t="s">
        <v>157</v>
      </c>
      <c r="R28" s="1932" t="s">
        <v>157</v>
      </c>
      <c r="S28" s="1932" t="s">
        <v>157</v>
      </c>
      <c r="T28" s="1834" t="s">
        <v>157</v>
      </c>
    </row>
    <row r="29" spans="1:20" ht="15" customHeight="1" x14ac:dyDescent="0.25">
      <c r="A29" s="52"/>
      <c r="B29" s="142" t="s">
        <v>658</v>
      </c>
      <c r="C29" s="123" t="s">
        <v>659</v>
      </c>
      <c r="D29" s="946"/>
      <c r="E29" s="1050" t="s">
        <v>660</v>
      </c>
      <c r="F29" s="1116">
        <v>220</v>
      </c>
      <c r="G29" s="856"/>
      <c r="H29" s="87">
        <f>ROUND($G$28*$F$28/F29,2)</f>
        <v>392.73</v>
      </c>
      <c r="I29" s="96" t="s">
        <v>50</v>
      </c>
      <c r="J29" s="25"/>
      <c r="K29" s="66">
        <f>IF(OR(ISBLANK(J29),G28=0,ISBLANK(G28)),,ROUND(J29+$K$3,2))</f>
        <v>0</v>
      </c>
      <c r="L29" s="32">
        <f t="shared" si="0"/>
        <v>0</v>
      </c>
      <c r="M29" s="33">
        <f t="shared" si="1"/>
        <v>0</v>
      </c>
      <c r="N29" s="1650"/>
      <c r="O29" s="1328" t="s">
        <v>157</v>
      </c>
      <c r="P29" s="966" t="s">
        <v>157</v>
      </c>
      <c r="Q29" s="1464" t="s">
        <v>157</v>
      </c>
      <c r="R29" s="1456" t="s">
        <v>157</v>
      </c>
      <c r="S29" s="1456" t="s">
        <v>157</v>
      </c>
      <c r="T29" s="437" t="s">
        <v>157</v>
      </c>
    </row>
    <row r="30" spans="1:20" ht="15" customHeight="1" thickBot="1" x14ac:dyDescent="0.3">
      <c r="A30" s="55"/>
      <c r="B30" s="13" t="s">
        <v>661</v>
      </c>
      <c r="C30" s="124" t="s">
        <v>3344</v>
      </c>
      <c r="D30" s="986"/>
      <c r="E30" s="1051" t="s">
        <v>663</v>
      </c>
      <c r="F30" s="1074">
        <v>216</v>
      </c>
      <c r="G30" s="855"/>
      <c r="H30" s="74">
        <f>ROUND($G$28*$F$28/F30,2)</f>
        <v>400</v>
      </c>
      <c r="I30" s="609" t="s">
        <v>50</v>
      </c>
      <c r="J30" s="60"/>
      <c r="K30" s="61">
        <f>IF(OR(ISBLANK(J30),G28=0,ISBLANK(G28)),,ROUND(J30+$K$3,2))</f>
        <v>0</v>
      </c>
      <c r="L30" s="46">
        <f t="shared" si="0"/>
        <v>0</v>
      </c>
      <c r="M30" s="47">
        <f t="shared" si="1"/>
        <v>0</v>
      </c>
      <c r="N30" s="2126"/>
      <c r="O30" s="1821" t="s">
        <v>157</v>
      </c>
      <c r="P30" s="1598" t="s">
        <v>157</v>
      </c>
      <c r="Q30" s="1822" t="s">
        <v>157</v>
      </c>
      <c r="R30" s="1470" t="s">
        <v>157</v>
      </c>
      <c r="S30" s="1470" t="s">
        <v>157</v>
      </c>
      <c r="T30" s="936" t="s">
        <v>157</v>
      </c>
    </row>
    <row r="31" spans="1:20" ht="15" customHeight="1" thickBot="1" x14ac:dyDescent="0.3">
      <c r="A31" s="52">
        <v>7</v>
      </c>
      <c r="B31" s="1669" t="s">
        <v>662</v>
      </c>
      <c r="C31" s="863" t="s">
        <v>3345</v>
      </c>
      <c r="D31" s="946"/>
      <c r="E31" s="1067" t="s">
        <v>663</v>
      </c>
      <c r="F31" s="1136">
        <v>216</v>
      </c>
      <c r="G31" s="827">
        <v>0</v>
      </c>
      <c r="H31" s="27">
        <f>ROUND($G$31*$F$31/F31,2)</f>
        <v>0</v>
      </c>
      <c r="I31" s="218" t="s">
        <v>50</v>
      </c>
      <c r="J31" s="25"/>
      <c r="K31" s="66">
        <f>IF(OR(ISBLANK(J31),G31=0,ISBLANK(G31)),,ROUND(J31+$K$3,2))</f>
        <v>0</v>
      </c>
      <c r="L31" s="28">
        <f t="shared" si="0"/>
        <v>0</v>
      </c>
      <c r="M31" s="29">
        <f t="shared" si="1"/>
        <v>0</v>
      </c>
      <c r="N31" s="2052"/>
      <c r="O31" s="1832" t="s">
        <v>157</v>
      </c>
      <c r="P31" s="1833" t="s">
        <v>157</v>
      </c>
      <c r="Q31" s="1717" t="s">
        <v>157</v>
      </c>
      <c r="R31" s="1932" t="s">
        <v>157</v>
      </c>
      <c r="S31" s="1932" t="s">
        <v>157</v>
      </c>
      <c r="T31" s="1834" t="s">
        <v>157</v>
      </c>
    </row>
    <row r="32" spans="1:20" ht="15" customHeight="1" x14ac:dyDescent="0.25">
      <c r="A32" s="52"/>
      <c r="B32" s="34" t="s">
        <v>664</v>
      </c>
      <c r="C32" s="863"/>
      <c r="D32" s="1255"/>
      <c r="E32" s="1067"/>
      <c r="F32" s="1109"/>
      <c r="G32" s="743"/>
      <c r="H32" s="135"/>
      <c r="I32" s="96"/>
      <c r="J32" s="132"/>
      <c r="K32" s="57"/>
      <c r="L32" s="32"/>
      <c r="M32" s="33"/>
      <c r="N32" s="1478"/>
      <c r="O32" s="1328" t="s">
        <v>157</v>
      </c>
      <c r="P32" s="966" t="s">
        <v>157</v>
      </c>
      <c r="Q32" s="1464" t="s">
        <v>157</v>
      </c>
      <c r="R32" s="1456" t="s">
        <v>157</v>
      </c>
      <c r="S32" s="1456" t="s">
        <v>157</v>
      </c>
      <c r="T32" s="437" t="s">
        <v>157</v>
      </c>
    </row>
    <row r="33" spans="1:20" ht="15" customHeight="1" thickBot="1" x14ac:dyDescent="0.3">
      <c r="A33" s="55"/>
      <c r="B33" s="84" t="s">
        <v>665</v>
      </c>
      <c r="C33" s="124"/>
      <c r="D33" s="1086"/>
      <c r="E33" s="1051"/>
      <c r="F33" s="1074"/>
      <c r="G33" s="828"/>
      <c r="H33" s="513"/>
      <c r="I33" s="97"/>
      <c r="J33" s="114"/>
      <c r="K33" s="69"/>
      <c r="L33" s="71"/>
      <c r="M33" s="112"/>
      <c r="N33" s="2102"/>
      <c r="O33" s="1821" t="s">
        <v>157</v>
      </c>
      <c r="P33" s="1598" t="s">
        <v>157</v>
      </c>
      <c r="Q33" s="1822" t="s">
        <v>157</v>
      </c>
      <c r="R33" s="1470" t="s">
        <v>157</v>
      </c>
      <c r="S33" s="1470" t="s">
        <v>157</v>
      </c>
      <c r="T33" s="936" t="s">
        <v>157</v>
      </c>
    </row>
    <row r="34" spans="1:20" ht="15" customHeight="1" thickBot="1" x14ac:dyDescent="0.3">
      <c r="A34" s="52">
        <v>8</v>
      </c>
      <c r="B34" s="676" t="s">
        <v>3347</v>
      </c>
      <c r="C34" s="123" t="s">
        <v>3346</v>
      </c>
      <c r="D34" s="946"/>
      <c r="E34" s="1056" t="s">
        <v>666</v>
      </c>
      <c r="F34" s="1072">
        <v>210</v>
      </c>
      <c r="G34" s="868">
        <v>0</v>
      </c>
      <c r="H34" s="27">
        <f>ROUND($G$34*$F$34/F34,2)</f>
        <v>0</v>
      </c>
      <c r="I34" s="218" t="s">
        <v>50</v>
      </c>
      <c r="J34" s="154"/>
      <c r="K34" s="138">
        <f>IF(OR(ISBLANK(J34),G34=0,ISBLANK(G34)),,ROUND(J34+$K$3,2))</f>
        <v>0</v>
      </c>
      <c r="L34" s="28">
        <f>ROUND(H34*K34,2)</f>
        <v>0</v>
      </c>
      <c r="M34" s="29">
        <f>ROUND(K34/F34,2)</f>
        <v>0</v>
      </c>
      <c r="N34" s="2052"/>
      <c r="O34" s="1832" t="s">
        <v>157</v>
      </c>
      <c r="P34" s="1833" t="s">
        <v>157</v>
      </c>
      <c r="Q34" s="1717" t="s">
        <v>157</v>
      </c>
      <c r="R34" s="1932" t="s">
        <v>157</v>
      </c>
      <c r="S34" s="1932" t="s">
        <v>157</v>
      </c>
      <c r="T34" s="1834" t="s">
        <v>157</v>
      </c>
    </row>
    <row r="35" spans="1:20" ht="15" customHeight="1" x14ac:dyDescent="0.25">
      <c r="A35" s="52"/>
      <c r="B35" s="34" t="s">
        <v>667</v>
      </c>
      <c r="D35" s="1087"/>
      <c r="E35" s="1050"/>
      <c r="F35" s="1088"/>
      <c r="G35" s="916"/>
      <c r="H35" s="233"/>
      <c r="I35" s="804"/>
      <c r="J35" s="121"/>
      <c r="K35" s="37"/>
      <c r="L35" s="234"/>
      <c r="M35" s="178"/>
      <c r="N35" s="1877"/>
      <c r="O35" s="1328" t="s">
        <v>157</v>
      </c>
      <c r="P35" s="966" t="s">
        <v>157</v>
      </c>
      <c r="Q35" s="1464" t="s">
        <v>157</v>
      </c>
      <c r="R35" s="1456" t="s">
        <v>157</v>
      </c>
      <c r="S35" s="1456" t="s">
        <v>157</v>
      </c>
      <c r="T35" s="437" t="s">
        <v>157</v>
      </c>
    </row>
    <row r="36" spans="1:20" ht="15" customHeight="1" thickBot="1" x14ac:dyDescent="0.3">
      <c r="A36" s="55"/>
      <c r="B36" s="48" t="s">
        <v>157</v>
      </c>
      <c r="C36" s="128"/>
      <c r="D36" s="1228"/>
      <c r="E36" s="1032"/>
      <c r="F36" s="1075"/>
      <c r="G36" s="855"/>
      <c r="H36" s="70"/>
      <c r="I36" s="97"/>
      <c r="J36" s="114"/>
      <c r="K36" s="69"/>
      <c r="L36" s="71"/>
      <c r="M36" s="112"/>
      <c r="N36" s="2284"/>
      <c r="O36" s="1821" t="s">
        <v>157</v>
      </c>
      <c r="P36" s="1598" t="s">
        <v>157</v>
      </c>
      <c r="Q36" s="1822" t="s">
        <v>157</v>
      </c>
      <c r="R36" s="1470" t="s">
        <v>157</v>
      </c>
      <c r="S36" s="1470" t="s">
        <v>157</v>
      </c>
      <c r="T36" s="936" t="s">
        <v>157</v>
      </c>
    </row>
    <row r="37" spans="1:20" ht="15" customHeight="1" thickBot="1" x14ac:dyDescent="0.3">
      <c r="A37" s="52">
        <v>9</v>
      </c>
      <c r="B37" s="676" t="s">
        <v>3349</v>
      </c>
      <c r="C37" s="436" t="s">
        <v>3376</v>
      </c>
      <c r="D37" s="1216"/>
      <c r="E37" s="1056" t="s">
        <v>672</v>
      </c>
      <c r="F37" s="1072">
        <v>70</v>
      </c>
      <c r="G37" s="820">
        <v>0</v>
      </c>
      <c r="H37" s="27">
        <f>ROUND(G37*F37/F37,2)</f>
        <v>0</v>
      </c>
      <c r="I37" s="218" t="s">
        <v>50</v>
      </c>
      <c r="J37" s="25"/>
      <c r="K37" s="66">
        <f>IF(OR(ISBLANK(J37),G37=0,ISBLANK(G37)),,ROUND(J37+$K$3,2))</f>
        <v>0</v>
      </c>
      <c r="L37" s="28">
        <f>ROUND(H37*K37,2)</f>
        <v>0</v>
      </c>
      <c r="M37" s="29">
        <f>ROUND(K37/F37,2)</f>
        <v>0</v>
      </c>
      <c r="N37" s="1676"/>
      <c r="O37" s="1832" t="s">
        <v>157</v>
      </c>
      <c r="P37" s="1833" t="s">
        <v>157</v>
      </c>
      <c r="Q37" s="1717" t="s">
        <v>157</v>
      </c>
      <c r="R37" s="1932" t="s">
        <v>157</v>
      </c>
      <c r="S37" s="1932" t="s">
        <v>157</v>
      </c>
      <c r="T37" s="1834" t="s">
        <v>157</v>
      </c>
    </row>
    <row r="38" spans="1:20" ht="15" customHeight="1" x14ac:dyDescent="0.25">
      <c r="A38" s="52"/>
      <c r="B38" s="34" t="s">
        <v>668</v>
      </c>
      <c r="C38" s="135" t="s">
        <v>669</v>
      </c>
      <c r="D38" s="946"/>
      <c r="E38" s="1052" t="s">
        <v>672</v>
      </c>
      <c r="F38" s="1073">
        <v>70</v>
      </c>
      <c r="G38" s="810"/>
      <c r="H38" s="87"/>
      <c r="I38" s="96"/>
      <c r="J38" s="121"/>
      <c r="K38" s="57"/>
      <c r="L38" s="32"/>
      <c r="M38" s="33"/>
      <c r="N38" s="1650"/>
      <c r="O38" s="1328" t="s">
        <v>157</v>
      </c>
      <c r="P38" s="966" t="s">
        <v>157</v>
      </c>
      <c r="Q38" s="1464" t="s">
        <v>157</v>
      </c>
      <c r="R38" s="1456" t="s">
        <v>157</v>
      </c>
      <c r="S38" s="1456" t="s">
        <v>157</v>
      </c>
      <c r="T38" s="437" t="s">
        <v>157</v>
      </c>
    </row>
    <row r="39" spans="1:20" ht="15" customHeight="1" x14ac:dyDescent="0.25">
      <c r="A39" s="52"/>
      <c r="B39" s="34" t="s">
        <v>670</v>
      </c>
      <c r="C39" s="135" t="s">
        <v>671</v>
      </c>
      <c r="D39" s="946"/>
      <c r="E39" s="1052" t="s">
        <v>672</v>
      </c>
      <c r="F39" s="1073">
        <v>70</v>
      </c>
      <c r="G39" s="810"/>
      <c r="H39" s="87"/>
      <c r="I39" s="96"/>
      <c r="J39" s="121"/>
      <c r="K39" s="57"/>
      <c r="L39" s="32"/>
      <c r="M39" s="33"/>
      <c r="N39" s="1877"/>
      <c r="O39" s="1328" t="s">
        <v>157</v>
      </c>
      <c r="P39" s="966" t="s">
        <v>157</v>
      </c>
      <c r="Q39" s="1464" t="s">
        <v>157</v>
      </c>
      <c r="R39" s="1456" t="s">
        <v>157</v>
      </c>
      <c r="S39" s="1456" t="s">
        <v>157</v>
      </c>
      <c r="T39" s="437" t="s">
        <v>157</v>
      </c>
    </row>
    <row r="40" spans="1:20" ht="15" customHeight="1" x14ac:dyDescent="0.25">
      <c r="A40" s="52"/>
      <c r="B40" s="34" t="s">
        <v>673</v>
      </c>
      <c r="C40" s="135" t="s">
        <v>674</v>
      </c>
      <c r="D40" s="946"/>
      <c r="E40" s="1052" t="s">
        <v>672</v>
      </c>
      <c r="F40" s="1073">
        <v>70</v>
      </c>
      <c r="G40" s="810"/>
      <c r="H40" s="135"/>
      <c r="I40" s="96"/>
      <c r="J40" s="121"/>
      <c r="K40" s="134"/>
      <c r="L40" s="32"/>
      <c r="M40" s="33"/>
      <c r="N40" s="1650"/>
      <c r="O40" s="1328" t="s">
        <v>157</v>
      </c>
      <c r="P40" s="966" t="s">
        <v>157</v>
      </c>
      <c r="Q40" s="1464" t="s">
        <v>157</v>
      </c>
      <c r="R40" s="1456" t="s">
        <v>157</v>
      </c>
      <c r="S40" s="1456" t="s">
        <v>157</v>
      </c>
      <c r="T40" s="437" t="s">
        <v>157</v>
      </c>
    </row>
    <row r="41" spans="1:20" ht="15" customHeight="1" thickBot="1" x14ac:dyDescent="0.3">
      <c r="A41" s="55"/>
      <c r="B41" s="48"/>
      <c r="C41" s="513"/>
      <c r="D41" s="1228"/>
      <c r="E41" s="1032"/>
      <c r="F41" s="1075"/>
      <c r="G41" s="822"/>
      <c r="H41" s="70"/>
      <c r="I41" s="97"/>
      <c r="J41" s="114"/>
      <c r="K41" s="69"/>
      <c r="L41" s="71"/>
      <c r="M41" s="112"/>
      <c r="N41" s="2126"/>
      <c r="O41" s="1821" t="s">
        <v>157</v>
      </c>
      <c r="P41" s="1598" t="s">
        <v>157</v>
      </c>
      <c r="Q41" s="1822" t="s">
        <v>157</v>
      </c>
      <c r="R41" s="1470" t="s">
        <v>157</v>
      </c>
      <c r="S41" s="1470" t="s">
        <v>157</v>
      </c>
      <c r="T41" s="936" t="s">
        <v>157</v>
      </c>
    </row>
    <row r="42" spans="1:20" ht="15" customHeight="1" thickBot="1" x14ac:dyDescent="0.3">
      <c r="A42" s="52">
        <v>10</v>
      </c>
      <c r="B42" s="200" t="s">
        <v>3348</v>
      </c>
      <c r="C42" s="908" t="s">
        <v>675</v>
      </c>
      <c r="D42" s="946"/>
      <c r="E42" s="1056" t="s">
        <v>676</v>
      </c>
      <c r="F42" s="1072">
        <v>60</v>
      </c>
      <c r="G42" s="729">
        <v>0</v>
      </c>
      <c r="H42" s="27">
        <f>ROUND(G42*F42/F42,2)</f>
        <v>0</v>
      </c>
      <c r="I42" s="218" t="s">
        <v>50</v>
      </c>
      <c r="J42" s="25"/>
      <c r="K42" s="66">
        <f>IF(OR(ISBLANK(J42),G42=0,ISBLANK(G42)),,ROUND(J42+$K$3,2))</f>
        <v>0</v>
      </c>
      <c r="L42" s="28">
        <f>ROUND(H42*K42,2)</f>
        <v>0</v>
      </c>
      <c r="M42" s="29">
        <f>ROUND(K42/F42,2)</f>
        <v>0</v>
      </c>
      <c r="N42" s="2052"/>
      <c r="O42" s="1832" t="s">
        <v>157</v>
      </c>
      <c r="P42" s="1833" t="s">
        <v>157</v>
      </c>
      <c r="Q42" s="1717" t="s">
        <v>157</v>
      </c>
      <c r="R42" s="1932" t="s">
        <v>157</v>
      </c>
      <c r="S42" s="1932" t="s">
        <v>157</v>
      </c>
      <c r="T42" s="1834" t="s">
        <v>157</v>
      </c>
    </row>
    <row r="43" spans="1:20" ht="15" customHeight="1" x14ac:dyDescent="0.25">
      <c r="A43" s="52"/>
      <c r="B43" s="23" t="s">
        <v>677</v>
      </c>
      <c r="C43" s="908"/>
      <c r="D43" s="1089"/>
      <c r="E43" s="1056"/>
      <c r="F43" s="1072"/>
      <c r="G43" s="810"/>
      <c r="H43" s="27"/>
      <c r="I43" s="804"/>
      <c r="J43" s="91"/>
      <c r="K43" s="26"/>
      <c r="L43" s="28"/>
      <c r="M43" s="29"/>
      <c r="N43" s="1877"/>
      <c r="O43" s="1328" t="s">
        <v>157</v>
      </c>
      <c r="P43" s="966" t="s">
        <v>157</v>
      </c>
      <c r="Q43" s="1464" t="s">
        <v>157</v>
      </c>
      <c r="R43" s="1456" t="s">
        <v>157</v>
      </c>
      <c r="S43" s="1456" t="s">
        <v>157</v>
      </c>
      <c r="T43" s="437" t="s">
        <v>157</v>
      </c>
    </row>
    <row r="44" spans="1:20" ht="15" customHeight="1" x14ac:dyDescent="0.25">
      <c r="A44" s="52"/>
      <c r="B44" s="34" t="s">
        <v>678</v>
      </c>
      <c r="C44" s="123"/>
      <c r="D44" s="1087"/>
      <c r="E44" s="1050"/>
      <c r="F44" s="1088"/>
      <c r="G44" s="811"/>
      <c r="H44" s="233"/>
      <c r="I44" s="804"/>
      <c r="J44" s="91"/>
      <c r="K44" s="26"/>
      <c r="L44" s="234"/>
      <c r="M44" s="178"/>
      <c r="N44" s="1650"/>
      <c r="O44" s="1328" t="s">
        <v>157</v>
      </c>
      <c r="P44" s="966" t="s">
        <v>157</v>
      </c>
      <c r="Q44" s="1464" t="s">
        <v>157</v>
      </c>
      <c r="R44" s="1456" t="s">
        <v>157</v>
      </c>
      <c r="S44" s="1456" t="s">
        <v>157</v>
      </c>
      <c r="T44" s="437" t="s">
        <v>157</v>
      </c>
    </row>
    <row r="45" spans="1:20" ht="15" customHeight="1" thickBot="1" x14ac:dyDescent="0.3">
      <c r="A45" s="55"/>
      <c r="B45" s="13" t="s">
        <v>679</v>
      </c>
      <c r="C45" s="124"/>
      <c r="D45" s="1086"/>
      <c r="E45" s="1055"/>
      <c r="F45" s="1078"/>
      <c r="G45" s="821"/>
      <c r="H45" s="124"/>
      <c r="I45" s="253"/>
      <c r="J45" s="44"/>
      <c r="K45" s="241"/>
      <c r="L45" s="118"/>
      <c r="M45" s="119"/>
      <c r="N45" s="2126"/>
      <c r="O45" s="1821" t="s">
        <v>157</v>
      </c>
      <c r="P45" s="1598" t="s">
        <v>157</v>
      </c>
      <c r="Q45" s="1822" t="s">
        <v>157</v>
      </c>
      <c r="R45" s="1470" t="s">
        <v>157</v>
      </c>
      <c r="S45" s="1470" t="s">
        <v>157</v>
      </c>
      <c r="T45" s="936" t="s">
        <v>157</v>
      </c>
    </row>
    <row r="46" spans="1:20" ht="15" customHeight="1" thickBot="1" x14ac:dyDescent="0.3">
      <c r="A46" s="95">
        <v>11</v>
      </c>
      <c r="B46" s="165" t="s">
        <v>3350</v>
      </c>
      <c r="C46" s="994" t="s">
        <v>680</v>
      </c>
      <c r="D46" s="1223"/>
      <c r="E46" s="1137" t="s">
        <v>681</v>
      </c>
      <c r="F46" s="1076">
        <v>100</v>
      </c>
      <c r="G46" s="729">
        <v>0</v>
      </c>
      <c r="H46" s="329">
        <f>ROUND(G46*F46/F46,2)</f>
        <v>0</v>
      </c>
      <c r="I46" s="884" t="s">
        <v>50</v>
      </c>
      <c r="J46" s="120"/>
      <c r="K46" s="217">
        <f>IF(OR(ISBLANK(J46),G46=0,ISBLANK(G46)),,ROUND(J46+$K$3,2))</f>
        <v>0</v>
      </c>
      <c r="L46" s="221">
        <f>ROUND(H46*K46,2)</f>
        <v>0</v>
      </c>
      <c r="M46" s="330">
        <f>ROUND(K46/F46,2)</f>
        <v>0</v>
      </c>
      <c r="N46" s="1881"/>
      <c r="O46" s="1832" t="s">
        <v>157</v>
      </c>
      <c r="P46" s="1833" t="s">
        <v>157</v>
      </c>
      <c r="Q46" s="1717" t="s">
        <v>157</v>
      </c>
      <c r="R46" s="1932" t="s">
        <v>157</v>
      </c>
      <c r="S46" s="1932" t="s">
        <v>157</v>
      </c>
      <c r="T46" s="1834" t="s">
        <v>157</v>
      </c>
    </row>
    <row r="47" spans="1:20" ht="15" customHeight="1" x14ac:dyDescent="0.25">
      <c r="A47" s="52"/>
      <c r="B47" s="34" t="s">
        <v>682</v>
      </c>
      <c r="C47" s="908" t="s">
        <v>683</v>
      </c>
      <c r="D47" s="946"/>
      <c r="E47" s="1052"/>
      <c r="F47" s="1073"/>
      <c r="G47" s="810"/>
      <c r="H47" s="87"/>
      <c r="I47" s="96"/>
      <c r="J47" s="76"/>
      <c r="K47" s="81"/>
      <c r="L47" s="39"/>
      <c r="M47" s="40"/>
      <c r="N47" s="1615"/>
      <c r="O47" s="1327" t="s">
        <v>157</v>
      </c>
      <c r="P47" s="966" t="s">
        <v>157</v>
      </c>
      <c r="Q47" s="1464" t="s">
        <v>157</v>
      </c>
      <c r="R47" s="437" t="s">
        <v>157</v>
      </c>
      <c r="S47" s="437" t="s">
        <v>157</v>
      </c>
      <c r="T47" s="437" t="s">
        <v>157</v>
      </c>
    </row>
    <row r="48" spans="1:20" ht="15" customHeight="1" thickBot="1" x14ac:dyDescent="0.3">
      <c r="A48" s="55"/>
      <c r="B48" s="13"/>
      <c r="C48" s="124" t="s">
        <v>684</v>
      </c>
      <c r="D48" s="986"/>
      <c r="E48" s="1051"/>
      <c r="F48" s="1074"/>
      <c r="G48" s="822"/>
      <c r="H48" s="74"/>
      <c r="I48" s="609"/>
      <c r="J48" s="79"/>
      <c r="K48" s="61"/>
      <c r="L48" s="46"/>
      <c r="M48" s="47"/>
      <c r="N48" s="2284"/>
      <c r="O48" s="1821" t="s">
        <v>157</v>
      </c>
      <c r="P48" s="1598" t="s">
        <v>157</v>
      </c>
      <c r="Q48" s="1822" t="s">
        <v>157</v>
      </c>
      <c r="R48" s="1470" t="s">
        <v>157</v>
      </c>
      <c r="S48" s="1470" t="s">
        <v>157</v>
      </c>
      <c r="T48" s="936" t="s">
        <v>157</v>
      </c>
    </row>
    <row r="49" spans="1:20" ht="15" customHeight="1" thickBot="1" x14ac:dyDescent="0.3">
      <c r="A49" s="95">
        <v>12</v>
      </c>
      <c r="B49" s="1605" t="s">
        <v>3639</v>
      </c>
      <c r="C49" s="994" t="s">
        <v>685</v>
      </c>
      <c r="D49" s="1223"/>
      <c r="E49" s="1137" t="s">
        <v>686</v>
      </c>
      <c r="F49" s="1076">
        <v>44</v>
      </c>
      <c r="G49" s="729">
        <v>0</v>
      </c>
      <c r="H49" s="329">
        <f>ROUND(G49*F49/F49,2)</f>
        <v>0</v>
      </c>
      <c r="I49" s="884" t="s">
        <v>50</v>
      </c>
      <c r="J49" s="120"/>
      <c r="K49" s="217">
        <f>IF(OR(ISBLANK(J49),G49=0,ISBLANK(G49)),,ROUND(J49+$K$3,2))</f>
        <v>0</v>
      </c>
      <c r="L49" s="221">
        <f>ROUND(H49*K49,2)</f>
        <v>0</v>
      </c>
      <c r="M49" s="330">
        <f>ROUND(K49/F49,2)</f>
        <v>0</v>
      </c>
      <c r="N49" s="2296"/>
      <c r="O49" s="1832" t="s">
        <v>157</v>
      </c>
      <c r="P49" s="1833" t="s">
        <v>157</v>
      </c>
      <c r="Q49" s="1717" t="s">
        <v>157</v>
      </c>
      <c r="R49" s="1932" t="s">
        <v>157</v>
      </c>
      <c r="S49" s="1932" t="s">
        <v>157</v>
      </c>
      <c r="T49" s="1834" t="s">
        <v>157</v>
      </c>
    </row>
    <row r="50" spans="1:20" ht="15" customHeight="1" x14ac:dyDescent="0.25">
      <c r="A50" s="52"/>
      <c r="B50" s="30" t="s">
        <v>687</v>
      </c>
      <c r="C50" s="123" t="s">
        <v>688</v>
      </c>
      <c r="D50" s="946"/>
      <c r="E50" s="1052"/>
      <c r="F50" s="1073"/>
      <c r="G50" s="810"/>
      <c r="H50" s="87"/>
      <c r="I50" s="96"/>
      <c r="J50" s="76"/>
      <c r="K50" s="57"/>
      <c r="L50" s="32"/>
      <c r="M50" s="33"/>
      <c r="N50" s="1615"/>
      <c r="O50" s="1327" t="s">
        <v>157</v>
      </c>
      <c r="P50" s="966" t="s">
        <v>157</v>
      </c>
      <c r="Q50" s="1464" t="s">
        <v>157</v>
      </c>
      <c r="R50" s="437" t="s">
        <v>157</v>
      </c>
      <c r="S50" s="437" t="s">
        <v>157</v>
      </c>
      <c r="T50" s="437" t="s">
        <v>157</v>
      </c>
    </row>
    <row r="51" spans="1:20" ht="15" customHeight="1" x14ac:dyDescent="0.25">
      <c r="A51" s="52"/>
      <c r="B51" s="30" t="s">
        <v>689</v>
      </c>
      <c r="C51" s="123" t="s">
        <v>690</v>
      </c>
      <c r="D51" s="946"/>
      <c r="E51" s="1052"/>
      <c r="F51" s="1073"/>
      <c r="G51" s="810"/>
      <c r="H51" s="87"/>
      <c r="I51" s="96"/>
      <c r="J51" s="76"/>
      <c r="K51" s="57"/>
      <c r="L51" s="32"/>
      <c r="M51" s="33"/>
      <c r="N51" s="1478"/>
      <c r="O51" s="1328" t="s">
        <v>157</v>
      </c>
      <c r="P51" s="966" t="s">
        <v>157</v>
      </c>
      <c r="Q51" s="1464" t="s">
        <v>157</v>
      </c>
      <c r="R51" s="1456" t="s">
        <v>157</v>
      </c>
      <c r="S51" s="1456" t="s">
        <v>157</v>
      </c>
      <c r="T51" s="437" t="s">
        <v>157</v>
      </c>
    </row>
    <row r="52" spans="1:20" ht="15" customHeight="1" x14ac:dyDescent="0.25">
      <c r="A52" s="52"/>
      <c r="B52" s="449" t="s">
        <v>691</v>
      </c>
      <c r="C52" s="863" t="s">
        <v>692</v>
      </c>
      <c r="D52" s="946"/>
      <c r="E52" s="1067"/>
      <c r="F52" s="1109"/>
      <c r="G52" s="810"/>
      <c r="H52" s="101"/>
      <c r="I52" s="806"/>
      <c r="J52" s="107"/>
      <c r="K52" s="81"/>
      <c r="L52" s="39"/>
      <c r="M52" s="40"/>
      <c r="N52" s="1877"/>
      <c r="O52" s="1328" t="s">
        <v>157</v>
      </c>
      <c r="P52" s="966" t="s">
        <v>157</v>
      </c>
      <c r="Q52" s="1464" t="s">
        <v>157</v>
      </c>
      <c r="R52" s="1456" t="s">
        <v>157</v>
      </c>
      <c r="S52" s="1456" t="s">
        <v>157</v>
      </c>
      <c r="T52" s="437" t="s">
        <v>157</v>
      </c>
    </row>
    <row r="53" spans="1:20" ht="15" customHeight="1" x14ac:dyDescent="0.25">
      <c r="A53" s="210"/>
      <c r="B53" s="179" t="s">
        <v>693</v>
      </c>
      <c r="C53" s="123"/>
      <c r="D53" s="1004"/>
      <c r="E53" s="1052"/>
      <c r="F53" s="1073"/>
      <c r="G53" s="857"/>
      <c r="H53" s="135"/>
      <c r="I53" s="96"/>
      <c r="J53" s="76"/>
      <c r="K53" s="134"/>
      <c r="L53" s="32"/>
      <c r="M53" s="33"/>
      <c r="N53" s="1650"/>
      <c r="O53" s="1328" t="s">
        <v>157</v>
      </c>
      <c r="P53" s="966" t="s">
        <v>157</v>
      </c>
      <c r="Q53" s="1464" t="s">
        <v>157</v>
      </c>
      <c r="R53" s="1456" t="s">
        <v>157</v>
      </c>
      <c r="S53" s="1456" t="s">
        <v>157</v>
      </c>
      <c r="T53" s="437" t="s">
        <v>157</v>
      </c>
    </row>
    <row r="54" spans="1:20" ht="15" customHeight="1" x14ac:dyDescent="0.25">
      <c r="A54" s="210"/>
      <c r="B54" s="179"/>
      <c r="C54" s="123" t="s">
        <v>3351</v>
      </c>
      <c r="D54" s="1087"/>
      <c r="E54" s="1052" t="s">
        <v>694</v>
      </c>
      <c r="F54" s="1108">
        <v>60</v>
      </c>
      <c r="G54" s="857"/>
      <c r="H54" s="87">
        <f>ROUND($G$49*$F$49/F54,2)</f>
        <v>0</v>
      </c>
      <c r="I54" s="96" t="s">
        <v>50</v>
      </c>
      <c r="J54" s="25"/>
      <c r="K54" s="66">
        <f>IF(OR(ISBLANK(J54),G49=0,ISBLANK(G49)),,ROUND(J54+$K$3,2))</f>
        <v>0</v>
      </c>
      <c r="L54" s="32">
        <f>ROUND(H54*K54,2)</f>
        <v>0</v>
      </c>
      <c r="M54" s="33">
        <f>ROUND(K54/F54,2)</f>
        <v>0</v>
      </c>
      <c r="N54" s="1877"/>
      <c r="O54" s="1328" t="s">
        <v>157</v>
      </c>
      <c r="P54" s="966" t="s">
        <v>157</v>
      </c>
      <c r="Q54" s="1464" t="s">
        <v>157</v>
      </c>
      <c r="R54" s="1456" t="s">
        <v>157</v>
      </c>
      <c r="S54" s="1456" t="s">
        <v>157</v>
      </c>
      <c r="T54" s="437" t="s">
        <v>157</v>
      </c>
    </row>
    <row r="55" spans="1:20" ht="15" customHeight="1" x14ac:dyDescent="0.25">
      <c r="A55" s="210"/>
      <c r="B55" s="143"/>
      <c r="C55" s="123" t="s">
        <v>695</v>
      </c>
      <c r="D55" s="946"/>
      <c r="E55" s="1052"/>
      <c r="F55" s="1073"/>
      <c r="G55" s="856"/>
      <c r="H55" s="135"/>
      <c r="I55" s="96"/>
      <c r="J55" s="76"/>
      <c r="K55" s="134"/>
      <c r="L55" s="32"/>
      <c r="M55" s="33"/>
      <c r="N55" s="1650"/>
      <c r="O55" s="1328" t="s">
        <v>157</v>
      </c>
      <c r="P55" s="966" t="s">
        <v>157</v>
      </c>
      <c r="Q55" s="1464" t="s">
        <v>157</v>
      </c>
      <c r="R55" s="1456" t="s">
        <v>157</v>
      </c>
      <c r="S55" s="1456" t="s">
        <v>157</v>
      </c>
      <c r="T55" s="437" t="s">
        <v>157</v>
      </c>
    </row>
    <row r="56" spans="1:20" ht="15" customHeight="1" x14ac:dyDescent="0.25">
      <c r="A56" s="210"/>
      <c r="B56" s="450"/>
      <c r="C56" s="1138" t="s">
        <v>696</v>
      </c>
      <c r="D56" s="946"/>
      <c r="E56" s="1052"/>
      <c r="F56" s="1073"/>
      <c r="G56" s="857"/>
      <c r="H56" s="135"/>
      <c r="I56" s="96"/>
      <c r="J56" s="76"/>
      <c r="K56" s="134"/>
      <c r="L56" s="32"/>
      <c r="M56" s="33"/>
      <c r="N56" s="1877"/>
      <c r="O56" s="1328"/>
      <c r="P56" s="966"/>
      <c r="Q56" s="1464"/>
      <c r="R56" s="1456"/>
      <c r="S56" s="1456"/>
      <c r="T56" s="437" t="s">
        <v>157</v>
      </c>
    </row>
    <row r="57" spans="1:20" ht="15" customHeight="1" x14ac:dyDescent="0.25">
      <c r="A57" s="210"/>
      <c r="B57" s="450"/>
      <c r="C57" s="1138" t="s">
        <v>697</v>
      </c>
      <c r="D57" s="946"/>
      <c r="E57" s="1052"/>
      <c r="F57" s="1073"/>
      <c r="G57" s="857"/>
      <c r="H57" s="135"/>
      <c r="I57" s="96"/>
      <c r="J57" s="76"/>
      <c r="K57" s="134"/>
      <c r="L57" s="32"/>
      <c r="M57" s="33"/>
      <c r="N57" s="1650"/>
      <c r="O57" s="1328" t="s">
        <v>157</v>
      </c>
      <c r="P57" s="966" t="s">
        <v>157</v>
      </c>
      <c r="Q57" s="1464" t="s">
        <v>157</v>
      </c>
      <c r="R57" s="1456" t="s">
        <v>157</v>
      </c>
      <c r="S57" s="1456" t="s">
        <v>157</v>
      </c>
      <c r="T57" s="437" t="s">
        <v>157</v>
      </c>
    </row>
    <row r="58" spans="1:20" ht="15" customHeight="1" x14ac:dyDescent="0.25">
      <c r="A58" s="210"/>
      <c r="B58" s="501"/>
      <c r="C58" s="1138" t="s">
        <v>698</v>
      </c>
      <c r="D58" s="946"/>
      <c r="E58" s="1052"/>
      <c r="F58" s="1073"/>
      <c r="G58" s="857"/>
      <c r="H58" s="135"/>
      <c r="I58" s="96"/>
      <c r="J58" s="76"/>
      <c r="K58" s="134"/>
      <c r="L58" s="32"/>
      <c r="M58" s="33"/>
      <c r="N58" s="1478"/>
      <c r="O58" s="1328" t="s">
        <v>157</v>
      </c>
      <c r="P58" s="966" t="s">
        <v>157</v>
      </c>
      <c r="Q58" s="1464" t="s">
        <v>157</v>
      </c>
      <c r="R58" s="1456" t="s">
        <v>157</v>
      </c>
      <c r="S58" s="1456" t="s">
        <v>157</v>
      </c>
      <c r="T58" s="437" t="s">
        <v>157</v>
      </c>
    </row>
    <row r="59" spans="1:20" ht="15" customHeight="1" thickBot="1" x14ac:dyDescent="0.3">
      <c r="A59" s="211"/>
      <c r="B59" s="686"/>
      <c r="C59" s="1139" t="s">
        <v>699</v>
      </c>
      <c r="D59" s="986"/>
      <c r="E59" s="1051"/>
      <c r="F59" s="1074"/>
      <c r="G59" s="855"/>
      <c r="H59" s="128"/>
      <c r="I59" s="609"/>
      <c r="J59" s="79"/>
      <c r="K59" s="127"/>
      <c r="L59" s="46"/>
      <c r="M59" s="47"/>
      <c r="N59" s="2102"/>
      <c r="O59" s="1821" t="s">
        <v>157</v>
      </c>
      <c r="P59" s="1598" t="s">
        <v>157</v>
      </c>
      <c r="Q59" s="1822" t="s">
        <v>157</v>
      </c>
      <c r="R59" s="1470" t="s">
        <v>157</v>
      </c>
      <c r="S59" s="1470" t="s">
        <v>157</v>
      </c>
      <c r="T59" s="936" t="s">
        <v>157</v>
      </c>
    </row>
    <row r="60" spans="1:20" ht="15" customHeight="1" thickBot="1" x14ac:dyDescent="0.3">
      <c r="A60" s="52">
        <v>13</v>
      </c>
      <c r="B60" s="292" t="s">
        <v>3352</v>
      </c>
      <c r="C60" s="908" t="s">
        <v>700</v>
      </c>
      <c r="D60" s="1089"/>
      <c r="E60" s="1056" t="s">
        <v>588</v>
      </c>
      <c r="F60" s="1072">
        <v>96</v>
      </c>
      <c r="G60" s="820">
        <v>705</v>
      </c>
      <c r="H60" s="27">
        <f>ROUND(G60*F60/F60,2)</f>
        <v>705</v>
      </c>
      <c r="I60" s="218" t="s">
        <v>50</v>
      </c>
      <c r="J60" s="25"/>
      <c r="K60" s="66">
        <f>IF(OR(ISBLANK(J60),G60=0,ISBLANK(G60)),,ROUND(J60+$K$3,2))</f>
        <v>0</v>
      </c>
      <c r="L60" s="28">
        <f>ROUND(H60*K60,2)</f>
        <v>0</v>
      </c>
      <c r="M60" s="29">
        <f>ROUND(K60/F60,2)</f>
        <v>0</v>
      </c>
      <c r="N60" s="2052"/>
      <c r="O60" s="1832" t="s">
        <v>157</v>
      </c>
      <c r="P60" s="1833" t="s">
        <v>157</v>
      </c>
      <c r="Q60" s="1717" t="s">
        <v>157</v>
      </c>
      <c r="R60" s="1932" t="s">
        <v>157</v>
      </c>
      <c r="S60" s="1932" t="s">
        <v>157</v>
      </c>
      <c r="T60" s="1834" t="s">
        <v>157</v>
      </c>
    </row>
    <row r="61" spans="1:20" ht="15" customHeight="1" x14ac:dyDescent="0.25">
      <c r="A61" s="52"/>
      <c r="B61" s="30" t="s">
        <v>701</v>
      </c>
      <c r="C61" s="123" t="s">
        <v>702</v>
      </c>
      <c r="D61" s="946"/>
      <c r="E61" s="1052"/>
      <c r="F61" s="1073"/>
      <c r="G61" s="810"/>
      <c r="H61" s="87"/>
      <c r="I61" s="96"/>
      <c r="J61" s="76"/>
      <c r="K61" s="57"/>
      <c r="L61" s="32"/>
      <c r="M61" s="33"/>
      <c r="N61" s="1877"/>
      <c r="O61" s="1328" t="s">
        <v>157</v>
      </c>
      <c r="P61" s="966" t="s">
        <v>157</v>
      </c>
      <c r="Q61" s="1464" t="s">
        <v>157</v>
      </c>
      <c r="R61" s="1456" t="s">
        <v>157</v>
      </c>
      <c r="S61" s="1456" t="s">
        <v>157</v>
      </c>
      <c r="T61" s="437" t="s">
        <v>157</v>
      </c>
    </row>
    <row r="62" spans="1:20" ht="15" customHeight="1" x14ac:dyDescent="0.25">
      <c r="A62" s="210"/>
      <c r="B62" s="30" t="s">
        <v>703</v>
      </c>
      <c r="C62" s="123" t="s">
        <v>704</v>
      </c>
      <c r="D62" s="946"/>
      <c r="E62" s="1052"/>
      <c r="F62" s="1073"/>
      <c r="G62" s="810"/>
      <c r="H62" s="87"/>
      <c r="I62" s="96"/>
      <c r="J62" s="76"/>
      <c r="K62" s="57"/>
      <c r="L62" s="102"/>
      <c r="M62" s="103"/>
      <c r="N62" s="2289"/>
      <c r="O62" s="1328" t="s">
        <v>157</v>
      </c>
      <c r="P62" s="966" t="s">
        <v>157</v>
      </c>
      <c r="Q62" s="1464" t="s">
        <v>157</v>
      </c>
      <c r="R62" s="1456" t="s">
        <v>157</v>
      </c>
      <c r="S62" s="1456" t="s">
        <v>157</v>
      </c>
      <c r="T62" s="437" t="s">
        <v>157</v>
      </c>
    </row>
    <row r="63" spans="1:20" ht="15" customHeight="1" x14ac:dyDescent="0.25">
      <c r="A63" s="210"/>
      <c r="B63" s="30"/>
      <c r="C63" s="123" t="s">
        <v>705</v>
      </c>
      <c r="D63" s="946"/>
      <c r="E63" s="1052"/>
      <c r="F63" s="1073"/>
      <c r="G63" s="810"/>
      <c r="H63" s="87"/>
      <c r="I63" s="96"/>
      <c r="J63" s="76"/>
      <c r="K63" s="57"/>
      <c r="L63" s="39"/>
      <c r="M63" s="40"/>
      <c r="N63" s="1877"/>
      <c r="O63" s="1328" t="s">
        <v>157</v>
      </c>
      <c r="P63" s="966" t="s">
        <v>157</v>
      </c>
      <c r="Q63" s="1464" t="s">
        <v>157</v>
      </c>
      <c r="R63" s="1456" t="s">
        <v>157</v>
      </c>
      <c r="S63" s="1456" t="s">
        <v>157</v>
      </c>
      <c r="T63" s="437" t="s">
        <v>157</v>
      </c>
    </row>
    <row r="64" spans="1:20" ht="15" customHeight="1" x14ac:dyDescent="0.25">
      <c r="A64" s="210"/>
      <c r="B64" s="34"/>
      <c r="C64" s="123" t="s">
        <v>706</v>
      </c>
      <c r="D64" s="946"/>
      <c r="E64" s="1052"/>
      <c r="F64" s="1073"/>
      <c r="G64" s="810"/>
      <c r="H64" s="87"/>
      <c r="I64" s="96"/>
      <c r="J64" s="76"/>
      <c r="K64" s="57"/>
      <c r="L64" s="39"/>
      <c r="M64" s="40"/>
      <c r="N64" s="1650"/>
      <c r="O64" s="1328" t="s">
        <v>157</v>
      </c>
      <c r="P64" s="966" t="s">
        <v>157</v>
      </c>
      <c r="Q64" s="1464" t="s">
        <v>157</v>
      </c>
      <c r="R64" s="1456" t="s">
        <v>157</v>
      </c>
      <c r="S64" s="1456" t="s">
        <v>157</v>
      </c>
      <c r="T64" s="437" t="s">
        <v>157</v>
      </c>
    </row>
    <row r="65" spans="1:20" ht="15" customHeight="1" x14ac:dyDescent="0.25">
      <c r="A65" s="210"/>
      <c r="B65" s="34"/>
      <c r="C65" s="123" t="s">
        <v>707</v>
      </c>
      <c r="D65" s="946"/>
      <c r="E65" s="1052"/>
      <c r="F65" s="1073"/>
      <c r="G65" s="810"/>
      <c r="H65" s="87"/>
      <c r="I65" s="96"/>
      <c r="J65" s="76"/>
      <c r="K65" s="57"/>
      <c r="L65" s="39"/>
      <c r="M65" s="40"/>
      <c r="N65" s="1877"/>
      <c r="O65" s="1328" t="s">
        <v>157</v>
      </c>
      <c r="P65" s="966" t="s">
        <v>157</v>
      </c>
      <c r="Q65" s="1464" t="s">
        <v>157</v>
      </c>
      <c r="R65" s="1456" t="s">
        <v>157</v>
      </c>
      <c r="S65" s="1456" t="s">
        <v>157</v>
      </c>
      <c r="T65" s="437" t="s">
        <v>238</v>
      </c>
    </row>
    <row r="66" spans="1:20" ht="15" customHeight="1" x14ac:dyDescent="0.25">
      <c r="A66" s="210"/>
      <c r="B66" s="451"/>
      <c r="C66" s="123" t="s">
        <v>708</v>
      </c>
      <c r="D66" s="946"/>
      <c r="E66" s="1052"/>
      <c r="F66" s="1073"/>
      <c r="G66" s="810"/>
      <c r="H66" s="87"/>
      <c r="I66" s="96"/>
      <c r="J66" s="76"/>
      <c r="K66" s="57"/>
      <c r="L66" s="39"/>
      <c r="M66" s="40"/>
      <c r="N66" s="1650"/>
      <c r="O66" s="1328" t="s">
        <v>157</v>
      </c>
      <c r="P66" s="966" t="s">
        <v>157</v>
      </c>
      <c r="Q66" s="1464" t="s">
        <v>157</v>
      </c>
      <c r="R66" s="1456" t="s">
        <v>157</v>
      </c>
      <c r="S66" s="1456" t="s">
        <v>157</v>
      </c>
      <c r="T66" s="437" t="s">
        <v>157</v>
      </c>
    </row>
    <row r="67" spans="1:20" ht="15" customHeight="1" x14ac:dyDescent="0.25">
      <c r="A67" s="210"/>
      <c r="B67" s="64"/>
      <c r="C67" s="123" t="s">
        <v>709</v>
      </c>
      <c r="D67" s="946"/>
      <c r="E67" s="1052"/>
      <c r="F67" s="1073"/>
      <c r="G67" s="810"/>
      <c r="H67" s="87"/>
      <c r="I67" s="96"/>
      <c r="J67" s="76"/>
      <c r="K67" s="57"/>
      <c r="L67" s="39"/>
      <c r="M67" s="40"/>
      <c r="N67" s="1478"/>
      <c r="O67" s="1328" t="s">
        <v>157</v>
      </c>
      <c r="P67" s="966" t="s">
        <v>157</v>
      </c>
      <c r="Q67" s="1464" t="s">
        <v>157</v>
      </c>
      <c r="R67" s="1456" t="s">
        <v>157</v>
      </c>
      <c r="S67" s="1456" t="s">
        <v>157</v>
      </c>
      <c r="T67" s="437" t="s">
        <v>157</v>
      </c>
    </row>
    <row r="68" spans="1:20" ht="15" customHeight="1" x14ac:dyDescent="0.25">
      <c r="A68" s="210"/>
      <c r="B68" s="30"/>
      <c r="C68" s="123" t="s">
        <v>710</v>
      </c>
      <c r="D68" s="946"/>
      <c r="E68" s="1052"/>
      <c r="F68" s="1073"/>
      <c r="G68" s="810"/>
      <c r="H68" s="87"/>
      <c r="I68" s="96"/>
      <c r="J68" s="76"/>
      <c r="K68" s="57"/>
      <c r="L68" s="39"/>
      <c r="M68" s="40"/>
      <c r="N68" s="1877"/>
      <c r="O68" s="1328" t="s">
        <v>157</v>
      </c>
      <c r="P68" s="966" t="s">
        <v>157</v>
      </c>
      <c r="Q68" s="1464" t="s">
        <v>157</v>
      </c>
      <c r="R68" s="1456" t="s">
        <v>157</v>
      </c>
      <c r="S68" s="1456" t="s">
        <v>157</v>
      </c>
      <c r="T68" s="437" t="s">
        <v>157</v>
      </c>
    </row>
    <row r="69" spans="1:20" ht="15" customHeight="1" x14ac:dyDescent="0.25">
      <c r="A69" s="210"/>
      <c r="B69" s="30"/>
      <c r="C69" s="123" t="s">
        <v>711</v>
      </c>
      <c r="D69" s="946"/>
      <c r="E69" s="1052"/>
      <c r="F69" s="1073"/>
      <c r="G69" s="810"/>
      <c r="H69" s="87"/>
      <c r="I69" s="96"/>
      <c r="J69" s="76"/>
      <c r="K69" s="57"/>
      <c r="L69" s="39"/>
      <c r="M69" s="40"/>
      <c r="N69" s="1650"/>
      <c r="O69" s="1328" t="s">
        <v>157</v>
      </c>
      <c r="P69" s="966" t="s">
        <v>157</v>
      </c>
      <c r="Q69" s="1464" t="s">
        <v>157</v>
      </c>
      <c r="R69" s="1456" t="s">
        <v>157</v>
      </c>
      <c r="S69" s="1456" t="s">
        <v>157</v>
      </c>
      <c r="T69" s="437" t="s">
        <v>157</v>
      </c>
    </row>
    <row r="70" spans="1:20" ht="15" customHeight="1" x14ac:dyDescent="0.25">
      <c r="A70" s="210"/>
      <c r="B70" s="30"/>
      <c r="C70" s="123" t="s">
        <v>712</v>
      </c>
      <c r="D70" s="946"/>
      <c r="E70" s="1052"/>
      <c r="F70" s="1073"/>
      <c r="G70" s="810"/>
      <c r="H70" s="87"/>
      <c r="I70" s="96"/>
      <c r="J70" s="76"/>
      <c r="K70" s="57"/>
      <c r="L70" s="39"/>
      <c r="M70" s="40"/>
      <c r="N70" s="1478"/>
      <c r="O70" s="1328" t="s">
        <v>157</v>
      </c>
      <c r="P70" s="966" t="s">
        <v>157</v>
      </c>
      <c r="Q70" s="1464" t="s">
        <v>157</v>
      </c>
      <c r="R70" s="1456" t="s">
        <v>157</v>
      </c>
      <c r="S70" s="1456" t="s">
        <v>157</v>
      </c>
      <c r="T70" s="437" t="s">
        <v>157</v>
      </c>
    </row>
    <row r="71" spans="1:20" ht="15" customHeight="1" x14ac:dyDescent="0.25">
      <c r="A71" s="210"/>
      <c r="B71" s="30"/>
      <c r="C71" s="123" t="s">
        <v>713</v>
      </c>
      <c r="D71" s="946"/>
      <c r="E71" s="1052"/>
      <c r="F71" s="1073"/>
      <c r="G71" s="810"/>
      <c r="H71" s="87"/>
      <c r="I71" s="96"/>
      <c r="J71" s="76"/>
      <c r="K71" s="57"/>
      <c r="L71" s="39"/>
      <c r="M71" s="40"/>
      <c r="N71" s="1877"/>
      <c r="O71" s="1328" t="s">
        <v>157</v>
      </c>
      <c r="P71" s="966" t="s">
        <v>157</v>
      </c>
      <c r="Q71" s="1464" t="s">
        <v>157</v>
      </c>
      <c r="R71" s="1456" t="s">
        <v>157</v>
      </c>
      <c r="S71" s="1456" t="s">
        <v>157</v>
      </c>
      <c r="T71" s="437" t="s">
        <v>157</v>
      </c>
    </row>
    <row r="72" spans="1:20" ht="15" customHeight="1" x14ac:dyDescent="0.25">
      <c r="A72" s="210"/>
      <c r="B72" s="30"/>
      <c r="C72" s="123" t="s">
        <v>714</v>
      </c>
      <c r="D72" s="946"/>
      <c r="E72" s="1052"/>
      <c r="F72" s="1073"/>
      <c r="G72" s="810"/>
      <c r="H72" s="87"/>
      <c r="I72" s="96"/>
      <c r="J72" s="76"/>
      <c r="K72" s="57"/>
      <c r="L72" s="39"/>
      <c r="M72" s="40"/>
      <c r="N72" s="1650"/>
      <c r="O72" s="1328" t="s">
        <v>157</v>
      </c>
      <c r="P72" s="966" t="s">
        <v>157</v>
      </c>
      <c r="Q72" s="1464" t="s">
        <v>157</v>
      </c>
      <c r="R72" s="1456" t="s">
        <v>157</v>
      </c>
      <c r="S72" s="1456" t="s">
        <v>157</v>
      </c>
      <c r="T72" s="437" t="s">
        <v>157</v>
      </c>
    </row>
    <row r="73" spans="1:20" ht="15" customHeight="1" x14ac:dyDescent="0.25">
      <c r="A73" s="210"/>
      <c r="B73" s="30"/>
      <c r="C73" s="123" t="s">
        <v>715</v>
      </c>
      <c r="D73" s="946"/>
      <c r="E73" s="1052"/>
      <c r="F73" s="1073"/>
      <c r="G73" s="810"/>
      <c r="H73" s="87"/>
      <c r="I73" s="96"/>
      <c r="J73" s="76"/>
      <c r="K73" s="57"/>
      <c r="L73" s="39"/>
      <c r="M73" s="40"/>
      <c r="N73" s="1877"/>
      <c r="O73" s="1328" t="s">
        <v>157</v>
      </c>
      <c r="P73" s="966" t="s">
        <v>157</v>
      </c>
      <c r="Q73" s="1464" t="s">
        <v>157</v>
      </c>
      <c r="R73" s="1456" t="s">
        <v>157</v>
      </c>
      <c r="S73" s="1456" t="s">
        <v>157</v>
      </c>
      <c r="T73" s="437" t="s">
        <v>157</v>
      </c>
    </row>
    <row r="74" spans="1:20" ht="15" customHeight="1" x14ac:dyDescent="0.25">
      <c r="A74" s="210"/>
      <c r="B74" s="30" t="s">
        <v>716</v>
      </c>
      <c r="C74" s="123" t="s">
        <v>717</v>
      </c>
      <c r="D74" s="946"/>
      <c r="E74" s="1052"/>
      <c r="F74" s="1073"/>
      <c r="G74" s="810"/>
      <c r="H74" s="87"/>
      <c r="I74" s="96"/>
      <c r="J74" s="76"/>
      <c r="K74" s="57"/>
      <c r="L74" s="39"/>
      <c r="M74" s="40"/>
      <c r="N74" s="1650"/>
      <c r="O74" s="1328" t="s">
        <v>157</v>
      </c>
      <c r="P74" s="966" t="s">
        <v>157</v>
      </c>
      <c r="Q74" s="1464" t="s">
        <v>157</v>
      </c>
      <c r="R74" s="1456" t="s">
        <v>157</v>
      </c>
      <c r="S74" s="1456" t="s">
        <v>157</v>
      </c>
      <c r="T74" s="437" t="s">
        <v>157</v>
      </c>
    </row>
    <row r="75" spans="1:20" ht="15" customHeight="1" thickBot="1" x14ac:dyDescent="0.3">
      <c r="A75" s="210"/>
      <c r="B75" s="30" t="s">
        <v>718</v>
      </c>
      <c r="C75" s="135"/>
      <c r="D75" s="1091"/>
      <c r="E75" s="1052"/>
      <c r="F75" s="1073"/>
      <c r="G75" s="810"/>
      <c r="H75" s="128"/>
      <c r="I75" s="96"/>
      <c r="J75" s="76"/>
      <c r="K75" s="57"/>
      <c r="L75" s="46"/>
      <c r="M75" s="47"/>
      <c r="N75" s="2126"/>
      <c r="O75" s="1821" t="s">
        <v>157</v>
      </c>
      <c r="P75" s="1598" t="s">
        <v>157</v>
      </c>
      <c r="Q75" s="1822" t="s">
        <v>157</v>
      </c>
      <c r="R75" s="1470" t="s">
        <v>157</v>
      </c>
      <c r="S75" s="1470" t="s">
        <v>157</v>
      </c>
      <c r="T75" s="936" t="s">
        <v>157</v>
      </c>
    </row>
    <row r="76" spans="1:20" ht="15" customHeight="1" thickBot="1" x14ac:dyDescent="0.3">
      <c r="A76" s="95">
        <v>14</v>
      </c>
      <c r="B76" s="1605" t="s">
        <v>3353</v>
      </c>
      <c r="C76" s="997" t="s">
        <v>719</v>
      </c>
      <c r="D76" s="1256"/>
      <c r="E76" s="1064" t="s">
        <v>588</v>
      </c>
      <c r="F76" s="1081">
        <v>96</v>
      </c>
      <c r="G76" s="729">
        <v>0</v>
      </c>
      <c r="H76" s="27">
        <f>ROUND(G76*F76/F76,2)</f>
        <v>0</v>
      </c>
      <c r="I76" s="891" t="s">
        <v>50</v>
      </c>
      <c r="J76" s="147"/>
      <c r="K76" s="220">
        <f>IF(OR(ISBLANK(J76),G76=0,ISBLANK(G76)),,ROUND(J76+$K$3,2))</f>
        <v>0</v>
      </c>
      <c r="L76" s="28">
        <f>ROUND(H76*K76,2)</f>
        <v>0</v>
      </c>
      <c r="M76" s="29">
        <f>ROUND(K76/F76,2)</f>
        <v>0</v>
      </c>
      <c r="N76" s="2052"/>
      <c r="O76" s="1832" t="s">
        <v>157</v>
      </c>
      <c r="P76" s="1833" t="s">
        <v>157</v>
      </c>
      <c r="Q76" s="1717" t="s">
        <v>157</v>
      </c>
      <c r="R76" s="1932" t="s">
        <v>157</v>
      </c>
      <c r="S76" s="1932" t="s">
        <v>157</v>
      </c>
      <c r="T76" s="1834" t="s">
        <v>157</v>
      </c>
    </row>
    <row r="77" spans="1:20" ht="15" customHeight="1" x14ac:dyDescent="0.25">
      <c r="A77" s="52"/>
      <c r="B77" s="30" t="s">
        <v>720</v>
      </c>
      <c r="C77" s="123" t="s">
        <v>721</v>
      </c>
      <c r="D77" s="946"/>
      <c r="E77" s="1052"/>
      <c r="F77" s="1073"/>
      <c r="G77" s="810"/>
      <c r="H77" s="87"/>
      <c r="I77" s="96"/>
      <c r="J77" s="76"/>
      <c r="K77" s="57"/>
      <c r="L77" s="32"/>
      <c r="M77" s="33"/>
      <c r="N77" s="1877"/>
      <c r="O77" s="1328" t="s">
        <v>157</v>
      </c>
      <c r="P77" s="966" t="s">
        <v>157</v>
      </c>
      <c r="Q77" s="1464" t="s">
        <v>157</v>
      </c>
      <c r="R77" s="1456" t="s">
        <v>157</v>
      </c>
      <c r="S77" s="1456" t="s">
        <v>157</v>
      </c>
      <c r="T77" s="437" t="s">
        <v>157</v>
      </c>
    </row>
    <row r="78" spans="1:20" ht="15" customHeight="1" x14ac:dyDescent="0.25">
      <c r="A78" s="52"/>
      <c r="B78" s="30" t="s">
        <v>722</v>
      </c>
      <c r="C78" s="123" t="s">
        <v>723</v>
      </c>
      <c r="D78" s="946"/>
      <c r="E78" s="1052"/>
      <c r="F78" s="1073"/>
      <c r="G78" s="810"/>
      <c r="H78" s="87"/>
      <c r="I78" s="96"/>
      <c r="J78" s="76"/>
      <c r="K78" s="57"/>
      <c r="L78" s="32"/>
      <c r="M78" s="33"/>
      <c r="N78" s="1650"/>
      <c r="O78" s="1328" t="s">
        <v>157</v>
      </c>
      <c r="P78" s="966" t="s">
        <v>157</v>
      </c>
      <c r="Q78" s="1464" t="s">
        <v>157</v>
      </c>
      <c r="R78" s="1456" t="s">
        <v>157</v>
      </c>
      <c r="S78" s="1456" t="s">
        <v>157</v>
      </c>
      <c r="T78" s="437" t="s">
        <v>157</v>
      </c>
    </row>
    <row r="79" spans="1:20" ht="15" customHeight="1" thickBot="1" x14ac:dyDescent="0.3">
      <c r="A79" s="55"/>
      <c r="B79" s="168"/>
      <c r="C79" s="124" t="s">
        <v>724</v>
      </c>
      <c r="D79" s="986"/>
      <c r="E79" s="1051"/>
      <c r="F79" s="1074"/>
      <c r="G79" s="810"/>
      <c r="H79" s="74"/>
      <c r="I79" s="609"/>
      <c r="J79" s="79"/>
      <c r="K79" s="61"/>
      <c r="L79" s="46"/>
      <c r="M79" s="47"/>
      <c r="N79" s="2126"/>
      <c r="O79" s="1821" t="s">
        <v>157</v>
      </c>
      <c r="P79" s="1598" t="s">
        <v>157</v>
      </c>
      <c r="Q79" s="1822" t="s">
        <v>157</v>
      </c>
      <c r="R79" s="1470" t="s">
        <v>157</v>
      </c>
      <c r="S79" s="1470" t="s">
        <v>157</v>
      </c>
      <c r="T79" s="936" t="s">
        <v>157</v>
      </c>
    </row>
    <row r="80" spans="1:20" ht="15" customHeight="1" thickBot="1" x14ac:dyDescent="0.3">
      <c r="A80" s="52">
        <v>15</v>
      </c>
      <c r="B80" s="292" t="s">
        <v>3354</v>
      </c>
      <c r="C80" s="908" t="s">
        <v>725</v>
      </c>
      <c r="D80" s="1089"/>
      <c r="E80" s="1056" t="s">
        <v>588</v>
      </c>
      <c r="F80" s="1072">
        <v>96</v>
      </c>
      <c r="G80" s="729">
        <v>200</v>
      </c>
      <c r="H80" s="27">
        <f>ROUND(G80*F80/F80,2)</f>
        <v>200</v>
      </c>
      <c r="I80" s="218" t="s">
        <v>50</v>
      </c>
      <c r="J80" s="25"/>
      <c r="K80" s="66">
        <f>IF(OR(ISBLANK(J80),G80=0,ISBLANK(G80)),,ROUND(J80+$K$3,2))</f>
        <v>0</v>
      </c>
      <c r="L80" s="28">
        <f>ROUND(H80*K80,2)</f>
        <v>0</v>
      </c>
      <c r="M80" s="29">
        <f>ROUND(K80/F80,2)</f>
        <v>0</v>
      </c>
      <c r="N80" s="1676"/>
      <c r="O80" s="1832" t="s">
        <v>157</v>
      </c>
      <c r="P80" s="1833" t="s">
        <v>157</v>
      </c>
      <c r="Q80" s="1717" t="s">
        <v>157</v>
      </c>
      <c r="R80" s="1932" t="s">
        <v>157</v>
      </c>
      <c r="S80" s="1932" t="s">
        <v>157</v>
      </c>
      <c r="T80" s="1834" t="s">
        <v>157</v>
      </c>
    </row>
    <row r="81" spans="1:20" ht="15" customHeight="1" x14ac:dyDescent="0.25">
      <c r="A81" s="52"/>
      <c r="B81" s="30" t="s">
        <v>726</v>
      </c>
      <c r="C81" s="123" t="s">
        <v>727</v>
      </c>
      <c r="D81" s="946"/>
      <c r="E81" s="1052"/>
      <c r="F81" s="1073"/>
      <c r="G81" s="810"/>
      <c r="H81" s="27"/>
      <c r="I81" s="96"/>
      <c r="J81" s="76"/>
      <c r="K81" s="57"/>
      <c r="L81" s="32"/>
      <c r="M81" s="33"/>
      <c r="N81" s="1650"/>
      <c r="O81" s="1328" t="s">
        <v>157</v>
      </c>
      <c r="P81" s="966" t="s">
        <v>157</v>
      </c>
      <c r="Q81" s="1464" t="s">
        <v>157</v>
      </c>
      <c r="R81" s="1456" t="s">
        <v>157</v>
      </c>
      <c r="S81" s="1456" t="s">
        <v>157</v>
      </c>
      <c r="T81" s="437" t="s">
        <v>157</v>
      </c>
    </row>
    <row r="82" spans="1:20" ht="15" customHeight="1" x14ac:dyDescent="0.25">
      <c r="A82" s="210"/>
      <c r="B82" s="242"/>
      <c r="C82" s="123" t="s">
        <v>728</v>
      </c>
      <c r="D82" s="946"/>
      <c r="E82" s="1735" t="s">
        <v>2316</v>
      </c>
      <c r="F82" s="1073"/>
      <c r="G82" s="810"/>
      <c r="H82" s="87"/>
      <c r="I82" s="96"/>
      <c r="J82" s="76"/>
      <c r="K82" s="57"/>
      <c r="L82" s="32"/>
      <c r="M82" s="33"/>
      <c r="N82" s="1877"/>
      <c r="O82" s="1328" t="s">
        <v>157</v>
      </c>
      <c r="P82" s="966" t="s">
        <v>157</v>
      </c>
      <c r="Q82" s="1464" t="s">
        <v>157</v>
      </c>
      <c r="R82" s="1456" t="s">
        <v>157</v>
      </c>
      <c r="S82" s="1456" t="s">
        <v>157</v>
      </c>
      <c r="T82" s="437" t="s">
        <v>157</v>
      </c>
    </row>
    <row r="83" spans="1:20" ht="15" customHeight="1" x14ac:dyDescent="0.25">
      <c r="A83" s="210"/>
      <c r="B83" s="30"/>
      <c r="C83" s="123" t="s">
        <v>729</v>
      </c>
      <c r="D83" s="946"/>
      <c r="E83" s="1052"/>
      <c r="F83" s="1073"/>
      <c r="G83" s="810"/>
      <c r="H83" s="87"/>
      <c r="I83" s="96"/>
      <c r="J83" s="76"/>
      <c r="K83" s="57"/>
      <c r="L83" s="32"/>
      <c r="M83" s="33"/>
      <c r="N83" s="1650"/>
      <c r="O83" s="1328" t="s">
        <v>157</v>
      </c>
      <c r="P83" s="966" t="s">
        <v>157</v>
      </c>
      <c r="Q83" s="1464" t="s">
        <v>157</v>
      </c>
      <c r="R83" s="1456" t="s">
        <v>157</v>
      </c>
      <c r="S83" s="1456" t="s">
        <v>157</v>
      </c>
      <c r="T83" s="437" t="s">
        <v>157</v>
      </c>
    </row>
    <row r="84" spans="1:20" ht="15" customHeight="1" x14ac:dyDescent="0.25">
      <c r="A84" s="210"/>
      <c r="B84" s="30"/>
      <c r="C84" s="123" t="s">
        <v>2317</v>
      </c>
      <c r="D84" s="946"/>
      <c r="E84" s="1735" t="s">
        <v>2316</v>
      </c>
      <c r="F84" s="1736"/>
      <c r="G84" s="810"/>
      <c r="H84" s="87"/>
      <c r="I84" s="96"/>
      <c r="J84" s="76"/>
      <c r="K84" s="57"/>
      <c r="L84" s="32"/>
      <c r="M84" s="33"/>
      <c r="N84" s="1877"/>
      <c r="O84" s="1328" t="s">
        <v>157</v>
      </c>
      <c r="P84" s="966" t="s">
        <v>157</v>
      </c>
      <c r="Q84" s="1464" t="s">
        <v>157</v>
      </c>
      <c r="R84" s="1456" t="s">
        <v>157</v>
      </c>
      <c r="S84" s="1456" t="s">
        <v>157</v>
      </c>
      <c r="T84" s="437" t="s">
        <v>157</v>
      </c>
    </row>
    <row r="85" spans="1:20" s="167" customFormat="1" ht="15" customHeight="1" thickBot="1" x14ac:dyDescent="0.3">
      <c r="A85" s="211"/>
      <c r="B85" s="43"/>
      <c r="C85" s="124"/>
      <c r="D85" s="1086"/>
      <c r="E85" s="1055"/>
      <c r="F85" s="1078"/>
      <c r="G85" s="821"/>
      <c r="H85" s="117"/>
      <c r="I85" s="253"/>
      <c r="J85" s="44"/>
      <c r="K85" s="116"/>
      <c r="L85" s="118"/>
      <c r="M85" s="119"/>
      <c r="N85" s="2284"/>
      <c r="O85" s="1821" t="s">
        <v>157</v>
      </c>
      <c r="P85" s="1598" t="s">
        <v>157</v>
      </c>
      <c r="Q85" s="1822" t="s">
        <v>157</v>
      </c>
      <c r="R85" s="1470" t="s">
        <v>157</v>
      </c>
      <c r="S85" s="1470" t="s">
        <v>157</v>
      </c>
      <c r="T85" s="936" t="s">
        <v>157</v>
      </c>
    </row>
    <row r="86" spans="1:20" ht="15" customHeight="1" thickBot="1" x14ac:dyDescent="0.3">
      <c r="A86" s="95">
        <v>16</v>
      </c>
      <c r="B86" s="2186" t="s">
        <v>3355</v>
      </c>
      <c r="C86" s="1140" t="s">
        <v>730</v>
      </c>
      <c r="D86" s="1256"/>
      <c r="E86" s="1137" t="s">
        <v>588</v>
      </c>
      <c r="F86" s="1076">
        <v>96</v>
      </c>
      <c r="G86" s="729">
        <v>0</v>
      </c>
      <c r="H86" s="329">
        <f>ROUND(G86*F86/F86,2)</f>
        <v>0</v>
      </c>
      <c r="I86" s="884" t="s">
        <v>50</v>
      </c>
      <c r="J86" s="120"/>
      <c r="K86" s="217">
        <f>IF(OR(ISBLANK(J86),G86=0,ISBLANK(G86)),,ROUND(J86+$K$3,2))</f>
        <v>0</v>
      </c>
      <c r="L86" s="221">
        <f>ROUND(H86*K86,2)</f>
        <v>0</v>
      </c>
      <c r="M86" s="330">
        <f>ROUND(K86/F86,2)</f>
        <v>0</v>
      </c>
      <c r="N86" s="1676"/>
      <c r="O86" s="1832" t="s">
        <v>157</v>
      </c>
      <c r="P86" s="1833" t="s">
        <v>157</v>
      </c>
      <c r="Q86" s="1717" t="s">
        <v>157</v>
      </c>
      <c r="R86" s="1932" t="s">
        <v>157</v>
      </c>
      <c r="S86" s="1932" t="s">
        <v>157</v>
      </c>
      <c r="T86" s="1834" t="s">
        <v>157</v>
      </c>
    </row>
    <row r="87" spans="1:20" ht="15" customHeight="1" x14ac:dyDescent="0.25">
      <c r="A87" s="52"/>
      <c r="B87" s="30" t="s">
        <v>726</v>
      </c>
      <c r="C87" s="123" t="s">
        <v>731</v>
      </c>
      <c r="D87" s="946"/>
      <c r="E87" s="1052"/>
      <c r="F87" s="1073"/>
      <c r="G87" s="810"/>
      <c r="H87" s="87"/>
      <c r="I87" s="96"/>
      <c r="J87" s="132"/>
      <c r="K87" s="57"/>
      <c r="L87" s="32"/>
      <c r="M87" s="33"/>
      <c r="N87" s="1650"/>
      <c r="O87" s="1328" t="s">
        <v>157</v>
      </c>
      <c r="P87" s="966" t="s">
        <v>157</v>
      </c>
      <c r="Q87" s="1464" t="s">
        <v>157</v>
      </c>
      <c r="R87" s="1456" t="s">
        <v>157</v>
      </c>
      <c r="S87" s="1456" t="s">
        <v>157</v>
      </c>
      <c r="T87" s="437" t="s">
        <v>157</v>
      </c>
    </row>
    <row r="88" spans="1:20" ht="15" customHeight="1" x14ac:dyDescent="0.25">
      <c r="A88" s="52"/>
      <c r="B88" s="53"/>
      <c r="C88" s="181" t="s">
        <v>732</v>
      </c>
      <c r="D88" s="946"/>
      <c r="E88" s="1066"/>
      <c r="F88" s="1109"/>
      <c r="G88" s="743"/>
      <c r="H88" s="228"/>
      <c r="I88" s="892"/>
      <c r="J88" s="100"/>
      <c r="K88" s="138"/>
      <c r="L88" s="102"/>
      <c r="M88" s="103"/>
      <c r="N88" s="1877"/>
      <c r="O88" s="1328" t="s">
        <v>157</v>
      </c>
      <c r="P88" s="966" t="s">
        <v>157</v>
      </c>
      <c r="Q88" s="1464" t="s">
        <v>157</v>
      </c>
      <c r="R88" s="1456" t="s">
        <v>157</v>
      </c>
      <c r="S88" s="1456" t="s">
        <v>157</v>
      </c>
      <c r="T88" s="437" t="s">
        <v>157</v>
      </c>
    </row>
    <row r="89" spans="1:20" ht="15" customHeight="1" x14ac:dyDescent="0.25">
      <c r="A89" s="210"/>
      <c r="B89" s="30"/>
      <c r="C89" s="123" t="s">
        <v>733</v>
      </c>
      <c r="D89" s="946"/>
      <c r="E89" s="1052"/>
      <c r="F89" s="1073"/>
      <c r="G89" s="743"/>
      <c r="H89" s="135"/>
      <c r="I89" s="96"/>
      <c r="J89" s="132"/>
      <c r="K89" s="331"/>
      <c r="L89" s="32"/>
      <c r="M89" s="33"/>
      <c r="N89" s="1650"/>
      <c r="O89" s="1328" t="s">
        <v>157</v>
      </c>
      <c r="P89" s="966" t="s">
        <v>157</v>
      </c>
      <c r="Q89" s="1464" t="s">
        <v>157</v>
      </c>
      <c r="R89" s="1456" t="s">
        <v>157</v>
      </c>
      <c r="S89" s="1456" t="s">
        <v>157</v>
      </c>
      <c r="T89" s="437" t="s">
        <v>157</v>
      </c>
    </row>
    <row r="90" spans="1:20" ht="15" customHeight="1" x14ac:dyDescent="0.25">
      <c r="A90" s="210"/>
      <c r="B90" s="30"/>
      <c r="C90" s="123" t="s">
        <v>734</v>
      </c>
      <c r="D90" s="946"/>
      <c r="E90" s="1735" t="s">
        <v>2316</v>
      </c>
      <c r="F90" s="1073"/>
      <c r="G90" s="743"/>
      <c r="H90" s="135"/>
      <c r="I90" s="96"/>
      <c r="J90" s="132"/>
      <c r="K90" s="331"/>
      <c r="L90" s="32"/>
      <c r="M90" s="33"/>
      <c r="N90" s="1877"/>
      <c r="O90" s="1328" t="s">
        <v>157</v>
      </c>
      <c r="P90" s="966" t="s">
        <v>157</v>
      </c>
      <c r="Q90" s="1464" t="s">
        <v>157</v>
      </c>
      <c r="R90" s="1456" t="s">
        <v>157</v>
      </c>
      <c r="S90" s="1456" t="s">
        <v>157</v>
      </c>
      <c r="T90" s="437" t="s">
        <v>157</v>
      </c>
    </row>
    <row r="91" spans="1:20" ht="15" customHeight="1" x14ac:dyDescent="0.25">
      <c r="A91" s="210"/>
      <c r="B91" s="30"/>
      <c r="C91" s="863" t="s">
        <v>735</v>
      </c>
      <c r="D91" s="946"/>
      <c r="E91" s="1052"/>
      <c r="F91" s="1073"/>
      <c r="G91" s="743"/>
      <c r="H91" s="135"/>
      <c r="I91" s="96"/>
      <c r="J91" s="132"/>
      <c r="K91" s="331"/>
      <c r="L91" s="32"/>
      <c r="M91" s="33"/>
      <c r="N91" s="1650"/>
      <c r="O91" s="1328" t="s">
        <v>157</v>
      </c>
      <c r="P91" s="966" t="s">
        <v>157</v>
      </c>
      <c r="Q91" s="1464" t="s">
        <v>157</v>
      </c>
      <c r="R91" s="1456" t="s">
        <v>157</v>
      </c>
      <c r="S91" s="1456" t="s">
        <v>157</v>
      </c>
      <c r="T91" s="437" t="s">
        <v>157</v>
      </c>
    </row>
    <row r="92" spans="1:20" ht="15" customHeight="1" thickBot="1" x14ac:dyDescent="0.3">
      <c r="A92" s="211"/>
      <c r="B92" s="43"/>
      <c r="C92" s="128"/>
      <c r="D92" s="1048"/>
      <c r="E92" s="1051"/>
      <c r="F92" s="1074"/>
      <c r="G92" s="743"/>
      <c r="H92" s="128"/>
      <c r="I92" s="609"/>
      <c r="J92" s="151"/>
      <c r="K92" s="332"/>
      <c r="L92" s="46"/>
      <c r="M92" s="47"/>
      <c r="N92" s="2285"/>
      <c r="O92" s="2097" t="s">
        <v>157</v>
      </c>
      <c r="P92" s="2286" t="s">
        <v>157</v>
      </c>
      <c r="Q92" s="2287" t="s">
        <v>157</v>
      </c>
      <c r="R92" s="2100" t="s">
        <v>157</v>
      </c>
      <c r="S92" s="2100" t="s">
        <v>157</v>
      </c>
      <c r="T92" s="2288" t="s">
        <v>157</v>
      </c>
    </row>
    <row r="93" spans="1:20" ht="15" customHeight="1" thickBot="1" x14ac:dyDescent="0.3">
      <c r="A93" s="210">
        <v>17</v>
      </c>
      <c r="B93" s="292" t="s">
        <v>2282</v>
      </c>
      <c r="C93" s="233" t="s">
        <v>2283</v>
      </c>
      <c r="D93" s="1222"/>
      <c r="E93" s="1056" t="s">
        <v>588</v>
      </c>
      <c r="F93" s="1072">
        <v>96</v>
      </c>
      <c r="G93" s="726">
        <v>0</v>
      </c>
      <c r="H93" s="27">
        <f>ROUND(G93*F93/F93,2)</f>
        <v>0</v>
      </c>
      <c r="I93" s="218" t="s">
        <v>50</v>
      </c>
      <c r="J93" s="25"/>
      <c r="K93" s="66">
        <f>IF(OR(ISBLANK(J93),G93=0,ISBLANK(G93)),,ROUND(J93+$K$3,2))</f>
        <v>0</v>
      </c>
      <c r="L93" s="28">
        <f>ROUND(H93*K93,2)</f>
        <v>0</v>
      </c>
      <c r="M93" s="29">
        <f>ROUND(K93/F93,2)</f>
        <v>0</v>
      </c>
      <c r="N93" s="1676"/>
      <c r="O93" s="1832" t="s">
        <v>157</v>
      </c>
      <c r="P93" s="1833" t="s">
        <v>157</v>
      </c>
      <c r="Q93" s="1717" t="s">
        <v>157</v>
      </c>
      <c r="R93" s="1932" t="s">
        <v>157</v>
      </c>
      <c r="S93" s="1932" t="s">
        <v>157</v>
      </c>
      <c r="T93" s="1834" t="s">
        <v>157</v>
      </c>
    </row>
    <row r="94" spans="1:20" ht="15" customHeight="1" x14ac:dyDescent="0.25">
      <c r="A94" s="52"/>
      <c r="B94" s="24" t="s">
        <v>736</v>
      </c>
      <c r="C94" s="123" t="s">
        <v>737</v>
      </c>
      <c r="D94" s="946"/>
      <c r="E94" s="1052" t="s">
        <v>738</v>
      </c>
      <c r="F94" s="1073">
        <v>96</v>
      </c>
      <c r="G94" s="810"/>
      <c r="H94" s="87"/>
      <c r="I94" s="96"/>
      <c r="J94" s="76"/>
      <c r="K94" s="57"/>
      <c r="L94" s="32"/>
      <c r="M94" s="33"/>
      <c r="N94" s="1615"/>
      <c r="O94" s="1327" t="s">
        <v>157</v>
      </c>
      <c r="P94" s="966" t="s">
        <v>157</v>
      </c>
      <c r="Q94" s="1464" t="s">
        <v>157</v>
      </c>
      <c r="R94" s="1465" t="s">
        <v>157</v>
      </c>
      <c r="S94" s="1465" t="s">
        <v>157</v>
      </c>
      <c r="T94" s="437" t="s">
        <v>157</v>
      </c>
    </row>
    <row r="95" spans="1:20" ht="15" customHeight="1" x14ac:dyDescent="0.25">
      <c r="A95" s="52"/>
      <c r="B95" s="30" t="s">
        <v>703</v>
      </c>
      <c r="C95" s="123" t="s">
        <v>2366</v>
      </c>
      <c r="D95" s="946"/>
      <c r="E95" s="1050" t="s">
        <v>738</v>
      </c>
      <c r="F95" s="1073">
        <v>96</v>
      </c>
      <c r="G95" s="810"/>
      <c r="H95" s="87"/>
      <c r="I95" s="96"/>
      <c r="J95" s="76"/>
      <c r="K95" s="57"/>
      <c r="L95" s="32"/>
      <c r="M95" s="33"/>
      <c r="N95" s="1566"/>
      <c r="O95" s="1328" t="s">
        <v>157</v>
      </c>
      <c r="P95" s="966" t="s">
        <v>157</v>
      </c>
      <c r="Q95" s="1464" t="s">
        <v>157</v>
      </c>
      <c r="R95" s="1456" t="s">
        <v>157</v>
      </c>
      <c r="S95" s="1456" t="s">
        <v>157</v>
      </c>
      <c r="T95" s="437" t="s">
        <v>157</v>
      </c>
    </row>
    <row r="96" spans="1:20" ht="15" customHeight="1" x14ac:dyDescent="0.25">
      <c r="A96" s="52"/>
      <c r="B96" s="34"/>
      <c r="C96" s="123" t="s">
        <v>3694</v>
      </c>
      <c r="D96" s="946"/>
      <c r="E96" s="1052" t="s">
        <v>738</v>
      </c>
      <c r="F96" s="1073">
        <v>96</v>
      </c>
      <c r="G96" s="810"/>
      <c r="H96" s="87"/>
      <c r="I96" s="96"/>
      <c r="J96" s="76"/>
      <c r="K96" s="57"/>
      <c r="L96" s="32"/>
      <c r="M96" s="33"/>
      <c r="N96" s="2289"/>
      <c r="O96" s="1328" t="s">
        <v>157</v>
      </c>
      <c r="P96" s="966" t="s">
        <v>157</v>
      </c>
      <c r="Q96" s="1464" t="s">
        <v>157</v>
      </c>
      <c r="R96" s="1456" t="s">
        <v>157</v>
      </c>
      <c r="S96" s="1456" t="s">
        <v>157</v>
      </c>
      <c r="T96" s="437" t="s">
        <v>157</v>
      </c>
    </row>
    <row r="97" spans="1:20" ht="15" customHeight="1" x14ac:dyDescent="0.25">
      <c r="A97" s="52"/>
      <c r="B97" s="21"/>
      <c r="C97" s="123" t="s">
        <v>739</v>
      </c>
      <c r="D97" s="946"/>
      <c r="E97" s="1052" t="s">
        <v>738</v>
      </c>
      <c r="F97" s="1073">
        <v>96</v>
      </c>
      <c r="G97" s="810"/>
      <c r="H97" s="87"/>
      <c r="I97" s="96"/>
      <c r="J97" s="76"/>
      <c r="K97" s="57"/>
      <c r="L97" s="32"/>
      <c r="M97" s="33"/>
      <c r="N97" s="1615"/>
      <c r="O97" s="1327" t="s">
        <v>157</v>
      </c>
      <c r="P97" s="966" t="s">
        <v>157</v>
      </c>
      <c r="Q97" s="1464" t="s">
        <v>157</v>
      </c>
      <c r="R97" s="1465" t="s">
        <v>157</v>
      </c>
      <c r="S97" s="1465" t="s">
        <v>157</v>
      </c>
      <c r="T97" s="437" t="s">
        <v>157</v>
      </c>
    </row>
    <row r="98" spans="1:20" ht="15" customHeight="1" x14ac:dyDescent="0.25">
      <c r="A98" s="52"/>
      <c r="B98" s="30"/>
      <c r="C98" s="123" t="s">
        <v>740</v>
      </c>
      <c r="D98" s="946"/>
      <c r="E98" s="1052" t="s">
        <v>639</v>
      </c>
      <c r="F98" s="1073">
        <v>96</v>
      </c>
      <c r="G98" s="810"/>
      <c r="H98" s="87"/>
      <c r="I98" s="96"/>
      <c r="J98" s="76"/>
      <c r="K98" s="57"/>
      <c r="L98" s="32"/>
      <c r="M98" s="33"/>
      <c r="N98" s="1478"/>
      <c r="O98" s="1328" t="s">
        <v>157</v>
      </c>
      <c r="P98" s="1833" t="s">
        <v>157</v>
      </c>
      <c r="Q98" s="2290" t="s">
        <v>157</v>
      </c>
      <c r="R98" s="1456" t="s">
        <v>157</v>
      </c>
      <c r="S98" s="1456" t="s">
        <v>157</v>
      </c>
      <c r="T98" s="1834" t="s">
        <v>157</v>
      </c>
    </row>
    <row r="99" spans="1:20" ht="15" customHeight="1" x14ac:dyDescent="0.25">
      <c r="A99" s="52"/>
      <c r="B99" s="30"/>
      <c r="C99" s="123" t="s">
        <v>2284</v>
      </c>
      <c r="D99" s="946"/>
      <c r="E99" s="1050" t="s">
        <v>738</v>
      </c>
      <c r="F99" s="1073">
        <v>96</v>
      </c>
      <c r="G99" s="810"/>
      <c r="H99" s="87"/>
      <c r="I99" s="96"/>
      <c r="J99" s="76"/>
      <c r="K99" s="57"/>
      <c r="L99" s="32"/>
      <c r="M99" s="33"/>
      <c r="N99" s="1877"/>
      <c r="O99" s="1328" t="s">
        <v>157</v>
      </c>
      <c r="P99" s="1833" t="s">
        <v>157</v>
      </c>
      <c r="Q99" s="2290" t="s">
        <v>157</v>
      </c>
      <c r="R99" s="1456" t="s">
        <v>157</v>
      </c>
      <c r="S99" s="1456" t="s">
        <v>157</v>
      </c>
      <c r="T99" s="1834" t="s">
        <v>157</v>
      </c>
    </row>
    <row r="100" spans="1:20" ht="15" customHeight="1" x14ac:dyDescent="0.25">
      <c r="A100" s="52"/>
      <c r="B100" s="30"/>
      <c r="C100" s="863" t="s">
        <v>157</v>
      </c>
      <c r="D100" s="1004"/>
      <c r="E100" s="1050" t="s">
        <v>157</v>
      </c>
      <c r="F100" s="1073" t="s">
        <v>157</v>
      </c>
      <c r="G100" s="810"/>
      <c r="H100" s="87"/>
      <c r="I100" s="96"/>
      <c r="J100" s="76"/>
      <c r="K100" s="57"/>
      <c r="L100" s="32"/>
      <c r="M100" s="33"/>
      <c r="N100" s="1650"/>
      <c r="O100" s="1328" t="s">
        <v>157</v>
      </c>
      <c r="P100" s="1833" t="s">
        <v>157</v>
      </c>
      <c r="Q100" s="2290" t="s">
        <v>157</v>
      </c>
      <c r="R100" s="1456" t="s">
        <v>157</v>
      </c>
      <c r="S100" s="1456" t="s">
        <v>157</v>
      </c>
      <c r="T100" s="1834" t="s">
        <v>157</v>
      </c>
    </row>
    <row r="101" spans="1:20" ht="15" customHeight="1" thickBot="1" x14ac:dyDescent="0.3">
      <c r="A101" s="55"/>
      <c r="B101" s="43"/>
      <c r="C101" s="124"/>
      <c r="D101" s="1086"/>
      <c r="E101" s="1055"/>
      <c r="F101" s="1074"/>
      <c r="G101" s="822"/>
      <c r="H101" s="128"/>
      <c r="I101" s="609"/>
      <c r="J101" s="79"/>
      <c r="K101" s="127"/>
      <c r="L101" s="46"/>
      <c r="M101" s="47"/>
      <c r="N101" s="2285"/>
      <c r="O101" s="2097" t="s">
        <v>157</v>
      </c>
      <c r="P101" s="2286" t="s">
        <v>157</v>
      </c>
      <c r="Q101" s="2287" t="s">
        <v>157</v>
      </c>
      <c r="R101" s="2100" t="s">
        <v>157</v>
      </c>
      <c r="S101" s="2100" t="s">
        <v>157</v>
      </c>
      <c r="T101" s="2288" t="s">
        <v>157</v>
      </c>
    </row>
    <row r="102" spans="1:20" ht="15" customHeight="1" thickBot="1" x14ac:dyDescent="0.3">
      <c r="A102" s="219">
        <v>18</v>
      </c>
      <c r="B102" s="165" t="s">
        <v>3356</v>
      </c>
      <c r="C102" s="470" t="s">
        <v>3357</v>
      </c>
      <c r="D102" s="1217"/>
      <c r="E102" s="470" t="s">
        <v>366</v>
      </c>
      <c r="F102" s="1079">
        <v>96</v>
      </c>
      <c r="G102" s="726">
        <v>50</v>
      </c>
      <c r="H102" s="329">
        <f>ROUND(G102*F102/F102,2)</f>
        <v>50</v>
      </c>
      <c r="I102" s="156" t="s">
        <v>50</v>
      </c>
      <c r="J102" s="120"/>
      <c r="K102" s="217">
        <f>IF(OR(ISBLANK(J102),G102=0,ISBLANK(G102)),,ROUND(J102+$K$3,2))</f>
        <v>0</v>
      </c>
      <c r="L102" s="221">
        <f>ROUND(H102*K102,2)</f>
        <v>0</v>
      </c>
      <c r="M102" s="330">
        <f>ROUND(K102/F102,2)</f>
        <v>0</v>
      </c>
      <c r="N102" s="2052"/>
      <c r="O102" s="1832" t="s">
        <v>157</v>
      </c>
      <c r="P102" s="1833" t="s">
        <v>157</v>
      </c>
      <c r="Q102" s="1717" t="s">
        <v>157</v>
      </c>
      <c r="R102" s="1932" t="s">
        <v>157</v>
      </c>
      <c r="S102" s="1932" t="s">
        <v>157</v>
      </c>
      <c r="T102" s="1834" t="s">
        <v>157</v>
      </c>
    </row>
    <row r="103" spans="1:20" ht="15" customHeight="1" x14ac:dyDescent="0.25">
      <c r="A103" s="210"/>
      <c r="B103" s="34" t="s">
        <v>1426</v>
      </c>
      <c r="C103" s="321" t="s">
        <v>1427</v>
      </c>
      <c r="D103" s="1214"/>
      <c r="E103" s="1206" t="s">
        <v>314</v>
      </c>
      <c r="F103" s="1073"/>
      <c r="G103" s="481"/>
      <c r="H103" s="459"/>
      <c r="I103" s="240"/>
      <c r="J103" s="487"/>
      <c r="K103" s="488"/>
      <c r="L103" s="489"/>
      <c r="M103" s="490"/>
      <c r="N103" s="1615"/>
      <c r="O103" s="1832" t="s">
        <v>157</v>
      </c>
      <c r="P103" s="1833" t="s">
        <v>157</v>
      </c>
      <c r="Q103" s="2290" t="s">
        <v>157</v>
      </c>
      <c r="R103" s="1932" t="s">
        <v>157</v>
      </c>
      <c r="S103" s="1932" t="s">
        <v>157</v>
      </c>
      <c r="T103" s="1834" t="s">
        <v>157</v>
      </c>
    </row>
    <row r="104" spans="1:20" ht="15" customHeight="1" x14ac:dyDescent="0.25">
      <c r="A104" s="210"/>
      <c r="B104" s="273"/>
      <c r="C104" s="135" t="s">
        <v>1428</v>
      </c>
      <c r="D104" s="1214"/>
      <c r="E104" s="135"/>
      <c r="F104" s="1073"/>
      <c r="G104" s="481"/>
      <c r="H104" s="459"/>
      <c r="I104" s="240"/>
      <c r="J104" s="487"/>
      <c r="K104" s="488"/>
      <c r="L104" s="489"/>
      <c r="M104" s="490"/>
      <c r="N104" s="1566"/>
      <c r="O104" s="1328" t="s">
        <v>157</v>
      </c>
      <c r="P104" s="1833" t="s">
        <v>157</v>
      </c>
      <c r="Q104" s="2290" t="s">
        <v>157</v>
      </c>
      <c r="R104" s="1456" t="s">
        <v>157</v>
      </c>
      <c r="S104" s="1456" t="s">
        <v>157</v>
      </c>
      <c r="T104" s="1834" t="s">
        <v>157</v>
      </c>
    </row>
    <row r="105" spans="1:20" ht="15" customHeight="1" x14ac:dyDescent="0.25">
      <c r="A105" s="210"/>
      <c r="B105" s="273" t="s">
        <v>1429</v>
      </c>
      <c r="C105" s="135" t="s">
        <v>1430</v>
      </c>
      <c r="D105" s="1214"/>
      <c r="E105" s="135"/>
      <c r="F105" s="1073"/>
      <c r="G105" s="481"/>
      <c r="H105" s="459"/>
      <c r="I105" s="240"/>
      <c r="J105" s="487"/>
      <c r="K105" s="488"/>
      <c r="L105" s="489"/>
      <c r="M105" s="490"/>
      <c r="N105" s="2289"/>
      <c r="O105" s="1328" t="s">
        <v>157</v>
      </c>
      <c r="P105" s="1833" t="s">
        <v>157</v>
      </c>
      <c r="Q105" s="2290" t="s">
        <v>157</v>
      </c>
      <c r="R105" s="1456" t="s">
        <v>157</v>
      </c>
      <c r="S105" s="1456" t="s">
        <v>157</v>
      </c>
      <c r="T105" s="1834" t="s">
        <v>157</v>
      </c>
    </row>
    <row r="106" spans="1:20" ht="15" customHeight="1" thickBot="1" x14ac:dyDescent="0.3">
      <c r="A106" s="211"/>
      <c r="B106" s="295"/>
      <c r="C106" s="128" t="s">
        <v>157</v>
      </c>
      <c r="D106" s="1324"/>
      <c r="E106" s="128"/>
      <c r="F106" s="1074"/>
      <c r="G106" s="505"/>
      <c r="H106" s="460"/>
      <c r="I106" s="443"/>
      <c r="J106" s="491"/>
      <c r="K106" s="492"/>
      <c r="L106" s="493"/>
      <c r="M106" s="494"/>
      <c r="N106" s="1677"/>
      <c r="O106" s="2043" t="s">
        <v>157</v>
      </c>
      <c r="P106" s="1598" t="s">
        <v>157</v>
      </c>
      <c r="Q106" s="1822" t="s">
        <v>157</v>
      </c>
      <c r="R106" s="2044" t="s">
        <v>157</v>
      </c>
      <c r="S106" s="2044" t="s">
        <v>157</v>
      </c>
      <c r="T106" s="936" t="s">
        <v>157</v>
      </c>
    </row>
    <row r="107" spans="1:20" ht="15" customHeight="1" thickBot="1" x14ac:dyDescent="0.3">
      <c r="A107" s="95">
        <v>19</v>
      </c>
      <c r="B107" s="165" t="s">
        <v>3358</v>
      </c>
      <c r="C107" s="994" t="s">
        <v>741</v>
      </c>
      <c r="D107" s="1223"/>
      <c r="E107" s="1141" t="s">
        <v>3700</v>
      </c>
      <c r="F107" s="1101">
        <v>96</v>
      </c>
      <c r="G107" s="729">
        <v>0</v>
      </c>
      <c r="H107" s="27">
        <f>ROUND($G$107*$F$107/F107,2)</f>
        <v>0</v>
      </c>
      <c r="I107" s="884" t="s">
        <v>50</v>
      </c>
      <c r="J107" s="120"/>
      <c r="K107" s="66">
        <f>IF(OR(ISBLANK(J107),G107=0,ISBLANK(G107)),,ROUND(J107+$K$3,2))</f>
        <v>0</v>
      </c>
      <c r="L107" s="28">
        <f>ROUND(H107*K107,2)</f>
        <v>0</v>
      </c>
      <c r="M107" s="29">
        <f>ROUND(K107/F107,2)</f>
        <v>0</v>
      </c>
      <c r="N107" s="1478"/>
      <c r="O107" s="1832" t="s">
        <v>157</v>
      </c>
      <c r="P107" s="1833" t="s">
        <v>157</v>
      </c>
      <c r="Q107" s="1717" t="s">
        <v>157</v>
      </c>
      <c r="R107" s="1932" t="s">
        <v>157</v>
      </c>
      <c r="S107" s="1932" t="s">
        <v>157</v>
      </c>
      <c r="T107" s="1834" t="s">
        <v>157</v>
      </c>
    </row>
    <row r="108" spans="1:20" ht="15" customHeight="1" x14ac:dyDescent="0.25">
      <c r="A108" s="52"/>
      <c r="B108" s="34" t="s">
        <v>742</v>
      </c>
      <c r="C108" s="1050" t="s">
        <v>743</v>
      </c>
      <c r="D108" s="946"/>
      <c r="E108" s="1050"/>
      <c r="F108" s="1088"/>
      <c r="G108" s="810"/>
      <c r="H108" s="87"/>
      <c r="I108" s="96"/>
      <c r="J108" s="76"/>
      <c r="K108" s="57"/>
      <c r="L108" s="32"/>
      <c r="M108" s="33"/>
      <c r="N108" s="1877"/>
      <c r="O108" s="1328" t="s">
        <v>157</v>
      </c>
      <c r="P108" s="966" t="s">
        <v>157</v>
      </c>
      <c r="Q108" s="1464" t="s">
        <v>157</v>
      </c>
      <c r="R108" s="1456" t="s">
        <v>157</v>
      </c>
      <c r="S108" s="1456" t="s">
        <v>157</v>
      </c>
      <c r="T108" s="437" t="s">
        <v>157</v>
      </c>
    </row>
    <row r="109" spans="1:20" ht="15" customHeight="1" x14ac:dyDescent="0.25">
      <c r="A109" s="52"/>
      <c r="B109" s="34" t="s">
        <v>744</v>
      </c>
      <c r="C109" s="1050" t="s">
        <v>745</v>
      </c>
      <c r="D109" s="946"/>
      <c r="E109" s="1050"/>
      <c r="F109" s="1088"/>
      <c r="G109" s="810"/>
      <c r="H109" s="87"/>
      <c r="I109" s="96"/>
      <c r="J109" s="76"/>
      <c r="K109" s="57"/>
      <c r="L109" s="32"/>
      <c r="M109" s="33"/>
      <c r="N109" s="1650"/>
      <c r="O109" s="1328" t="s">
        <v>157</v>
      </c>
      <c r="P109" s="966" t="s">
        <v>157</v>
      </c>
      <c r="Q109" s="1464" t="s">
        <v>157</v>
      </c>
      <c r="R109" s="1456" t="s">
        <v>157</v>
      </c>
      <c r="S109" s="1456" t="s">
        <v>157</v>
      </c>
      <c r="T109" s="437" t="s">
        <v>157</v>
      </c>
    </row>
    <row r="110" spans="1:20" ht="15" customHeight="1" x14ac:dyDescent="0.25">
      <c r="A110" s="52"/>
      <c r="B110" s="21" t="s">
        <v>746</v>
      </c>
      <c r="C110" s="1050" t="s">
        <v>747</v>
      </c>
      <c r="D110" s="946"/>
      <c r="E110" s="1050"/>
      <c r="F110" s="1088"/>
      <c r="G110" s="810"/>
      <c r="H110" s="87"/>
      <c r="I110" s="96"/>
      <c r="J110" s="76"/>
      <c r="K110" s="57"/>
      <c r="L110" s="32"/>
      <c r="M110" s="33"/>
      <c r="N110" s="1478"/>
      <c r="O110" s="1832" t="s">
        <v>157</v>
      </c>
      <c r="P110" s="1833" t="s">
        <v>157</v>
      </c>
      <c r="Q110" s="1717" t="s">
        <v>157</v>
      </c>
      <c r="R110" s="1932" t="s">
        <v>157</v>
      </c>
      <c r="S110" s="1932" t="s">
        <v>157</v>
      </c>
      <c r="T110" s="1834" t="s">
        <v>157</v>
      </c>
    </row>
    <row r="111" spans="1:20" ht="15" customHeight="1" x14ac:dyDescent="0.25">
      <c r="A111" s="22"/>
      <c r="B111" s="34"/>
      <c r="C111" s="1050" t="s">
        <v>748</v>
      </c>
      <c r="D111" s="946"/>
      <c r="E111" s="1050"/>
      <c r="F111" s="1088"/>
      <c r="G111" s="849"/>
      <c r="H111" s="87"/>
      <c r="I111" s="96"/>
      <c r="J111" s="76"/>
      <c r="K111" s="134"/>
      <c r="L111" s="32"/>
      <c r="M111" s="33"/>
      <c r="N111" s="1877"/>
      <c r="O111" s="1328" t="s">
        <v>157</v>
      </c>
      <c r="P111" s="966" t="s">
        <v>157</v>
      </c>
      <c r="Q111" s="1464" t="s">
        <v>157</v>
      </c>
      <c r="R111" s="1456" t="s">
        <v>157</v>
      </c>
      <c r="S111" s="1456" t="s">
        <v>157</v>
      </c>
      <c r="T111" s="437" t="s">
        <v>157</v>
      </c>
    </row>
    <row r="112" spans="1:20" ht="15" customHeight="1" x14ac:dyDescent="0.25">
      <c r="A112" s="52"/>
      <c r="B112" s="244" t="s">
        <v>385</v>
      </c>
      <c r="C112" s="1050" t="s">
        <v>749</v>
      </c>
      <c r="D112" s="946"/>
      <c r="E112" s="1050"/>
      <c r="F112" s="1088"/>
      <c r="G112" s="743"/>
      <c r="H112" s="135"/>
      <c r="I112" s="96"/>
      <c r="J112" s="76"/>
      <c r="K112" s="134"/>
      <c r="L112" s="32"/>
      <c r="M112" s="33"/>
      <c r="N112" s="1650"/>
      <c r="O112" s="1328" t="s">
        <v>157</v>
      </c>
      <c r="P112" s="966" t="s">
        <v>157</v>
      </c>
      <c r="Q112" s="1464" t="s">
        <v>157</v>
      </c>
      <c r="R112" s="1456" t="s">
        <v>157</v>
      </c>
      <c r="S112" s="1456" t="s">
        <v>157</v>
      </c>
      <c r="T112" s="437" t="s">
        <v>157</v>
      </c>
    </row>
    <row r="113" spans="1:20" ht="15" customHeight="1" x14ac:dyDescent="0.25">
      <c r="A113" s="52"/>
      <c r="B113" s="34"/>
      <c r="C113" s="123" t="s">
        <v>750</v>
      </c>
      <c r="D113" s="1087"/>
      <c r="E113" s="1050" t="s">
        <v>751</v>
      </c>
      <c r="F113" s="1088">
        <v>96</v>
      </c>
      <c r="G113" s="743"/>
      <c r="H113" s="135">
        <f>ROUND($G$107*$F$107/F113,2)</f>
        <v>0</v>
      </c>
      <c r="I113" s="96" t="s">
        <v>50</v>
      </c>
      <c r="J113" s="82"/>
      <c r="K113" s="134">
        <f>IF(OR(ISBLANK(J113),G107=0,ISBLANK(G107)),,ROUND(J113+$K$3,2))</f>
        <v>0</v>
      </c>
      <c r="L113" s="32">
        <f>ROUND(K113*H113,2)</f>
        <v>0</v>
      </c>
      <c r="M113" s="33">
        <f>ROUND(K113/F113,2)</f>
        <v>0</v>
      </c>
      <c r="N113" s="1478"/>
      <c r="O113" s="1832" t="s">
        <v>157</v>
      </c>
      <c r="P113" s="1833" t="s">
        <v>157</v>
      </c>
      <c r="Q113" s="1717" t="s">
        <v>157</v>
      </c>
      <c r="R113" s="1932" t="s">
        <v>157</v>
      </c>
      <c r="S113" s="1932" t="s">
        <v>157</v>
      </c>
      <c r="T113" s="1834" t="s">
        <v>157</v>
      </c>
    </row>
    <row r="114" spans="1:20" ht="15" customHeight="1" x14ac:dyDescent="0.25">
      <c r="A114" s="52"/>
      <c r="B114" s="109"/>
      <c r="C114" s="1050" t="s">
        <v>752</v>
      </c>
      <c r="D114" s="946"/>
      <c r="E114" s="1052"/>
      <c r="F114" s="1088"/>
      <c r="G114" s="811"/>
      <c r="H114" s="193"/>
      <c r="I114" s="243"/>
      <c r="J114" s="110"/>
      <c r="K114" s="142"/>
      <c r="L114" s="245"/>
      <c r="M114" s="246"/>
      <c r="N114" s="1877"/>
      <c r="O114" s="1328" t="s">
        <v>157</v>
      </c>
      <c r="P114" s="966" t="s">
        <v>157</v>
      </c>
      <c r="Q114" s="1464" t="s">
        <v>157</v>
      </c>
      <c r="R114" s="1456" t="s">
        <v>157</v>
      </c>
      <c r="S114" s="1456" t="s">
        <v>157</v>
      </c>
      <c r="T114" s="437" t="s">
        <v>157</v>
      </c>
    </row>
    <row r="115" spans="1:20" ht="15" customHeight="1" x14ac:dyDescent="0.25">
      <c r="A115" s="52"/>
      <c r="B115" s="21"/>
      <c r="C115" s="1050" t="s">
        <v>753</v>
      </c>
      <c r="D115" s="946"/>
      <c r="E115" s="1050"/>
      <c r="F115" s="1088"/>
      <c r="G115" s="811"/>
      <c r="H115" s="193"/>
      <c r="I115" s="243"/>
      <c r="J115" s="110"/>
      <c r="K115" s="142"/>
      <c r="L115" s="245"/>
      <c r="M115" s="246"/>
      <c r="N115" s="1650"/>
      <c r="O115" s="1328" t="s">
        <v>157</v>
      </c>
      <c r="P115" s="966" t="s">
        <v>157</v>
      </c>
      <c r="Q115" s="1464" t="s">
        <v>157</v>
      </c>
      <c r="R115" s="1456" t="s">
        <v>157</v>
      </c>
      <c r="S115" s="1456" t="s">
        <v>157</v>
      </c>
      <c r="T115" s="437" t="s">
        <v>157</v>
      </c>
    </row>
    <row r="116" spans="1:20" ht="15" customHeight="1" x14ac:dyDescent="0.25">
      <c r="A116" s="52"/>
      <c r="B116" s="247"/>
      <c r="C116" s="1050" t="s">
        <v>754</v>
      </c>
      <c r="D116" s="946"/>
      <c r="E116" s="1050"/>
      <c r="F116" s="1105"/>
      <c r="G116" s="811"/>
      <c r="H116" s="249"/>
      <c r="I116" s="256"/>
      <c r="J116" s="170"/>
      <c r="K116" s="248"/>
      <c r="L116" s="250"/>
      <c r="M116" s="251"/>
      <c r="N116" s="1478"/>
      <c r="O116" s="1832" t="s">
        <v>157</v>
      </c>
      <c r="P116" s="1833" t="s">
        <v>157</v>
      </c>
      <c r="Q116" s="1717" t="s">
        <v>157</v>
      </c>
      <c r="R116" s="1932" t="s">
        <v>157</v>
      </c>
      <c r="S116" s="1932" t="s">
        <v>157</v>
      </c>
      <c r="T116" s="1834" t="s">
        <v>157</v>
      </c>
    </row>
    <row r="117" spans="1:20" ht="15" customHeight="1" thickBot="1" x14ac:dyDescent="0.3">
      <c r="A117" s="55"/>
      <c r="B117" s="252"/>
      <c r="C117" s="1055"/>
      <c r="D117" s="1019"/>
      <c r="E117" s="1055"/>
      <c r="F117" s="1078"/>
      <c r="G117" s="803"/>
      <c r="H117" s="43"/>
      <c r="I117" s="253"/>
      <c r="J117" s="42"/>
      <c r="K117" s="43"/>
      <c r="L117" s="254"/>
      <c r="M117" s="255"/>
      <c r="N117" s="1677"/>
      <c r="O117" s="1821" t="s">
        <v>157</v>
      </c>
      <c r="P117" s="1598" t="s">
        <v>157</v>
      </c>
      <c r="Q117" s="1822" t="s">
        <v>157</v>
      </c>
      <c r="R117" s="1470" t="s">
        <v>157</v>
      </c>
      <c r="S117" s="1470" t="s">
        <v>157</v>
      </c>
      <c r="T117" s="936" t="s">
        <v>157</v>
      </c>
    </row>
    <row r="118" spans="1:20" ht="15" customHeight="1" thickBot="1" x14ac:dyDescent="0.3">
      <c r="A118" s="219">
        <v>20</v>
      </c>
      <c r="B118" s="1605" t="s">
        <v>3359</v>
      </c>
      <c r="C118" s="1100" t="s">
        <v>3404</v>
      </c>
      <c r="D118" s="946"/>
      <c r="E118" s="1137" t="s">
        <v>755</v>
      </c>
      <c r="F118" s="1076">
        <v>72</v>
      </c>
      <c r="G118" s="729">
        <v>0</v>
      </c>
      <c r="H118" s="453">
        <f>ROUND(G118*F118/F118,2)</f>
        <v>0</v>
      </c>
      <c r="I118" s="884" t="s">
        <v>50</v>
      </c>
      <c r="J118" s="120"/>
      <c r="K118" s="217">
        <f>IF(OR(ISBLANK(J118),G118=0,ISBLANK(G118)),,ROUND(J118+$K$3,2))</f>
        <v>0</v>
      </c>
      <c r="L118" s="221">
        <f>ROUND(H118*K118,2)</f>
        <v>0</v>
      </c>
      <c r="M118" s="330">
        <f>ROUND(K118/F118,2)</f>
        <v>0</v>
      </c>
      <c r="N118" s="2052"/>
      <c r="O118" s="1832" t="s">
        <v>157</v>
      </c>
      <c r="P118" s="1833" t="s">
        <v>157</v>
      </c>
      <c r="Q118" s="1717" t="s">
        <v>157</v>
      </c>
      <c r="R118" s="1932" t="s">
        <v>157</v>
      </c>
      <c r="S118" s="1932" t="s">
        <v>157</v>
      </c>
      <c r="T118" s="1834" t="s">
        <v>157</v>
      </c>
    </row>
    <row r="119" spans="1:20" ht="15" customHeight="1" x14ac:dyDescent="0.25">
      <c r="A119" s="52"/>
      <c r="B119" s="88" t="s">
        <v>756</v>
      </c>
      <c r="C119" s="228" t="s">
        <v>3405</v>
      </c>
      <c r="D119" s="946"/>
      <c r="E119" s="1067" t="s">
        <v>757</v>
      </c>
      <c r="F119" s="1109">
        <v>144</v>
      </c>
      <c r="G119" s="810"/>
      <c r="H119" s="27">
        <f>ROUND(G118*F118/F119,2)</f>
        <v>0</v>
      </c>
      <c r="I119" s="218" t="s">
        <v>50</v>
      </c>
      <c r="J119" s="25"/>
      <c r="K119" s="66">
        <f>IF(OR(ISBLANK(J119),G118=0,ISBLANK(G118)),,ROUND(J119+$K$3,2))</f>
        <v>0</v>
      </c>
      <c r="L119" s="28">
        <f>ROUND(H119*K119,2)</f>
        <v>0</v>
      </c>
      <c r="M119" s="29">
        <f>ROUND(K119/F119,2)</f>
        <v>0</v>
      </c>
      <c r="N119" s="1478"/>
      <c r="O119" s="1832" t="s">
        <v>157</v>
      </c>
      <c r="P119" s="1833" t="s">
        <v>157</v>
      </c>
      <c r="Q119" s="1717" t="s">
        <v>157</v>
      </c>
      <c r="R119" s="1932" t="s">
        <v>157</v>
      </c>
      <c r="S119" s="1932" t="s">
        <v>157</v>
      </c>
      <c r="T119" s="1834" t="s">
        <v>157</v>
      </c>
    </row>
    <row r="120" spans="1:20" ht="15" customHeight="1" thickBot="1" x14ac:dyDescent="0.3">
      <c r="A120" s="211"/>
      <c r="B120" s="13"/>
      <c r="C120" s="128"/>
      <c r="D120" s="1048"/>
      <c r="E120" s="1051"/>
      <c r="F120" s="1074"/>
      <c r="G120" s="828"/>
      <c r="H120" s="128"/>
      <c r="I120" s="609"/>
      <c r="J120" s="79"/>
      <c r="K120" s="127"/>
      <c r="L120" s="46"/>
      <c r="M120" s="47"/>
      <c r="N120" s="1677"/>
      <c r="O120" s="1821" t="s">
        <v>157</v>
      </c>
      <c r="P120" s="1598" t="s">
        <v>157</v>
      </c>
      <c r="Q120" s="1822" t="s">
        <v>157</v>
      </c>
      <c r="R120" s="1470" t="s">
        <v>157</v>
      </c>
      <c r="S120" s="1470" t="s">
        <v>157</v>
      </c>
      <c r="T120" s="936" t="s">
        <v>157</v>
      </c>
    </row>
    <row r="121" spans="1:20" ht="15" customHeight="1" thickBot="1" x14ac:dyDescent="0.3">
      <c r="A121" s="52">
        <v>21</v>
      </c>
      <c r="B121" s="200" t="s">
        <v>3360</v>
      </c>
      <c r="C121" s="908" t="s">
        <v>3406</v>
      </c>
      <c r="D121" s="946"/>
      <c r="E121" s="1056" t="s">
        <v>758</v>
      </c>
      <c r="F121" s="1072">
        <v>160</v>
      </c>
      <c r="G121" s="820">
        <v>0</v>
      </c>
      <c r="H121" s="27">
        <f>ROUND(G121*F121/F121,2)</f>
        <v>0</v>
      </c>
      <c r="I121" s="218" t="s">
        <v>50</v>
      </c>
      <c r="J121" s="25"/>
      <c r="K121" s="66">
        <f>IF(OR(ISBLANK(J121),G121=0,ISBLANK(G121)),,ROUND(J121+$K$3,2))</f>
        <v>0</v>
      </c>
      <c r="L121" s="28">
        <f>ROUND(H121*K121,2)</f>
        <v>0</v>
      </c>
      <c r="M121" s="29">
        <f>ROUND(K121/F121,2)</f>
        <v>0</v>
      </c>
      <c r="N121" s="2052"/>
      <c r="O121" s="1832" t="s">
        <v>157</v>
      </c>
      <c r="P121" s="1833" t="s">
        <v>157</v>
      </c>
      <c r="Q121" s="1717" t="s">
        <v>157</v>
      </c>
      <c r="R121" s="1932" t="s">
        <v>157</v>
      </c>
      <c r="S121" s="1932" t="s">
        <v>157</v>
      </c>
      <c r="T121" s="1834" t="s">
        <v>157</v>
      </c>
    </row>
    <row r="122" spans="1:20" ht="15" customHeight="1" x14ac:dyDescent="0.25">
      <c r="A122" s="52"/>
      <c r="B122" s="21" t="s">
        <v>759</v>
      </c>
      <c r="C122" s="135"/>
      <c r="D122" s="1091"/>
      <c r="E122" s="1052"/>
      <c r="F122" s="1073"/>
      <c r="G122" s="810"/>
      <c r="H122" s="87"/>
      <c r="I122" s="96"/>
      <c r="J122" s="76"/>
      <c r="K122" s="57"/>
      <c r="L122" s="32"/>
      <c r="M122" s="33"/>
      <c r="N122" s="1478"/>
      <c r="O122" s="1832" t="s">
        <v>157</v>
      </c>
      <c r="P122" s="1833" t="s">
        <v>157</v>
      </c>
      <c r="Q122" s="1717" t="s">
        <v>157</v>
      </c>
      <c r="R122" s="1932" t="s">
        <v>157</v>
      </c>
      <c r="S122" s="1932" t="s">
        <v>157</v>
      </c>
      <c r="T122" s="1834" t="s">
        <v>157</v>
      </c>
    </row>
    <row r="123" spans="1:20" ht="15" customHeight="1" thickBot="1" x14ac:dyDescent="0.3">
      <c r="A123" s="55"/>
      <c r="B123" s="13" t="s">
        <v>760</v>
      </c>
      <c r="C123" s="513"/>
      <c r="D123" s="1228"/>
      <c r="E123" s="1032"/>
      <c r="F123" s="1075"/>
      <c r="G123" s="810"/>
      <c r="H123" s="70"/>
      <c r="I123" s="97"/>
      <c r="J123" s="111"/>
      <c r="K123" s="69"/>
      <c r="L123" s="71"/>
      <c r="M123" s="112"/>
      <c r="N123" s="1677"/>
      <c r="O123" s="1821" t="s">
        <v>157</v>
      </c>
      <c r="P123" s="1598" t="s">
        <v>157</v>
      </c>
      <c r="Q123" s="1822" t="s">
        <v>157</v>
      </c>
      <c r="R123" s="1470" t="s">
        <v>157</v>
      </c>
      <c r="S123" s="1470" t="s">
        <v>157</v>
      </c>
      <c r="T123" s="936" t="s">
        <v>157</v>
      </c>
    </row>
    <row r="124" spans="1:20" ht="15" customHeight="1" thickBot="1" x14ac:dyDescent="0.3">
      <c r="A124" s="125">
        <v>22</v>
      </c>
      <c r="B124" s="200" t="s">
        <v>761</v>
      </c>
      <c r="C124" s="329" t="s">
        <v>51</v>
      </c>
      <c r="D124" s="946"/>
      <c r="E124" s="1056" t="s">
        <v>762</v>
      </c>
      <c r="F124" s="1072">
        <v>240</v>
      </c>
      <c r="G124" s="729">
        <v>0</v>
      </c>
      <c r="H124" s="27">
        <f>ROUND(G124*F124/F124,2)</f>
        <v>0</v>
      </c>
      <c r="I124" s="218" t="s">
        <v>50</v>
      </c>
      <c r="J124" s="25"/>
      <c r="K124" s="66">
        <f>IF(OR(ISBLANK(J124),G124=0,ISBLANK(G124)),,ROUND(J124+$K$3,2))</f>
        <v>0</v>
      </c>
      <c r="L124" s="28">
        <f>ROUND(H124*K124,2)</f>
        <v>0</v>
      </c>
      <c r="M124" s="29">
        <f>ROUND(K124/F124,2)</f>
        <v>0</v>
      </c>
      <c r="N124" s="2052"/>
      <c r="O124" s="1832" t="s">
        <v>157</v>
      </c>
      <c r="P124" s="1833" t="s">
        <v>157</v>
      </c>
      <c r="Q124" s="1717" t="s">
        <v>157</v>
      </c>
      <c r="R124" s="1932" t="s">
        <v>157</v>
      </c>
      <c r="S124" s="1932" t="s">
        <v>157</v>
      </c>
      <c r="T124" s="1834" t="s">
        <v>157</v>
      </c>
    </row>
    <row r="125" spans="1:20" ht="15" customHeight="1" x14ac:dyDescent="0.25">
      <c r="A125" s="22"/>
      <c r="B125" s="34" t="s">
        <v>763</v>
      </c>
      <c r="C125" s="946" t="s">
        <v>52</v>
      </c>
      <c r="D125" s="1091"/>
      <c r="E125" s="1052"/>
      <c r="F125" s="1073"/>
      <c r="G125" s="810"/>
      <c r="H125" s="140"/>
      <c r="I125" s="96"/>
      <c r="J125" s="76"/>
      <c r="K125" s="57"/>
      <c r="L125" s="32"/>
      <c r="M125" s="33"/>
      <c r="N125" s="1478"/>
      <c r="O125" s="1832" t="s">
        <v>157</v>
      </c>
      <c r="P125" s="1833" t="s">
        <v>157</v>
      </c>
      <c r="Q125" s="1717" t="s">
        <v>157</v>
      </c>
      <c r="R125" s="1932" t="s">
        <v>157</v>
      </c>
      <c r="S125" s="1932" t="s">
        <v>157</v>
      </c>
      <c r="T125" s="1834" t="s">
        <v>157</v>
      </c>
    </row>
    <row r="126" spans="1:20" ht="15" customHeight="1" x14ac:dyDescent="0.25">
      <c r="A126" s="22"/>
      <c r="B126" s="34" t="s">
        <v>764</v>
      </c>
      <c r="C126" s="436"/>
      <c r="D126" s="1091"/>
      <c r="E126" s="1052"/>
      <c r="F126" s="1073"/>
      <c r="G126" s="810"/>
      <c r="H126" s="87"/>
      <c r="I126" s="96"/>
      <c r="J126" s="76"/>
      <c r="K126" s="57"/>
      <c r="L126" s="32"/>
      <c r="M126" s="33"/>
      <c r="N126" s="1877"/>
      <c r="O126" s="1328" t="s">
        <v>157</v>
      </c>
      <c r="P126" s="966" t="s">
        <v>157</v>
      </c>
      <c r="Q126" s="1464" t="s">
        <v>157</v>
      </c>
      <c r="R126" s="1456" t="s">
        <v>157</v>
      </c>
      <c r="S126" s="1456" t="s">
        <v>157</v>
      </c>
      <c r="T126" s="437" t="s">
        <v>157</v>
      </c>
    </row>
    <row r="127" spans="1:20" ht="15" customHeight="1" thickBot="1" x14ac:dyDescent="0.3">
      <c r="A127" s="41"/>
      <c r="B127" s="48"/>
      <c r="C127" s="513"/>
      <c r="D127" s="1228"/>
      <c r="E127" s="1032"/>
      <c r="F127" s="1075"/>
      <c r="G127" s="810"/>
      <c r="H127" s="70"/>
      <c r="I127" s="97"/>
      <c r="J127" s="111"/>
      <c r="K127" s="69"/>
      <c r="L127" s="71"/>
      <c r="M127" s="112"/>
      <c r="N127" s="1650"/>
      <c r="O127" s="1328" t="s">
        <v>157</v>
      </c>
      <c r="P127" s="966" t="s">
        <v>157</v>
      </c>
      <c r="Q127" s="1464" t="s">
        <v>157</v>
      </c>
      <c r="R127" s="1456" t="s">
        <v>157</v>
      </c>
      <c r="S127" s="1456" t="s">
        <v>157</v>
      </c>
      <c r="T127" s="437" t="s">
        <v>157</v>
      </c>
    </row>
    <row r="128" spans="1:20" ht="15" customHeight="1" thickBot="1" x14ac:dyDescent="0.3">
      <c r="A128" s="52">
        <v>23</v>
      </c>
      <c r="B128" s="200" t="s">
        <v>3366</v>
      </c>
      <c r="C128" s="436" t="s">
        <v>765</v>
      </c>
      <c r="D128" s="1216"/>
      <c r="E128" s="1056" t="s">
        <v>766</v>
      </c>
      <c r="F128" s="1072">
        <v>160</v>
      </c>
      <c r="G128" s="729">
        <v>0</v>
      </c>
      <c r="H128" s="27">
        <f>ROUND(G128*F128/F128,2)</f>
        <v>0</v>
      </c>
      <c r="I128" s="218" t="s">
        <v>50</v>
      </c>
      <c r="J128" s="25"/>
      <c r="K128" s="66">
        <f>IF(OR(ISBLANK(J128),G128=0,ISBLANK(G128)),,ROUND(J128+$K$3,2))</f>
        <v>0</v>
      </c>
      <c r="L128" s="28">
        <f>ROUND(H128*K128,2)</f>
        <v>0</v>
      </c>
      <c r="M128" s="29">
        <f>ROUND(K128/F128,2)</f>
        <v>0</v>
      </c>
      <c r="N128" s="1478"/>
      <c r="O128" s="1832" t="s">
        <v>157</v>
      </c>
      <c r="P128" s="1833" t="s">
        <v>157</v>
      </c>
      <c r="Q128" s="1717" t="s">
        <v>157</v>
      </c>
      <c r="R128" s="1932" t="s">
        <v>157</v>
      </c>
      <c r="S128" s="1932" t="s">
        <v>157</v>
      </c>
      <c r="T128" s="1834" t="s">
        <v>157</v>
      </c>
    </row>
    <row r="129" spans="1:20" ht="15" customHeight="1" x14ac:dyDescent="0.25">
      <c r="A129" s="52"/>
      <c r="B129" s="34" t="s">
        <v>767</v>
      </c>
      <c r="C129" s="123" t="s">
        <v>3704</v>
      </c>
      <c r="D129" s="946"/>
      <c r="E129" s="1052"/>
      <c r="F129" s="1073"/>
      <c r="G129" s="810"/>
      <c r="H129" s="27"/>
      <c r="I129" s="96"/>
      <c r="J129" s="76"/>
      <c r="K129" s="57"/>
      <c r="L129" s="32"/>
      <c r="M129" s="33"/>
      <c r="N129" s="1877"/>
      <c r="O129" s="1328" t="s">
        <v>157</v>
      </c>
      <c r="P129" s="966" t="s">
        <v>157</v>
      </c>
      <c r="Q129" s="1464" t="s">
        <v>157</v>
      </c>
      <c r="R129" s="1456" t="s">
        <v>157</v>
      </c>
      <c r="S129" s="1456" t="s">
        <v>157</v>
      </c>
      <c r="T129" s="437" t="s">
        <v>157</v>
      </c>
    </row>
    <row r="130" spans="1:20" ht="15" customHeight="1" x14ac:dyDescent="0.25">
      <c r="A130" s="52"/>
      <c r="B130" s="34" t="s">
        <v>768</v>
      </c>
      <c r="C130" s="1053" t="s">
        <v>3705</v>
      </c>
      <c r="D130" s="946"/>
      <c r="E130" s="1067"/>
      <c r="F130" s="1109"/>
      <c r="G130" s="810"/>
      <c r="H130" s="27"/>
      <c r="I130" s="806"/>
      <c r="J130" s="107"/>
      <c r="K130" s="57"/>
      <c r="L130" s="32"/>
      <c r="M130" s="33"/>
      <c r="N130" s="1650"/>
      <c r="O130" s="1328" t="s">
        <v>157</v>
      </c>
      <c r="P130" s="966" t="s">
        <v>157</v>
      </c>
      <c r="Q130" s="1464" t="s">
        <v>157</v>
      </c>
      <c r="R130" s="1456" t="s">
        <v>157</v>
      </c>
      <c r="S130" s="1456" t="s">
        <v>157</v>
      </c>
      <c r="T130" s="437" t="s">
        <v>157</v>
      </c>
    </row>
    <row r="131" spans="1:20" ht="15" customHeight="1" thickBot="1" x14ac:dyDescent="0.3">
      <c r="A131" s="55"/>
      <c r="B131" s="48"/>
      <c r="C131" s="124" t="s">
        <v>769</v>
      </c>
      <c r="D131" s="986"/>
      <c r="E131" s="1051"/>
      <c r="F131" s="1074"/>
      <c r="G131" s="822"/>
      <c r="H131" s="70"/>
      <c r="I131" s="609"/>
      <c r="J131" s="79"/>
      <c r="K131" s="61"/>
      <c r="L131" s="46"/>
      <c r="M131" s="47"/>
      <c r="N131" s="2126"/>
      <c r="O131" s="2043" t="s">
        <v>157</v>
      </c>
      <c r="P131" s="1598" t="s">
        <v>157</v>
      </c>
      <c r="Q131" s="2147" t="s">
        <v>157</v>
      </c>
      <c r="R131" s="2044" t="s">
        <v>157</v>
      </c>
      <c r="S131" s="2044" t="s">
        <v>157</v>
      </c>
      <c r="T131" s="936" t="s">
        <v>157</v>
      </c>
    </row>
    <row r="132" spans="1:20" ht="15" customHeight="1" thickBot="1" x14ac:dyDescent="0.3">
      <c r="A132" s="52">
        <v>24</v>
      </c>
      <c r="B132" s="2376" t="s">
        <v>3718</v>
      </c>
      <c r="C132" s="2031" t="s">
        <v>3719</v>
      </c>
      <c r="D132" s="946"/>
      <c r="E132" s="2377" t="s">
        <v>3720</v>
      </c>
      <c r="F132" s="2034">
        <v>128</v>
      </c>
      <c r="G132" s="729">
        <v>0</v>
      </c>
      <c r="H132" s="27">
        <f>ROUND(G132*F132/F132,2)</f>
        <v>0</v>
      </c>
      <c r="I132" s="884" t="s">
        <v>50</v>
      </c>
      <c r="J132" s="120"/>
      <c r="K132" s="217">
        <f>IF(OR(ISBLANK(J132),G132=0,ISBLANK(G132)),,ROUND(J132+$K$3,2))</f>
        <v>0</v>
      </c>
      <c r="L132" s="28">
        <f>ROUND(H132*K132,2)</f>
        <v>0</v>
      </c>
      <c r="M132" s="29">
        <f>ROUND(K132/F132,2)</f>
        <v>0</v>
      </c>
      <c r="N132" s="1881"/>
      <c r="O132" s="1832" t="s">
        <v>157</v>
      </c>
      <c r="P132" s="1833" t="s">
        <v>157</v>
      </c>
      <c r="Q132" s="1717" t="s">
        <v>157</v>
      </c>
      <c r="R132" s="1932" t="s">
        <v>157</v>
      </c>
      <c r="S132" s="1932" t="s">
        <v>157</v>
      </c>
      <c r="T132" s="1834" t="s">
        <v>157</v>
      </c>
    </row>
    <row r="133" spans="1:20" ht="15" customHeight="1" x14ac:dyDescent="0.25">
      <c r="A133" s="52"/>
      <c r="B133" s="34" t="s">
        <v>3721</v>
      </c>
      <c r="C133" s="860"/>
      <c r="D133" s="1036"/>
      <c r="E133" s="1052"/>
      <c r="F133" s="1073"/>
      <c r="G133" s="810"/>
      <c r="H133" s="131"/>
      <c r="I133" s="96"/>
      <c r="J133" s="93"/>
      <c r="K133" s="66"/>
      <c r="L133" s="102"/>
      <c r="M133" s="103"/>
      <c r="N133" s="1650"/>
      <c r="O133" s="1328" t="s">
        <v>157</v>
      </c>
      <c r="P133" s="966" t="s">
        <v>157</v>
      </c>
      <c r="Q133" s="1464" t="s">
        <v>157</v>
      </c>
      <c r="R133" s="1456" t="s">
        <v>157</v>
      </c>
      <c r="S133" s="1456" t="s">
        <v>157</v>
      </c>
      <c r="T133" s="437" t="s">
        <v>157</v>
      </c>
    </row>
    <row r="134" spans="1:20" ht="15" customHeight="1" x14ac:dyDescent="0.25">
      <c r="A134" s="52"/>
      <c r="B134" s="34" t="s">
        <v>3722</v>
      </c>
      <c r="C134" s="860"/>
      <c r="D134" s="1036"/>
      <c r="E134" s="1052"/>
      <c r="F134" s="1073"/>
      <c r="G134" s="810"/>
      <c r="H134" s="131"/>
      <c r="I134" s="96"/>
      <c r="J134" s="132"/>
      <c r="K134" s="57"/>
      <c r="L134" s="39"/>
      <c r="M134" s="40"/>
      <c r="N134" s="1478"/>
      <c r="O134" s="1832" t="s">
        <v>157</v>
      </c>
      <c r="P134" s="1833" t="s">
        <v>157</v>
      </c>
      <c r="Q134" s="1717" t="s">
        <v>157</v>
      </c>
      <c r="R134" s="1932" t="s">
        <v>157</v>
      </c>
      <c r="S134" s="1932" t="s">
        <v>157</v>
      </c>
      <c r="T134" s="1834" t="s">
        <v>157</v>
      </c>
    </row>
    <row r="135" spans="1:20" ht="15" customHeight="1" thickBot="1" x14ac:dyDescent="0.3">
      <c r="A135" s="55"/>
      <c r="B135" s="252" t="s">
        <v>312</v>
      </c>
      <c r="C135" s="1058"/>
      <c r="D135" s="1049"/>
      <c r="E135" s="1051"/>
      <c r="F135" s="1074"/>
      <c r="G135" s="822"/>
      <c r="H135" s="45"/>
      <c r="I135" s="609"/>
      <c r="J135" s="151"/>
      <c r="K135" s="61"/>
      <c r="L135" s="46"/>
      <c r="M135" s="47"/>
      <c r="N135" s="1677"/>
      <c r="O135" s="1821" t="s">
        <v>157</v>
      </c>
      <c r="P135" s="1598" t="s">
        <v>157</v>
      </c>
      <c r="Q135" s="1822" t="s">
        <v>157</v>
      </c>
      <c r="R135" s="1470" t="s">
        <v>157</v>
      </c>
      <c r="S135" s="1470" t="s">
        <v>157</v>
      </c>
      <c r="T135" s="936" t="s">
        <v>157</v>
      </c>
    </row>
    <row r="136" spans="1:20" ht="15" customHeight="1" thickBot="1" x14ac:dyDescent="0.3">
      <c r="A136" s="52">
        <v>25</v>
      </c>
      <c r="B136" s="2269" t="s">
        <v>3361</v>
      </c>
      <c r="C136" s="994" t="s">
        <v>3717</v>
      </c>
      <c r="D136" s="946"/>
      <c r="E136" s="1141" t="s">
        <v>3365</v>
      </c>
      <c r="F136" s="1101">
        <v>84</v>
      </c>
      <c r="G136" s="729">
        <v>0</v>
      </c>
      <c r="H136" s="27">
        <f>ROUND(G136*F136/F136,2)</f>
        <v>0</v>
      </c>
      <c r="I136" s="884" t="s">
        <v>50</v>
      </c>
      <c r="J136" s="120"/>
      <c r="K136" s="217">
        <f>IF(OR(ISBLANK(J136),G136=0,ISBLANK(G136)),,ROUND(J136+$K$3,2))</f>
        <v>0</v>
      </c>
      <c r="L136" s="28">
        <f>ROUND(H136*K136,2)</f>
        <v>0</v>
      </c>
      <c r="M136" s="29">
        <f>ROUND(K136/F136,2)</f>
        <v>0</v>
      </c>
      <c r="N136" s="1881"/>
      <c r="O136" s="1832" t="s">
        <v>157</v>
      </c>
      <c r="P136" s="1833" t="s">
        <v>157</v>
      </c>
      <c r="Q136" s="1717" t="s">
        <v>157</v>
      </c>
      <c r="R136" s="1932" t="s">
        <v>157</v>
      </c>
      <c r="S136" s="1932" t="s">
        <v>157</v>
      </c>
      <c r="T136" s="1834" t="s">
        <v>157</v>
      </c>
    </row>
    <row r="137" spans="1:20" ht="15" customHeight="1" x14ac:dyDescent="0.25">
      <c r="A137" s="52"/>
      <c r="B137" s="34" t="s">
        <v>3362</v>
      </c>
      <c r="C137" s="860"/>
      <c r="D137" s="1036"/>
      <c r="E137" s="1052"/>
      <c r="F137" s="1073"/>
      <c r="G137" s="810"/>
      <c r="H137" s="131"/>
      <c r="I137" s="96"/>
      <c r="J137" s="93"/>
      <c r="K137" s="66"/>
      <c r="L137" s="102"/>
      <c r="M137" s="103"/>
      <c r="N137" s="1650"/>
      <c r="O137" s="1328" t="s">
        <v>157</v>
      </c>
      <c r="P137" s="966" t="s">
        <v>157</v>
      </c>
      <c r="Q137" s="1464" t="s">
        <v>157</v>
      </c>
      <c r="R137" s="1456" t="s">
        <v>157</v>
      </c>
      <c r="S137" s="1456" t="s">
        <v>157</v>
      </c>
      <c r="T137" s="437" t="s">
        <v>157</v>
      </c>
    </row>
    <row r="138" spans="1:20" ht="15" customHeight="1" x14ac:dyDescent="0.25">
      <c r="A138" s="52"/>
      <c r="B138" s="34" t="s">
        <v>3363</v>
      </c>
      <c r="C138" s="860"/>
      <c r="D138" s="1036"/>
      <c r="E138" s="1052"/>
      <c r="F138" s="1073"/>
      <c r="G138" s="810"/>
      <c r="H138" s="131"/>
      <c r="I138" s="96"/>
      <c r="J138" s="132"/>
      <c r="K138" s="57"/>
      <c r="L138" s="39"/>
      <c r="M138" s="40"/>
      <c r="N138" s="1478"/>
      <c r="O138" s="1832" t="s">
        <v>157</v>
      </c>
      <c r="P138" s="1833" t="s">
        <v>157</v>
      </c>
      <c r="Q138" s="1717" t="s">
        <v>157</v>
      </c>
      <c r="R138" s="1932" t="s">
        <v>157</v>
      </c>
      <c r="S138" s="1932" t="s">
        <v>157</v>
      </c>
      <c r="T138" s="1834" t="s">
        <v>157</v>
      </c>
    </row>
    <row r="139" spans="1:20" ht="15" customHeight="1" thickBot="1" x14ac:dyDescent="0.3">
      <c r="A139" s="55"/>
      <c r="B139" s="252" t="s">
        <v>3364</v>
      </c>
      <c r="C139" s="1058"/>
      <c r="D139" s="1049"/>
      <c r="E139" s="1051"/>
      <c r="F139" s="1074"/>
      <c r="G139" s="822"/>
      <c r="H139" s="45"/>
      <c r="I139" s="609"/>
      <c r="J139" s="151"/>
      <c r="K139" s="61"/>
      <c r="L139" s="46"/>
      <c r="M139" s="47"/>
      <c r="N139" s="1677"/>
      <c r="O139" s="1821" t="s">
        <v>157</v>
      </c>
      <c r="P139" s="1598" t="s">
        <v>157</v>
      </c>
      <c r="Q139" s="1822" t="s">
        <v>157</v>
      </c>
      <c r="R139" s="1470" t="s">
        <v>157</v>
      </c>
      <c r="S139" s="1470" t="s">
        <v>157</v>
      </c>
      <c r="T139" s="936" t="s">
        <v>157</v>
      </c>
    </row>
    <row r="140" spans="1:20" ht="15" customHeight="1" thickBot="1" x14ac:dyDescent="0.3">
      <c r="A140" s="52">
        <v>26</v>
      </c>
      <c r="B140" s="165" t="s">
        <v>2028</v>
      </c>
      <c r="C140" s="994" t="s">
        <v>2029</v>
      </c>
      <c r="D140" s="946"/>
      <c r="E140" s="1141" t="s">
        <v>2030</v>
      </c>
      <c r="F140" s="1101">
        <v>100</v>
      </c>
      <c r="G140" s="729">
        <v>0</v>
      </c>
      <c r="H140" s="27">
        <f>ROUND(G140*F140/F140,2)</f>
        <v>0</v>
      </c>
      <c r="I140" s="884" t="s">
        <v>50</v>
      </c>
      <c r="J140" s="120"/>
      <c r="K140" s="217">
        <f>IF(OR(ISBLANK(J140),G140=0,ISBLANK(G140)),,ROUND(J140+$K$3,2))</f>
        <v>0</v>
      </c>
      <c r="L140" s="28">
        <f>ROUND(H140*K140,2)</f>
        <v>0</v>
      </c>
      <c r="M140" s="29">
        <f>ROUND(K140/F140,2)</f>
        <v>0</v>
      </c>
      <c r="N140" s="2052"/>
      <c r="O140" s="1832" t="s">
        <v>157</v>
      </c>
      <c r="P140" s="1833" t="s">
        <v>157</v>
      </c>
      <c r="Q140" s="1717" t="s">
        <v>157</v>
      </c>
      <c r="R140" s="1932" t="s">
        <v>157</v>
      </c>
      <c r="S140" s="1932" t="s">
        <v>157</v>
      </c>
      <c r="T140" s="1834" t="s">
        <v>157</v>
      </c>
    </row>
    <row r="141" spans="1:20" ht="15" customHeight="1" x14ac:dyDescent="0.25">
      <c r="A141" s="52"/>
      <c r="B141" s="34" t="s">
        <v>2027</v>
      </c>
      <c r="C141" s="860"/>
      <c r="D141" s="1036"/>
      <c r="E141" s="1052"/>
      <c r="F141" s="1073"/>
      <c r="G141" s="810"/>
      <c r="H141" s="131"/>
      <c r="I141" s="96"/>
      <c r="J141" s="93"/>
      <c r="K141" s="66"/>
      <c r="L141" s="102"/>
      <c r="M141" s="103"/>
      <c r="N141" s="1478"/>
      <c r="O141" s="1832" t="s">
        <v>157</v>
      </c>
      <c r="P141" s="1833" t="s">
        <v>157</v>
      </c>
      <c r="Q141" s="1717" t="s">
        <v>157</v>
      </c>
      <c r="R141" s="1932" t="s">
        <v>157</v>
      </c>
      <c r="S141" s="1932" t="s">
        <v>157</v>
      </c>
      <c r="T141" s="1834" t="s">
        <v>157</v>
      </c>
    </row>
    <row r="142" spans="1:20" ht="15" customHeight="1" x14ac:dyDescent="0.25">
      <c r="A142" s="52"/>
      <c r="B142" s="34"/>
      <c r="C142" s="860"/>
      <c r="D142" s="1036"/>
      <c r="E142" s="1052"/>
      <c r="F142" s="1073"/>
      <c r="G142" s="810"/>
      <c r="H142" s="131"/>
      <c r="I142" s="96"/>
      <c r="J142" s="132"/>
      <c r="K142" s="57"/>
      <c r="L142" s="39"/>
      <c r="M142" s="40"/>
      <c r="N142" s="1877"/>
      <c r="O142" s="1328" t="s">
        <v>157</v>
      </c>
      <c r="P142" s="966" t="s">
        <v>157</v>
      </c>
      <c r="Q142" s="1464" t="s">
        <v>157</v>
      </c>
      <c r="R142" s="1456" t="s">
        <v>157</v>
      </c>
      <c r="S142" s="1456" t="s">
        <v>157</v>
      </c>
      <c r="T142" s="437" t="s">
        <v>157</v>
      </c>
    </row>
    <row r="143" spans="1:20" ht="15" customHeight="1" thickBot="1" x14ac:dyDescent="0.3">
      <c r="A143" s="55"/>
      <c r="B143" s="13" t="s">
        <v>157</v>
      </c>
      <c r="C143" s="1058"/>
      <c r="D143" s="1049"/>
      <c r="E143" s="1051"/>
      <c r="F143" s="1074"/>
      <c r="G143" s="822"/>
      <c r="H143" s="45"/>
      <c r="I143" s="609"/>
      <c r="J143" s="151"/>
      <c r="K143" s="61"/>
      <c r="L143" s="46"/>
      <c r="M143" s="47"/>
      <c r="N143" s="2284"/>
      <c r="O143" s="1821" t="s">
        <v>157</v>
      </c>
      <c r="P143" s="1598" t="s">
        <v>157</v>
      </c>
      <c r="Q143" s="1822" t="s">
        <v>157</v>
      </c>
      <c r="R143" s="1470" t="s">
        <v>157</v>
      </c>
      <c r="S143" s="1470" t="s">
        <v>157</v>
      </c>
      <c r="T143" s="936" t="s">
        <v>157</v>
      </c>
    </row>
    <row r="144" spans="1:20" ht="15" customHeight="1" thickBot="1" x14ac:dyDescent="0.3">
      <c r="A144" s="95">
        <v>27</v>
      </c>
      <c r="B144" s="654" t="s">
        <v>3367</v>
      </c>
      <c r="C144" s="993" t="s">
        <v>770</v>
      </c>
      <c r="D144" s="946"/>
      <c r="E144" s="1142" t="s">
        <v>771</v>
      </c>
      <c r="F144" s="1111">
        <v>120</v>
      </c>
      <c r="G144" s="729">
        <v>62</v>
      </c>
      <c r="H144" s="329">
        <f>ROUND(G144*F144/F144,2)</f>
        <v>62</v>
      </c>
      <c r="I144" s="891" t="s">
        <v>50</v>
      </c>
      <c r="J144" s="147">
        <v>33.4</v>
      </c>
      <c r="K144" s="220">
        <f>IF(OR(ISBLANK(J144),G144=0,ISBLANK(G144)),,ROUND(J144+$K$3,2))</f>
        <v>33.4</v>
      </c>
      <c r="L144" s="221">
        <f>ROUND(H144*K144,2)</f>
        <v>2070.8000000000002</v>
      </c>
      <c r="M144" s="330">
        <f t="shared" ref="M144:M149" si="5">ROUND(K144/F144,2)</f>
        <v>0.28000000000000003</v>
      </c>
      <c r="N144" s="2301"/>
      <c r="O144" s="2302"/>
      <c r="P144" s="2303"/>
      <c r="Q144" s="2304"/>
      <c r="R144" s="2305"/>
      <c r="S144" s="2305"/>
      <c r="T144" s="2305"/>
    </row>
    <row r="145" spans="1:20" ht="15" customHeight="1" x14ac:dyDescent="0.25">
      <c r="A145" s="52"/>
      <c r="B145" s="34" t="s">
        <v>3650</v>
      </c>
      <c r="C145" s="863" t="s">
        <v>772</v>
      </c>
      <c r="D145" s="946"/>
      <c r="E145" s="1067" t="s">
        <v>773</v>
      </c>
      <c r="F145" s="1109">
        <v>44</v>
      </c>
      <c r="G145" s="810"/>
      <c r="H145" s="223">
        <f>ROUND($G$152*$F$152/F145,2)</f>
        <v>0</v>
      </c>
      <c r="I145" s="806" t="s">
        <v>50</v>
      </c>
      <c r="J145" s="80"/>
      <c r="K145" s="81">
        <f>IF(OR(ISBLANK(J145),G144=0,ISBLANK(G144)),,ROUND(J145+$K$3,2))</f>
        <v>0</v>
      </c>
      <c r="L145" s="39">
        <f>ROUND(K145*H145,2)</f>
        <v>0</v>
      </c>
      <c r="M145" s="40">
        <f t="shared" si="5"/>
        <v>0</v>
      </c>
      <c r="N145" s="2301"/>
      <c r="O145" s="2302"/>
      <c r="P145" s="2303"/>
      <c r="Q145" s="2304"/>
      <c r="R145" s="2305"/>
      <c r="S145" s="2305"/>
      <c r="T145" s="2305"/>
    </row>
    <row r="146" spans="1:20" ht="15" customHeight="1" x14ac:dyDescent="0.25">
      <c r="A146" s="52"/>
      <c r="B146" s="21" t="s">
        <v>3687</v>
      </c>
      <c r="C146" s="123" t="s">
        <v>774</v>
      </c>
      <c r="D146" s="946"/>
      <c r="E146" s="1052" t="s">
        <v>775</v>
      </c>
      <c r="F146" s="1073">
        <v>47</v>
      </c>
      <c r="G146" s="810"/>
      <c r="H146" s="131">
        <f>ROUND($G$152*$F$152/F146,2)</f>
        <v>0</v>
      </c>
      <c r="I146" s="96" t="s">
        <v>50</v>
      </c>
      <c r="J146" s="82"/>
      <c r="K146" s="57">
        <f>IF(OR(ISBLANK(J146),G144=0,ISBLANK(G144)),,ROUND(J146+$K$3,2))</f>
        <v>0</v>
      </c>
      <c r="L146" s="32">
        <f>ROUND(K146*H146,2)</f>
        <v>0</v>
      </c>
      <c r="M146" s="33">
        <f t="shared" si="5"/>
        <v>0</v>
      </c>
      <c r="N146" s="2301"/>
      <c r="O146" s="2302"/>
      <c r="P146" s="2303"/>
      <c r="Q146" s="2304"/>
      <c r="R146" s="2305"/>
      <c r="S146" s="2305"/>
      <c r="T146" s="2305"/>
    </row>
    <row r="147" spans="1:20" ht="15" customHeight="1" thickBot="1" x14ac:dyDescent="0.3">
      <c r="A147" s="55"/>
      <c r="B147" s="252" t="s">
        <v>3659</v>
      </c>
      <c r="C147" s="279" t="s">
        <v>3660</v>
      </c>
      <c r="D147" s="986"/>
      <c r="E147" s="1057" t="s">
        <v>776</v>
      </c>
      <c r="F147" s="1085">
        <v>85</v>
      </c>
      <c r="G147" s="869"/>
      <c r="H147" s="115">
        <f>ROUND($G$152*$F$152/F147,2)</f>
        <v>0</v>
      </c>
      <c r="I147" s="609" t="s">
        <v>50</v>
      </c>
      <c r="J147" s="60"/>
      <c r="K147" s="61">
        <f>IF(OR(ISBLANK(J147),G144=0,ISBLANK(G144)),,ROUND(J147+$K$3,2))</f>
        <v>0</v>
      </c>
      <c r="L147" s="46">
        <f>ROUND(K147*H147,2)</f>
        <v>0</v>
      </c>
      <c r="M147" s="47">
        <f t="shared" si="5"/>
        <v>0</v>
      </c>
      <c r="N147" s="2306"/>
      <c r="O147" s="2307"/>
      <c r="P147" s="2308"/>
      <c r="Q147" s="2309"/>
      <c r="R147" s="2310"/>
      <c r="S147" s="2310"/>
      <c r="T147" s="2310"/>
    </row>
    <row r="148" spans="1:20" ht="15" customHeight="1" thickBot="1" x14ac:dyDescent="0.3">
      <c r="A148" s="95">
        <v>28</v>
      </c>
      <c r="B148" s="654" t="s">
        <v>3649</v>
      </c>
      <c r="C148" s="993" t="s">
        <v>3652</v>
      </c>
      <c r="D148" s="946"/>
      <c r="E148" s="1142" t="s">
        <v>3654</v>
      </c>
      <c r="F148" s="1111">
        <v>85</v>
      </c>
      <c r="G148" s="729">
        <v>0</v>
      </c>
      <c r="H148" s="329">
        <f>ROUND(G148*F148/F148,2)</f>
        <v>0</v>
      </c>
      <c r="I148" s="891" t="s">
        <v>50</v>
      </c>
      <c r="J148" s="147">
        <v>30.04</v>
      </c>
      <c r="K148" s="220">
        <f>IF(OR(ISBLANK(J148),G148=0,ISBLANK(G148)),,ROUND(J148+$K$3,2))</f>
        <v>0</v>
      </c>
      <c r="L148" s="221">
        <f>ROUND(H148*K148,2)</f>
        <v>0</v>
      </c>
      <c r="M148" s="330">
        <f t="shared" si="5"/>
        <v>0</v>
      </c>
      <c r="N148" s="1839">
        <v>28.04</v>
      </c>
      <c r="O148" s="1832">
        <v>0.40550000000000003</v>
      </c>
      <c r="P148" s="1885">
        <v>4.93</v>
      </c>
      <c r="Q148" s="1675">
        <f>ROUND(O148*P148,2)</f>
        <v>2</v>
      </c>
      <c r="R148" s="1675">
        <f>K148-Q148</f>
        <v>-2</v>
      </c>
      <c r="S148" s="2091">
        <f>R148/F148</f>
        <v>-2.3529411764705882E-2</v>
      </c>
      <c r="T148" s="1834">
        <f>N148/F148</f>
        <v>0.32988235294117646</v>
      </c>
    </row>
    <row r="149" spans="1:20" ht="15" customHeight="1" x14ac:dyDescent="0.25">
      <c r="A149" s="52"/>
      <c r="B149" s="34" t="s">
        <v>3650</v>
      </c>
      <c r="C149" s="863" t="s">
        <v>3653</v>
      </c>
      <c r="D149" s="946"/>
      <c r="E149" s="1067" t="s">
        <v>2064</v>
      </c>
      <c r="F149" s="1109">
        <v>100</v>
      </c>
      <c r="G149" s="810"/>
      <c r="H149" s="223">
        <f>ROUND($G$148*$F$148/F149,2)</f>
        <v>0</v>
      </c>
      <c r="I149" s="806" t="s">
        <v>50</v>
      </c>
      <c r="J149" s="80"/>
      <c r="K149" s="81">
        <f>IF(OR(ISBLANK(J149),G148=0,ISBLANK(G148)),,ROUND(J149+$K$3,2))</f>
        <v>0</v>
      </c>
      <c r="L149" s="39">
        <f>ROUND(K149*H149,2)</f>
        <v>0</v>
      </c>
      <c r="M149" s="40">
        <f t="shared" si="5"/>
        <v>0</v>
      </c>
      <c r="N149" s="1616">
        <v>0</v>
      </c>
      <c r="O149" s="1328">
        <v>0.40550000000000003</v>
      </c>
      <c r="P149" s="1885">
        <v>8.01</v>
      </c>
      <c r="Q149" s="1326">
        <f t="shared" ref="Q149" si="6">ROUND(O149*P149,2)</f>
        <v>3.25</v>
      </c>
      <c r="R149" s="1326"/>
      <c r="S149" s="262"/>
      <c r="T149" s="262">
        <f t="shared" ref="T149" si="7">N149/F149</f>
        <v>0</v>
      </c>
    </row>
    <row r="150" spans="1:20" ht="15" customHeight="1" x14ac:dyDescent="0.25">
      <c r="A150" s="52"/>
      <c r="B150" s="21" t="s">
        <v>3657</v>
      </c>
      <c r="C150" s="123" t="s">
        <v>157</v>
      </c>
      <c r="D150" s="1004"/>
      <c r="E150" s="1052" t="s">
        <v>157</v>
      </c>
      <c r="F150" s="1073" t="s">
        <v>157</v>
      </c>
      <c r="G150" s="810"/>
      <c r="H150" s="131" t="s">
        <v>157</v>
      </c>
      <c r="I150" s="96" t="s">
        <v>157</v>
      </c>
      <c r="J150" s="978"/>
      <c r="K150" s="57"/>
      <c r="L150" s="32"/>
      <c r="M150" s="33"/>
      <c r="N150" s="1332" t="s">
        <v>157</v>
      </c>
      <c r="O150" s="1328" t="s">
        <v>157</v>
      </c>
      <c r="P150" s="1833" t="s">
        <v>157</v>
      </c>
      <c r="Q150" s="1464" t="s">
        <v>157</v>
      </c>
      <c r="R150" s="1464" t="s">
        <v>157</v>
      </c>
      <c r="S150" s="1456" t="s">
        <v>157</v>
      </c>
      <c r="T150" s="262" t="s">
        <v>157</v>
      </c>
    </row>
    <row r="151" spans="1:20" ht="15" customHeight="1" thickBot="1" x14ac:dyDescent="0.3">
      <c r="A151" s="55"/>
      <c r="B151" s="252" t="s">
        <v>3651</v>
      </c>
      <c r="C151" s="279" t="s">
        <v>157</v>
      </c>
      <c r="D151" s="1529"/>
      <c r="E151" s="1057" t="s">
        <v>157</v>
      </c>
      <c r="F151" s="1085" t="s">
        <v>157</v>
      </c>
      <c r="G151" s="869"/>
      <c r="H151" s="115" t="s">
        <v>157</v>
      </c>
      <c r="I151" s="609" t="s">
        <v>157</v>
      </c>
      <c r="J151" s="968"/>
      <c r="K151" s="61"/>
      <c r="L151" s="46"/>
      <c r="M151" s="47"/>
      <c r="N151" s="2284"/>
      <c r="O151" s="2043"/>
      <c r="P151" s="1598"/>
      <c r="Q151" s="2147"/>
      <c r="R151" s="2044"/>
      <c r="S151" s="2044"/>
      <c r="T151" s="936"/>
    </row>
    <row r="152" spans="1:20" ht="15" customHeight="1" thickBot="1" x14ac:dyDescent="0.3">
      <c r="A152" s="95">
        <v>29</v>
      </c>
      <c r="B152" s="654" t="s">
        <v>3655</v>
      </c>
      <c r="C152" s="993" t="s">
        <v>3661</v>
      </c>
      <c r="D152" s="946"/>
      <c r="E152" s="1142" t="s">
        <v>3662</v>
      </c>
      <c r="F152" s="1111">
        <v>110</v>
      </c>
      <c r="G152" s="729">
        <v>0</v>
      </c>
      <c r="H152" s="329">
        <f>ROUND(G152*F152/F152,2)</f>
        <v>0</v>
      </c>
      <c r="I152" s="891" t="s">
        <v>50</v>
      </c>
      <c r="J152" s="147">
        <v>46.68</v>
      </c>
      <c r="K152" s="220">
        <f>IF(OR(ISBLANK(J152),G152=0,ISBLANK(G152)),,ROUND(J152+$K$3,2))</f>
        <v>0</v>
      </c>
      <c r="L152" s="221">
        <f>ROUND(H152*K152,2)</f>
        <v>0</v>
      </c>
      <c r="M152" s="330">
        <f>ROUND(K152/F152,2)</f>
        <v>0</v>
      </c>
      <c r="N152" s="1839">
        <v>43.28</v>
      </c>
      <c r="O152" s="1832">
        <v>0.40550000000000003</v>
      </c>
      <c r="P152" s="1885">
        <v>8.3800000000000008</v>
      </c>
      <c r="Q152" s="1675">
        <f>ROUND(O152*P152,2)</f>
        <v>3.4</v>
      </c>
      <c r="R152" s="1675">
        <f>K152-Q152</f>
        <v>-3.4</v>
      </c>
      <c r="S152" s="2091">
        <f>R152/F152</f>
        <v>-3.0909090909090907E-2</v>
      </c>
      <c r="T152" s="1834">
        <f>N152/F152</f>
        <v>0.39345454545454545</v>
      </c>
    </row>
    <row r="153" spans="1:20" ht="15" customHeight="1" x14ac:dyDescent="0.25">
      <c r="A153" s="52"/>
      <c r="B153" s="34" t="s">
        <v>3650</v>
      </c>
      <c r="C153" s="1590"/>
      <c r="D153" s="1004"/>
      <c r="E153" s="2311"/>
      <c r="F153" s="1597"/>
      <c r="G153" s="810"/>
      <c r="H153" s="223"/>
      <c r="I153" s="806"/>
      <c r="J153" s="1362"/>
      <c r="K153" s="81"/>
      <c r="L153" s="39"/>
      <c r="M153" s="40"/>
      <c r="N153" s="1877"/>
      <c r="O153" s="1328" t="s">
        <v>157</v>
      </c>
      <c r="P153" s="966" t="s">
        <v>157</v>
      </c>
      <c r="Q153" s="1464" t="s">
        <v>157</v>
      </c>
      <c r="R153" s="1456" t="s">
        <v>157</v>
      </c>
      <c r="S153" s="1456" t="s">
        <v>157</v>
      </c>
      <c r="T153" s="437" t="s">
        <v>157</v>
      </c>
    </row>
    <row r="154" spans="1:20" ht="15" customHeight="1" x14ac:dyDescent="0.25">
      <c r="A154" s="52"/>
      <c r="B154" s="21" t="s">
        <v>3656</v>
      </c>
      <c r="C154" s="1443"/>
      <c r="D154" s="1004"/>
      <c r="E154" s="1759"/>
      <c r="F154" s="1440"/>
      <c r="G154" s="810"/>
      <c r="H154" s="131"/>
      <c r="I154" s="96"/>
      <c r="J154" s="978"/>
      <c r="K154" s="57"/>
      <c r="L154" s="32"/>
      <c r="M154" s="33"/>
      <c r="N154" s="1650"/>
      <c r="O154" s="1328" t="s">
        <v>157</v>
      </c>
      <c r="P154" s="966" t="s">
        <v>157</v>
      </c>
      <c r="Q154" s="1464" t="s">
        <v>157</v>
      </c>
      <c r="R154" s="1456" t="s">
        <v>157</v>
      </c>
      <c r="S154" s="1456" t="s">
        <v>157</v>
      </c>
      <c r="T154" s="437" t="s">
        <v>157</v>
      </c>
    </row>
    <row r="155" spans="1:20" ht="15" customHeight="1" thickBot="1" x14ac:dyDescent="0.3">
      <c r="A155" s="55"/>
      <c r="B155" s="252" t="s">
        <v>3658</v>
      </c>
      <c r="C155" s="1447"/>
      <c r="D155" s="1529"/>
      <c r="E155" s="2312"/>
      <c r="F155" s="1724"/>
      <c r="G155" s="869"/>
      <c r="H155" s="115"/>
      <c r="I155" s="609"/>
      <c r="J155" s="968"/>
      <c r="K155" s="61"/>
      <c r="L155" s="46"/>
      <c r="M155" s="47"/>
      <c r="N155" s="2126"/>
      <c r="O155" s="2043" t="s">
        <v>157</v>
      </c>
      <c r="P155" s="1598" t="s">
        <v>157</v>
      </c>
      <c r="Q155" s="2147" t="s">
        <v>157</v>
      </c>
      <c r="R155" s="2044" t="s">
        <v>157</v>
      </c>
      <c r="S155" s="2044" t="s">
        <v>157</v>
      </c>
      <c r="T155" s="936" t="s">
        <v>157</v>
      </c>
    </row>
    <row r="156" spans="1:20" ht="15" customHeight="1" thickBot="1" x14ac:dyDescent="0.3">
      <c r="A156" s="210">
        <v>30</v>
      </c>
      <c r="B156" s="676" t="s">
        <v>3368</v>
      </c>
      <c r="C156" s="992" t="s">
        <v>777</v>
      </c>
      <c r="D156" s="1250"/>
      <c r="E156" s="1143" t="s">
        <v>778</v>
      </c>
      <c r="F156" s="1077">
        <v>72</v>
      </c>
      <c r="G156" s="820">
        <v>36</v>
      </c>
      <c r="H156" s="27">
        <f>ROUND($G$156*$F$156/F156,2)</f>
        <v>36</v>
      </c>
      <c r="I156" s="892" t="s">
        <v>50</v>
      </c>
      <c r="J156" s="25"/>
      <c r="K156" s="66">
        <f>IF(OR(ISBLANK(J156),G156=0,ISBLANK(G156)),,ROUND(J156+$K$3,2))</f>
        <v>0</v>
      </c>
      <c r="L156" s="28">
        <f>ROUND(H156*K156,2)</f>
        <v>0</v>
      </c>
      <c r="M156" s="29">
        <f>ROUND(K156/F156,2)</f>
        <v>0</v>
      </c>
      <c r="N156" s="1881"/>
      <c r="O156" s="1832" t="s">
        <v>157</v>
      </c>
      <c r="P156" s="1833" t="s">
        <v>157</v>
      </c>
      <c r="Q156" s="1717" t="s">
        <v>157</v>
      </c>
      <c r="R156" s="1932" t="s">
        <v>157</v>
      </c>
      <c r="S156" s="1932" t="s">
        <v>157</v>
      </c>
      <c r="T156" s="1834" t="s">
        <v>157</v>
      </c>
    </row>
    <row r="157" spans="1:20" ht="15" customHeight="1" x14ac:dyDescent="0.25">
      <c r="A157" s="210"/>
      <c r="B157" s="34" t="s">
        <v>779</v>
      </c>
      <c r="C157" s="123" t="s">
        <v>780</v>
      </c>
      <c r="D157" s="946"/>
      <c r="E157" s="1052"/>
      <c r="F157" s="1073"/>
      <c r="G157" s="867"/>
      <c r="H157" s="38"/>
      <c r="I157" s="96"/>
      <c r="J157" s="121"/>
      <c r="K157" s="134"/>
      <c r="L157" s="32"/>
      <c r="M157" s="33"/>
      <c r="N157" s="1650"/>
      <c r="O157" s="1328" t="s">
        <v>157</v>
      </c>
      <c r="P157" s="966" t="s">
        <v>157</v>
      </c>
      <c r="Q157" s="1464" t="s">
        <v>157</v>
      </c>
      <c r="R157" s="1456" t="s">
        <v>157</v>
      </c>
      <c r="S157" s="1456" t="s">
        <v>157</v>
      </c>
      <c r="T157" s="437" t="s">
        <v>157</v>
      </c>
    </row>
    <row r="158" spans="1:20" ht="15" customHeight="1" x14ac:dyDescent="0.25">
      <c r="A158" s="210"/>
      <c r="B158" s="34" t="s">
        <v>781</v>
      </c>
      <c r="C158" s="123" t="s">
        <v>782</v>
      </c>
      <c r="D158" s="946"/>
      <c r="E158" s="1052"/>
      <c r="F158" s="1108"/>
      <c r="G158" s="810"/>
      <c r="H158" s="131"/>
      <c r="I158" s="96"/>
      <c r="J158" s="121"/>
      <c r="K158" s="134"/>
      <c r="L158" s="32"/>
      <c r="M158" s="33"/>
      <c r="N158" s="1478"/>
      <c r="O158" s="1832" t="s">
        <v>157</v>
      </c>
      <c r="P158" s="1833" t="s">
        <v>157</v>
      </c>
      <c r="Q158" s="1717" t="s">
        <v>157</v>
      </c>
      <c r="R158" s="1932" t="s">
        <v>157</v>
      </c>
      <c r="S158" s="1932" t="s">
        <v>157</v>
      </c>
      <c r="T158" s="1834" t="s">
        <v>157</v>
      </c>
    </row>
    <row r="159" spans="1:20" ht="15" customHeight="1" thickBot="1" x14ac:dyDescent="0.3">
      <c r="A159" s="211"/>
      <c r="B159" s="295"/>
      <c r="C159" s="279" t="s">
        <v>783</v>
      </c>
      <c r="D159" s="986"/>
      <c r="E159" s="1054" t="s">
        <v>784</v>
      </c>
      <c r="F159" s="1075">
        <v>72</v>
      </c>
      <c r="G159" s="822"/>
      <c r="H159" s="45">
        <f>ROUND($G$156*$F$156/F159,2)</f>
        <v>36</v>
      </c>
      <c r="I159" s="97" t="s">
        <v>50</v>
      </c>
      <c r="J159" s="60"/>
      <c r="K159" s="69">
        <f>IF(OR(ISBLANK(J159),G156=0,ISBLANK(G156)),,ROUND(J159+$K$3,2))</f>
        <v>0</v>
      </c>
      <c r="L159" s="71">
        <f>ROUND(H159*K159,2)</f>
        <v>0</v>
      </c>
      <c r="M159" s="112">
        <f>ROUND(K159/F159,2)</f>
        <v>0</v>
      </c>
      <c r="N159" s="1677"/>
      <c r="O159" s="1821" t="s">
        <v>157</v>
      </c>
      <c r="P159" s="1598" t="s">
        <v>157</v>
      </c>
      <c r="Q159" s="1822" t="s">
        <v>157</v>
      </c>
      <c r="R159" s="1470" t="s">
        <v>157</v>
      </c>
      <c r="S159" s="1470" t="s">
        <v>157</v>
      </c>
      <c r="T159" s="936" t="s">
        <v>157</v>
      </c>
    </row>
    <row r="160" spans="1:20" ht="15" customHeight="1" thickBot="1" x14ac:dyDescent="0.3">
      <c r="A160" s="49">
        <v>31</v>
      </c>
      <c r="B160" s="2187" t="s">
        <v>3369</v>
      </c>
      <c r="C160" s="1144" t="s">
        <v>785</v>
      </c>
      <c r="D160" s="946"/>
      <c r="E160" s="1145" t="s">
        <v>755</v>
      </c>
      <c r="F160" s="1098">
        <v>72</v>
      </c>
      <c r="G160" s="729">
        <v>0</v>
      </c>
      <c r="H160" s="27">
        <f>ROUND(G160*F160/F160,2)</f>
        <v>0</v>
      </c>
      <c r="I160" s="281" t="s">
        <v>50</v>
      </c>
      <c r="J160" s="25"/>
      <c r="K160" s="66">
        <f>IF(OR(ISBLANK(J160),G160=0,ISBLANK(G160)),,ROUND(J160+$K$3,2))</f>
        <v>0</v>
      </c>
      <c r="L160" s="28">
        <f>ROUND(H160*K160,2)</f>
        <v>0</v>
      </c>
      <c r="M160" s="29">
        <f>ROUND(K160/F160,2)</f>
        <v>0</v>
      </c>
      <c r="N160" s="2052"/>
      <c r="O160" s="1832" t="s">
        <v>157</v>
      </c>
      <c r="P160" s="1833" t="s">
        <v>157</v>
      </c>
      <c r="Q160" s="1717" t="s">
        <v>157</v>
      </c>
      <c r="R160" s="1932" t="s">
        <v>157</v>
      </c>
      <c r="S160" s="1932" t="s">
        <v>157</v>
      </c>
      <c r="T160" s="1834" t="s">
        <v>157</v>
      </c>
    </row>
    <row r="161" spans="1:20" ht="15" customHeight="1" x14ac:dyDescent="0.25">
      <c r="A161" s="49"/>
      <c r="B161" s="421" t="s">
        <v>786</v>
      </c>
      <c r="C161" s="1144"/>
      <c r="D161" s="1257"/>
      <c r="E161" s="1050"/>
      <c r="F161" s="1116"/>
      <c r="G161" s="811"/>
      <c r="H161" s="122"/>
      <c r="I161" s="243"/>
      <c r="J161" s="121"/>
      <c r="K161" s="37"/>
      <c r="L161" s="257"/>
      <c r="M161" s="176"/>
      <c r="N161" s="1478"/>
      <c r="O161" s="1832" t="s">
        <v>157</v>
      </c>
      <c r="P161" s="1833" t="s">
        <v>157</v>
      </c>
      <c r="Q161" s="1717" t="s">
        <v>157</v>
      </c>
      <c r="R161" s="1932" t="s">
        <v>157</v>
      </c>
      <c r="S161" s="1932" t="s">
        <v>157</v>
      </c>
      <c r="T161" s="1834" t="s">
        <v>157</v>
      </c>
    </row>
    <row r="162" spans="1:20" ht="15" customHeight="1" x14ac:dyDescent="0.25">
      <c r="A162" s="22"/>
      <c r="B162" s="421" t="s">
        <v>787</v>
      </c>
      <c r="C162" s="1144"/>
      <c r="D162" s="1258"/>
      <c r="E162" s="1050"/>
      <c r="F162" s="1116"/>
      <c r="G162" s="811"/>
      <c r="H162" s="122"/>
      <c r="I162" s="243"/>
      <c r="J162" s="121"/>
      <c r="K162" s="37"/>
      <c r="L162" s="257"/>
      <c r="M162" s="176"/>
      <c r="N162" s="1877"/>
      <c r="O162" s="1328" t="s">
        <v>157</v>
      </c>
      <c r="P162" s="966" t="s">
        <v>157</v>
      </c>
      <c r="Q162" s="1464" t="s">
        <v>157</v>
      </c>
      <c r="R162" s="1456" t="s">
        <v>157</v>
      </c>
      <c r="S162" s="1456" t="s">
        <v>157</v>
      </c>
      <c r="T162" s="437" t="s">
        <v>157</v>
      </c>
    </row>
    <row r="163" spans="1:20" ht="15" customHeight="1" x14ac:dyDescent="0.25">
      <c r="A163" s="22"/>
      <c r="B163" s="422" t="s">
        <v>788</v>
      </c>
      <c r="C163" s="1146"/>
      <c r="D163" s="1259"/>
      <c r="E163" s="1053"/>
      <c r="F163" s="1115"/>
      <c r="G163" s="811"/>
      <c r="H163" s="516"/>
      <c r="I163" s="256"/>
      <c r="J163" s="171"/>
      <c r="K163" s="258"/>
      <c r="L163" s="259"/>
      <c r="M163" s="194"/>
      <c r="N163" s="1650"/>
      <c r="O163" s="1328" t="s">
        <v>157</v>
      </c>
      <c r="P163" s="966" t="s">
        <v>157</v>
      </c>
      <c r="Q163" s="1464" t="s">
        <v>157</v>
      </c>
      <c r="R163" s="1456" t="s">
        <v>157</v>
      </c>
      <c r="S163" s="1456" t="s">
        <v>157</v>
      </c>
      <c r="T163" s="437" t="s">
        <v>157</v>
      </c>
    </row>
    <row r="164" spans="1:20" ht="15" customHeight="1" thickBot="1" x14ac:dyDescent="0.3">
      <c r="A164" s="260"/>
      <c r="B164" s="423"/>
      <c r="C164" s="1147"/>
      <c r="D164" s="1260"/>
      <c r="E164" s="1055"/>
      <c r="F164" s="1078"/>
      <c r="G164" s="821"/>
      <c r="H164" s="117"/>
      <c r="I164" s="253"/>
      <c r="J164" s="44"/>
      <c r="K164" s="116"/>
      <c r="L164" s="118"/>
      <c r="M164" s="119"/>
      <c r="N164" s="2126"/>
      <c r="O164" s="2043" t="s">
        <v>157</v>
      </c>
      <c r="P164" s="1598" t="s">
        <v>157</v>
      </c>
      <c r="Q164" s="2147" t="s">
        <v>157</v>
      </c>
      <c r="R164" s="2044" t="s">
        <v>157</v>
      </c>
      <c r="S164" s="2044" t="s">
        <v>157</v>
      </c>
      <c r="T164" s="936" t="s">
        <v>157</v>
      </c>
    </row>
    <row r="165" spans="1:20" ht="15" customHeight="1" thickBot="1" x14ac:dyDescent="0.3">
      <c r="A165" s="52">
        <v>32</v>
      </c>
      <c r="B165" s="2179" t="s">
        <v>3414</v>
      </c>
      <c r="C165" s="908" t="s">
        <v>789</v>
      </c>
      <c r="D165" s="1089"/>
      <c r="E165" s="1056" t="s">
        <v>790</v>
      </c>
      <c r="F165" s="1072">
        <v>80</v>
      </c>
      <c r="G165" s="729">
        <v>0</v>
      </c>
      <c r="H165" s="27">
        <f>ROUND(G165*F165/F165,2)</f>
        <v>0</v>
      </c>
      <c r="I165" s="218" t="s">
        <v>50</v>
      </c>
      <c r="J165" s="25"/>
      <c r="K165" s="66">
        <f>IF(OR(ISBLANK(J165),G165=0,ISBLANK(G165)),,ROUND(J165+$K$3,2))</f>
        <v>0</v>
      </c>
      <c r="L165" s="28">
        <f>ROUND(H165*K165,2)</f>
        <v>0</v>
      </c>
      <c r="M165" s="29">
        <f>ROUND(K165/F165,2)</f>
        <v>0</v>
      </c>
      <c r="N165" s="1881"/>
      <c r="O165" s="1832" t="s">
        <v>157</v>
      </c>
      <c r="P165" s="1833" t="s">
        <v>157</v>
      </c>
      <c r="Q165" s="1717" t="s">
        <v>157</v>
      </c>
      <c r="R165" s="1932" t="s">
        <v>157</v>
      </c>
      <c r="S165" s="1932" t="s">
        <v>157</v>
      </c>
      <c r="T165" s="1834" t="s">
        <v>157</v>
      </c>
    </row>
    <row r="166" spans="1:20" ht="15" customHeight="1" x14ac:dyDescent="0.25">
      <c r="A166" s="52"/>
      <c r="B166" s="1441" t="s">
        <v>791</v>
      </c>
      <c r="C166" s="123" t="s">
        <v>792</v>
      </c>
      <c r="D166" s="946"/>
      <c r="E166" s="1052"/>
      <c r="F166" s="1073"/>
      <c r="G166" s="810"/>
      <c r="H166" s="27"/>
      <c r="I166" s="96"/>
      <c r="J166" s="76"/>
      <c r="K166" s="57"/>
      <c r="L166" s="32"/>
      <c r="M166" s="33"/>
      <c r="N166" s="1650"/>
      <c r="O166" s="1328" t="s">
        <v>157</v>
      </c>
      <c r="P166" s="966" t="s">
        <v>157</v>
      </c>
      <c r="Q166" s="1464" t="s">
        <v>157</v>
      </c>
      <c r="R166" s="1456" t="s">
        <v>157</v>
      </c>
      <c r="S166" s="1456" t="s">
        <v>157</v>
      </c>
      <c r="T166" s="437" t="s">
        <v>157</v>
      </c>
    </row>
    <row r="167" spans="1:20" ht="15" customHeight="1" x14ac:dyDescent="0.25">
      <c r="A167" s="52"/>
      <c r="B167" s="1441" t="s">
        <v>793</v>
      </c>
      <c r="C167" s="123" t="s">
        <v>157</v>
      </c>
      <c r="D167" s="946"/>
      <c r="E167" s="1052"/>
      <c r="F167" s="1073"/>
      <c r="G167" s="810"/>
      <c r="H167" s="27"/>
      <c r="I167" s="96"/>
      <c r="J167" s="76"/>
      <c r="K167" s="57"/>
      <c r="L167" s="32"/>
      <c r="M167" s="33"/>
      <c r="N167" s="1478"/>
      <c r="O167" s="1832" t="s">
        <v>157</v>
      </c>
      <c r="P167" s="1833" t="s">
        <v>157</v>
      </c>
      <c r="Q167" s="1717" t="s">
        <v>157</v>
      </c>
      <c r="R167" s="1932" t="s">
        <v>157</v>
      </c>
      <c r="S167" s="1932" t="s">
        <v>157</v>
      </c>
      <c r="T167" s="1834" t="s">
        <v>157</v>
      </c>
    </row>
    <row r="168" spans="1:20" ht="15" customHeight="1" thickBot="1" x14ac:dyDescent="0.3">
      <c r="A168" s="55"/>
      <c r="B168" s="1446"/>
      <c r="C168" s="321"/>
      <c r="D168" s="1048"/>
      <c r="E168" s="1051"/>
      <c r="F168" s="1074"/>
      <c r="G168" s="822"/>
      <c r="H168" s="70"/>
      <c r="I168" s="609"/>
      <c r="J168" s="79"/>
      <c r="K168" s="61"/>
      <c r="L168" s="46"/>
      <c r="M168" s="47"/>
      <c r="N168" s="1677"/>
      <c r="O168" s="1821" t="s">
        <v>157</v>
      </c>
      <c r="P168" s="1598" t="s">
        <v>157</v>
      </c>
      <c r="Q168" s="1822" t="s">
        <v>157</v>
      </c>
      <c r="R168" s="1470" t="s">
        <v>157</v>
      </c>
      <c r="S168" s="1470" t="s">
        <v>157</v>
      </c>
      <c r="T168" s="936" t="s">
        <v>157</v>
      </c>
    </row>
    <row r="169" spans="1:20" ht="15" customHeight="1" thickBot="1" x14ac:dyDescent="0.3">
      <c r="A169" s="52">
        <v>33</v>
      </c>
      <c r="B169" s="2179" t="s">
        <v>3414</v>
      </c>
      <c r="C169" s="908" t="s">
        <v>789</v>
      </c>
      <c r="D169" s="1089"/>
      <c r="E169" s="1056" t="s">
        <v>790</v>
      </c>
      <c r="F169" s="1072">
        <v>80</v>
      </c>
      <c r="G169" s="729">
        <v>0</v>
      </c>
      <c r="H169" s="27">
        <f>ROUND(G169*F169/F169,2)</f>
        <v>0</v>
      </c>
      <c r="I169" s="218" t="s">
        <v>50</v>
      </c>
      <c r="J169" s="25"/>
      <c r="K169" s="66">
        <f>IF(OR(ISBLANK(J169),G169=0,ISBLANK(G169)),,ROUND(J169+$K$3,2))</f>
        <v>0</v>
      </c>
      <c r="L169" s="28">
        <f>ROUND(H169*K169,2)</f>
        <v>0</v>
      </c>
      <c r="M169" s="29">
        <f>ROUND(K169/F169,2)</f>
        <v>0</v>
      </c>
      <c r="N169" s="2052"/>
      <c r="O169" s="1832" t="s">
        <v>157</v>
      </c>
      <c r="P169" s="1833" t="s">
        <v>157</v>
      </c>
      <c r="Q169" s="1717" t="s">
        <v>157</v>
      </c>
      <c r="R169" s="1932" t="s">
        <v>157</v>
      </c>
      <c r="S169" s="1932" t="s">
        <v>157</v>
      </c>
      <c r="T169" s="1834" t="s">
        <v>157</v>
      </c>
    </row>
    <row r="170" spans="1:20" ht="15" customHeight="1" x14ac:dyDescent="0.25">
      <c r="A170" s="52"/>
      <c r="B170" s="1441" t="s">
        <v>791</v>
      </c>
      <c r="C170" s="123" t="s">
        <v>1801</v>
      </c>
      <c r="D170" s="946"/>
      <c r="E170" s="1052"/>
      <c r="F170" s="1073"/>
      <c r="G170" s="810"/>
      <c r="H170" s="27"/>
      <c r="I170" s="96"/>
      <c r="J170" s="76"/>
      <c r="K170" s="57"/>
      <c r="L170" s="32"/>
      <c r="M170" s="33"/>
      <c r="N170" s="1478"/>
      <c r="O170" s="1832" t="s">
        <v>157</v>
      </c>
      <c r="P170" s="1833" t="s">
        <v>157</v>
      </c>
      <c r="Q170" s="1717" t="s">
        <v>157</v>
      </c>
      <c r="R170" s="1932" t="s">
        <v>157</v>
      </c>
      <c r="S170" s="1932" t="s">
        <v>157</v>
      </c>
      <c r="T170" s="1834" t="s">
        <v>157</v>
      </c>
    </row>
    <row r="171" spans="1:20" ht="15" customHeight="1" x14ac:dyDescent="0.25">
      <c r="A171" s="52"/>
      <c r="B171" s="1441" t="s">
        <v>793</v>
      </c>
      <c r="C171" s="123" t="s">
        <v>157</v>
      </c>
      <c r="D171" s="946"/>
      <c r="E171" s="1052"/>
      <c r="F171" s="1073"/>
      <c r="G171" s="810"/>
      <c r="H171" s="27"/>
      <c r="I171" s="96"/>
      <c r="J171" s="76"/>
      <c r="K171" s="57"/>
      <c r="L171" s="32"/>
      <c r="M171" s="33"/>
      <c r="N171" s="1877"/>
      <c r="O171" s="1328" t="s">
        <v>157</v>
      </c>
      <c r="P171" s="966" t="s">
        <v>157</v>
      </c>
      <c r="Q171" s="1464" t="s">
        <v>157</v>
      </c>
      <c r="R171" s="1456" t="s">
        <v>157</v>
      </c>
      <c r="S171" s="1456" t="s">
        <v>157</v>
      </c>
      <c r="T171" s="437" t="s">
        <v>157</v>
      </c>
    </row>
    <row r="172" spans="1:20" ht="15" customHeight="1" thickBot="1" x14ac:dyDescent="0.3">
      <c r="A172" s="55"/>
      <c r="B172" s="1446"/>
      <c r="C172" s="321"/>
      <c r="D172" s="1048"/>
      <c r="E172" s="1051"/>
      <c r="F172" s="1074"/>
      <c r="G172" s="822"/>
      <c r="H172" s="70"/>
      <c r="I172" s="609"/>
      <c r="J172" s="79"/>
      <c r="K172" s="61"/>
      <c r="L172" s="46"/>
      <c r="M172" s="47"/>
      <c r="N172" s="2284"/>
      <c r="O172" s="1821" t="s">
        <v>157</v>
      </c>
      <c r="P172" s="1598" t="s">
        <v>157</v>
      </c>
      <c r="Q172" s="1822" t="s">
        <v>157</v>
      </c>
      <c r="R172" s="1470" t="s">
        <v>157</v>
      </c>
      <c r="S172" s="1470" t="s">
        <v>157</v>
      </c>
      <c r="T172" s="936" t="s">
        <v>157</v>
      </c>
    </row>
    <row r="173" spans="1:20" ht="15" customHeight="1" thickBot="1" x14ac:dyDescent="0.3">
      <c r="A173" s="125">
        <v>34</v>
      </c>
      <c r="B173" s="2269" t="s">
        <v>3415</v>
      </c>
      <c r="C173" s="329" t="s">
        <v>51</v>
      </c>
      <c r="D173" s="946"/>
      <c r="E173" s="1137" t="s">
        <v>3413</v>
      </c>
      <c r="F173" s="1076">
        <v>40</v>
      </c>
      <c r="G173" s="729">
        <v>13</v>
      </c>
      <c r="H173" s="27">
        <f>ROUND($G$173*$F$173/F173,2)</f>
        <v>13</v>
      </c>
      <c r="I173" s="884" t="s">
        <v>50</v>
      </c>
      <c r="J173" s="147"/>
      <c r="K173" s="217">
        <f>IF(OR(ISBLANK(J173),G173=0,ISBLANK(G173)),,ROUND(J173+$K$3,2))</f>
        <v>0</v>
      </c>
      <c r="L173" s="28">
        <f>ROUND(H173*K173,2)</f>
        <v>0</v>
      </c>
      <c r="M173" s="29">
        <f>ROUND(K173/F173,2)</f>
        <v>0</v>
      </c>
      <c r="N173" s="1478"/>
      <c r="O173" s="1832" t="s">
        <v>157</v>
      </c>
      <c r="P173" s="1833" t="s">
        <v>157</v>
      </c>
      <c r="Q173" s="1717" t="s">
        <v>157</v>
      </c>
      <c r="R173" s="1932" t="s">
        <v>157</v>
      </c>
      <c r="S173" s="1932" t="s">
        <v>157</v>
      </c>
      <c r="T173" s="1834" t="s">
        <v>157</v>
      </c>
    </row>
    <row r="174" spans="1:20" ht="15" customHeight="1" thickBot="1" x14ac:dyDescent="0.3">
      <c r="A174" s="41"/>
      <c r="B174" s="13" t="s">
        <v>551</v>
      </c>
      <c r="C174" s="946" t="s">
        <v>52</v>
      </c>
      <c r="D174" s="1086"/>
      <c r="E174" s="1055"/>
      <c r="F174" s="1078"/>
      <c r="G174" s="900"/>
      <c r="H174" s="27" t="s">
        <v>157</v>
      </c>
      <c r="I174" s="291"/>
      <c r="J174" s="44"/>
      <c r="K174" s="116"/>
      <c r="L174" s="46"/>
      <c r="M174" s="47"/>
      <c r="N174" s="1677"/>
      <c r="O174" s="1821" t="s">
        <v>157</v>
      </c>
      <c r="P174" s="1598" t="s">
        <v>157</v>
      </c>
      <c r="Q174" s="1822" t="s">
        <v>157</v>
      </c>
      <c r="R174" s="1470" t="s">
        <v>157</v>
      </c>
      <c r="S174" s="1470" t="s">
        <v>157</v>
      </c>
      <c r="T174" s="936" t="s">
        <v>157</v>
      </c>
    </row>
    <row r="175" spans="1:20" ht="15" customHeight="1" thickBot="1" x14ac:dyDescent="0.3">
      <c r="A175" s="125">
        <v>35</v>
      </c>
      <c r="B175" s="2269" t="s">
        <v>3616</v>
      </c>
      <c r="C175" s="329" t="s">
        <v>51</v>
      </c>
      <c r="D175" s="946"/>
      <c r="E175" s="1137" t="s">
        <v>3413</v>
      </c>
      <c r="F175" s="1076">
        <v>40</v>
      </c>
      <c r="G175" s="729">
        <v>60</v>
      </c>
      <c r="H175" s="27">
        <f>ROUND($G$175*$F$175/F175,2)</f>
        <v>60</v>
      </c>
      <c r="I175" s="884" t="s">
        <v>50</v>
      </c>
      <c r="J175" s="147"/>
      <c r="K175" s="217">
        <f>IF(OR(ISBLANK(J175),G175=0,ISBLANK(G175)),,ROUND(J175+$K$3,2))</f>
        <v>0</v>
      </c>
      <c r="L175" s="28">
        <f>ROUND(H175*K175,2)</f>
        <v>0</v>
      </c>
      <c r="M175" s="29">
        <f>ROUND(K175/F175,2)</f>
        <v>0</v>
      </c>
      <c r="N175" s="2052"/>
      <c r="O175" s="1832" t="s">
        <v>157</v>
      </c>
      <c r="P175" s="1833" t="s">
        <v>157</v>
      </c>
      <c r="Q175" s="1717" t="s">
        <v>157</v>
      </c>
      <c r="R175" s="1932" t="s">
        <v>157</v>
      </c>
      <c r="S175" s="1932" t="s">
        <v>157</v>
      </c>
      <c r="T175" s="1834" t="s">
        <v>157</v>
      </c>
    </row>
    <row r="176" spans="1:20" ht="15" customHeight="1" thickBot="1" x14ac:dyDescent="0.3">
      <c r="A176" s="41"/>
      <c r="B176" s="13" t="s">
        <v>3416</v>
      </c>
      <c r="C176" s="946" t="s">
        <v>52</v>
      </c>
      <c r="D176" s="1086"/>
      <c r="E176" s="1055"/>
      <c r="F176" s="1078"/>
      <c r="G176" s="900"/>
      <c r="H176" s="117"/>
      <c r="I176" s="291"/>
      <c r="J176" s="44"/>
      <c r="K176" s="116"/>
      <c r="L176" s="46"/>
      <c r="M176" s="47"/>
      <c r="N176" s="2126"/>
      <c r="O176" s="2043" t="s">
        <v>157</v>
      </c>
      <c r="P176" s="1598" t="s">
        <v>157</v>
      </c>
      <c r="Q176" s="2147" t="s">
        <v>157</v>
      </c>
      <c r="R176" s="2044" t="s">
        <v>157</v>
      </c>
      <c r="S176" s="2044" t="s">
        <v>157</v>
      </c>
      <c r="T176" s="936" t="s">
        <v>157</v>
      </c>
    </row>
    <row r="177" spans="1:20" ht="15" customHeight="1" thickBot="1" x14ac:dyDescent="0.3">
      <c r="A177" s="125">
        <v>36</v>
      </c>
      <c r="B177" s="165" t="s">
        <v>794</v>
      </c>
      <c r="C177" s="329" t="s">
        <v>51</v>
      </c>
      <c r="D177" s="946"/>
      <c r="E177" s="1137" t="s">
        <v>795</v>
      </c>
      <c r="F177" s="1076">
        <v>504</v>
      </c>
      <c r="G177" s="729">
        <v>13</v>
      </c>
      <c r="H177" s="27">
        <f>ROUND($G$177*$F$177/F177,2)</f>
        <v>13</v>
      </c>
      <c r="I177" s="884" t="s">
        <v>50</v>
      </c>
      <c r="J177" s="147"/>
      <c r="K177" s="217">
        <f>IF(OR(ISBLANK(J177),G177=0,ISBLANK(G177)),,ROUND(J177+$K$3,2))</f>
        <v>0</v>
      </c>
      <c r="L177" s="28">
        <f>ROUND(H177*K177,2)</f>
        <v>0</v>
      </c>
      <c r="M177" s="29">
        <f>ROUND(K177/F177,2)</f>
        <v>0</v>
      </c>
      <c r="N177" s="1881"/>
      <c r="O177" s="1832" t="s">
        <v>157</v>
      </c>
      <c r="P177" s="1833" t="s">
        <v>157</v>
      </c>
      <c r="Q177" s="1717" t="s">
        <v>157</v>
      </c>
      <c r="R177" s="1932" t="s">
        <v>157</v>
      </c>
      <c r="S177" s="1932" t="s">
        <v>157</v>
      </c>
      <c r="T177" s="1834" t="s">
        <v>157</v>
      </c>
    </row>
    <row r="178" spans="1:20" ht="15" customHeight="1" thickBot="1" x14ac:dyDescent="0.3">
      <c r="A178" s="41"/>
      <c r="B178" s="13" t="s">
        <v>796</v>
      </c>
      <c r="C178" s="946" t="s">
        <v>52</v>
      </c>
      <c r="D178" s="1086"/>
      <c r="E178" s="1055"/>
      <c r="F178" s="1078"/>
      <c r="G178" s="900"/>
      <c r="H178" s="117"/>
      <c r="I178" s="291"/>
      <c r="J178" s="44"/>
      <c r="K178" s="116"/>
      <c r="L178" s="46"/>
      <c r="M178" s="47"/>
      <c r="N178" s="2284"/>
      <c r="O178" s="1821" t="s">
        <v>157</v>
      </c>
      <c r="P178" s="1598" t="s">
        <v>157</v>
      </c>
      <c r="Q178" s="1822" t="s">
        <v>157</v>
      </c>
      <c r="R178" s="1470" t="s">
        <v>157</v>
      </c>
      <c r="S178" s="1470" t="s">
        <v>157</v>
      </c>
      <c r="T178" s="936" t="s">
        <v>157</v>
      </c>
    </row>
    <row r="179" spans="1:20" ht="15" customHeight="1" thickBot="1" x14ac:dyDescent="0.3">
      <c r="A179" s="52">
        <v>37</v>
      </c>
      <c r="B179" s="200" t="s">
        <v>3370</v>
      </c>
      <c r="C179" s="908" t="s">
        <v>765</v>
      </c>
      <c r="D179" s="1089"/>
      <c r="E179" s="1056" t="s">
        <v>797</v>
      </c>
      <c r="F179" s="1072">
        <v>80</v>
      </c>
      <c r="G179" s="729">
        <v>55</v>
      </c>
      <c r="H179" s="27">
        <f>ROUND(G179*F179/F179,2)</f>
        <v>55</v>
      </c>
      <c r="I179" s="218" t="s">
        <v>50</v>
      </c>
      <c r="J179" s="25"/>
      <c r="K179" s="66">
        <f>IF(OR(ISBLANK(J179),G179=0,ISBLANK(G179)),,ROUND(J179+$K$3,2))</f>
        <v>0</v>
      </c>
      <c r="L179" s="28">
        <f>ROUND(H179*K179,2)</f>
        <v>0</v>
      </c>
      <c r="M179" s="29">
        <f>ROUND(K179/F179,2)</f>
        <v>0</v>
      </c>
      <c r="N179" s="1478"/>
      <c r="O179" s="1832" t="s">
        <v>157</v>
      </c>
      <c r="P179" s="1833" t="s">
        <v>157</v>
      </c>
      <c r="Q179" s="1717" t="s">
        <v>157</v>
      </c>
      <c r="R179" s="1932" t="s">
        <v>157</v>
      </c>
      <c r="S179" s="1932" t="s">
        <v>157</v>
      </c>
      <c r="T179" s="1834" t="s">
        <v>157</v>
      </c>
    </row>
    <row r="180" spans="1:20" ht="15" customHeight="1" x14ac:dyDescent="0.25">
      <c r="A180" s="52"/>
      <c r="B180" s="34" t="s">
        <v>798</v>
      </c>
      <c r="C180" s="123" t="s">
        <v>799</v>
      </c>
      <c r="D180" s="946"/>
      <c r="E180" s="1052"/>
      <c r="F180" s="1073"/>
      <c r="G180" s="871"/>
      <c r="H180" s="87"/>
      <c r="I180" s="96"/>
      <c r="J180" s="76"/>
      <c r="K180" s="57"/>
      <c r="L180" s="39"/>
      <c r="M180" s="40"/>
      <c r="N180" s="1877"/>
      <c r="O180" s="1328" t="s">
        <v>157</v>
      </c>
      <c r="P180" s="966" t="s">
        <v>157</v>
      </c>
      <c r="Q180" s="1464" t="s">
        <v>157</v>
      </c>
      <c r="R180" s="1456" t="s">
        <v>157</v>
      </c>
      <c r="S180" s="1456" t="s">
        <v>157</v>
      </c>
      <c r="T180" s="437" t="s">
        <v>157</v>
      </c>
    </row>
    <row r="181" spans="1:20" ht="15" customHeight="1" thickBot="1" x14ac:dyDescent="0.3">
      <c r="A181" s="55"/>
      <c r="B181" s="48"/>
      <c r="C181" s="513"/>
      <c r="D181" s="1228"/>
      <c r="E181" s="1032"/>
      <c r="F181" s="1075"/>
      <c r="G181" s="871"/>
      <c r="H181" s="70"/>
      <c r="I181" s="97"/>
      <c r="J181" s="111"/>
      <c r="K181" s="69"/>
      <c r="L181" s="46"/>
      <c r="M181" s="47"/>
      <c r="N181" s="2284"/>
      <c r="O181" s="1821" t="s">
        <v>157</v>
      </c>
      <c r="P181" s="1598" t="s">
        <v>157</v>
      </c>
      <c r="Q181" s="1822" t="s">
        <v>157</v>
      </c>
      <c r="R181" s="1470" t="s">
        <v>157</v>
      </c>
      <c r="S181" s="1470" t="s">
        <v>157</v>
      </c>
      <c r="T181" s="936" t="s">
        <v>157</v>
      </c>
    </row>
    <row r="182" spans="1:20" ht="15" customHeight="1" thickBot="1" x14ac:dyDescent="0.3">
      <c r="A182" s="52">
        <v>38</v>
      </c>
      <c r="B182" s="165" t="s">
        <v>3371</v>
      </c>
      <c r="C182" s="470" t="s">
        <v>765</v>
      </c>
      <c r="D182" s="1217"/>
      <c r="E182" s="1137" t="s">
        <v>1551</v>
      </c>
      <c r="F182" s="1076">
        <v>120</v>
      </c>
      <c r="G182" s="729">
        <v>0</v>
      </c>
      <c r="H182" s="27">
        <f>ROUND(G182*F182/F182,2)</f>
        <v>0</v>
      </c>
      <c r="I182" s="884" t="s">
        <v>50</v>
      </c>
      <c r="J182" s="120"/>
      <c r="K182" s="66">
        <f>IF(OR(ISBLANK(J182),G182=0,ISBLANK(G182)),,ROUND(J182+$K$3,2))</f>
        <v>0</v>
      </c>
      <c r="L182" s="28">
        <f>ROUND(H182*K182,2)</f>
        <v>0</v>
      </c>
      <c r="M182" s="29">
        <f>ROUND(K182/F182,2)</f>
        <v>0</v>
      </c>
      <c r="N182" s="1478"/>
      <c r="O182" s="1832" t="s">
        <v>157</v>
      </c>
      <c r="P182" s="1833" t="s">
        <v>157</v>
      </c>
      <c r="Q182" s="1717" t="s">
        <v>157</v>
      </c>
      <c r="R182" s="1932" t="s">
        <v>157</v>
      </c>
      <c r="S182" s="1932" t="s">
        <v>157</v>
      </c>
      <c r="T182" s="1834" t="s">
        <v>157</v>
      </c>
    </row>
    <row r="183" spans="1:20" ht="15" customHeight="1" x14ac:dyDescent="0.25">
      <c r="A183" s="52"/>
      <c r="B183" s="113" t="s">
        <v>800</v>
      </c>
      <c r="C183" s="228" t="s">
        <v>1804</v>
      </c>
      <c r="D183" s="946"/>
      <c r="E183" s="1067"/>
      <c r="F183" s="1109"/>
      <c r="G183" s="810"/>
      <c r="H183" s="101"/>
      <c r="I183" s="806"/>
      <c r="J183" s="107"/>
      <c r="K183" s="81"/>
      <c r="L183" s="39"/>
      <c r="M183" s="40"/>
      <c r="N183" s="1877"/>
      <c r="O183" s="1328" t="s">
        <v>157</v>
      </c>
      <c r="P183" s="966" t="s">
        <v>157</v>
      </c>
      <c r="Q183" s="1464" t="s">
        <v>157</v>
      </c>
      <c r="R183" s="1456" t="s">
        <v>157</v>
      </c>
      <c r="S183" s="1456" t="s">
        <v>157</v>
      </c>
      <c r="T183" s="437" t="s">
        <v>157</v>
      </c>
    </row>
    <row r="184" spans="1:20" ht="15" customHeight="1" x14ac:dyDescent="0.25">
      <c r="A184" s="52"/>
      <c r="B184" s="34" t="s">
        <v>801</v>
      </c>
      <c r="C184" s="135" t="s">
        <v>1805</v>
      </c>
      <c r="D184" s="946"/>
      <c r="E184" s="1052"/>
      <c r="F184" s="1073"/>
      <c r="G184" s="810"/>
      <c r="H184" s="87"/>
      <c r="I184" s="96"/>
      <c r="J184" s="76"/>
      <c r="K184" s="57"/>
      <c r="L184" s="32"/>
      <c r="M184" s="33"/>
      <c r="N184" s="1650"/>
      <c r="O184" s="1328" t="s">
        <v>157</v>
      </c>
      <c r="P184" s="966" t="s">
        <v>157</v>
      </c>
      <c r="Q184" s="1464" t="s">
        <v>157</v>
      </c>
      <c r="R184" s="1456" t="s">
        <v>157</v>
      </c>
      <c r="S184" s="1456" t="s">
        <v>157</v>
      </c>
      <c r="T184" s="437" t="s">
        <v>157</v>
      </c>
    </row>
    <row r="185" spans="1:20" ht="15" customHeight="1" thickBot="1" x14ac:dyDescent="0.3">
      <c r="A185" s="55"/>
      <c r="B185" s="48"/>
      <c r="C185" s="513" t="s">
        <v>1806</v>
      </c>
      <c r="D185" s="986"/>
      <c r="E185" s="1032"/>
      <c r="F185" s="1075"/>
      <c r="G185" s="822"/>
      <c r="H185" s="70"/>
      <c r="I185" s="97"/>
      <c r="J185" s="111"/>
      <c r="K185" s="69"/>
      <c r="L185" s="71"/>
      <c r="M185" s="112"/>
      <c r="N185" s="1478"/>
      <c r="O185" s="1832" t="s">
        <v>157</v>
      </c>
      <c r="P185" s="1833" t="s">
        <v>157</v>
      </c>
      <c r="Q185" s="1717" t="s">
        <v>157</v>
      </c>
      <c r="R185" s="1932" t="s">
        <v>157</v>
      </c>
      <c r="S185" s="1932" t="s">
        <v>157</v>
      </c>
      <c r="T185" s="1834" t="s">
        <v>157</v>
      </c>
    </row>
    <row r="186" spans="1:20" ht="15" customHeight="1" thickBot="1" x14ac:dyDescent="0.3">
      <c r="A186" s="219">
        <v>39</v>
      </c>
      <c r="B186" s="165" t="s">
        <v>3372</v>
      </c>
      <c r="C186" s="470" t="s">
        <v>3375</v>
      </c>
      <c r="D186" s="1217"/>
      <c r="E186" s="1137" t="s">
        <v>802</v>
      </c>
      <c r="F186" s="1076">
        <v>96</v>
      </c>
      <c r="G186" s="729">
        <v>0</v>
      </c>
      <c r="H186" s="329">
        <f>ROUND($G$186*$F$186/F186,2)</f>
        <v>0</v>
      </c>
      <c r="I186" s="884" t="s">
        <v>50</v>
      </c>
      <c r="J186" s="120"/>
      <c r="K186" s="217">
        <f>IF(OR(ISBLANK(J186),G186=0,ISBLANK(G186)),,ROUND(J186+$K$3,2))</f>
        <v>0</v>
      </c>
      <c r="L186" s="221">
        <f>ROUND(H186*K186,2)</f>
        <v>0</v>
      </c>
      <c r="M186" s="330">
        <f>ROUND(K186/F186,2)</f>
        <v>0</v>
      </c>
      <c r="N186" s="1877"/>
      <c r="O186" s="1328" t="s">
        <v>157</v>
      </c>
      <c r="P186" s="966" t="s">
        <v>157</v>
      </c>
      <c r="Q186" s="1464" t="s">
        <v>157</v>
      </c>
      <c r="R186" s="1456" t="s">
        <v>157</v>
      </c>
      <c r="S186" s="1456" t="s">
        <v>157</v>
      </c>
      <c r="T186" s="437" t="s">
        <v>157</v>
      </c>
    </row>
    <row r="187" spans="1:20" ht="15" customHeight="1" x14ac:dyDescent="0.25">
      <c r="A187" s="210"/>
      <c r="B187" s="34" t="s">
        <v>803</v>
      </c>
      <c r="C187" s="436" t="s">
        <v>804</v>
      </c>
      <c r="D187" s="946"/>
      <c r="E187" s="1056"/>
      <c r="F187" s="1072"/>
      <c r="G187" s="743"/>
      <c r="H187" s="135"/>
      <c r="I187" s="218"/>
      <c r="J187" s="91"/>
      <c r="K187" s="66"/>
      <c r="L187" s="28"/>
      <c r="M187" s="29"/>
      <c r="N187" s="1650"/>
      <c r="O187" s="1328" t="s">
        <v>157</v>
      </c>
      <c r="P187" s="966" t="s">
        <v>157</v>
      </c>
      <c r="Q187" s="1464" t="s">
        <v>157</v>
      </c>
      <c r="R187" s="1456" t="s">
        <v>157</v>
      </c>
      <c r="S187" s="1456" t="s">
        <v>157</v>
      </c>
      <c r="T187" s="437" t="s">
        <v>157</v>
      </c>
    </row>
    <row r="188" spans="1:20" ht="15" customHeight="1" x14ac:dyDescent="0.25">
      <c r="A188" s="210"/>
      <c r="B188" s="113" t="s">
        <v>805</v>
      </c>
      <c r="C188" s="992" t="s">
        <v>806</v>
      </c>
      <c r="D188" s="946"/>
      <c r="E188" s="1145"/>
      <c r="F188" s="1098"/>
      <c r="G188" s="743"/>
      <c r="H188" s="436"/>
      <c r="I188" s="892"/>
      <c r="J188" s="36"/>
      <c r="K188" s="138"/>
      <c r="L188" s="102"/>
      <c r="M188" s="103"/>
      <c r="N188" s="1478"/>
      <c r="O188" s="1832" t="s">
        <v>157</v>
      </c>
      <c r="P188" s="1833" t="s">
        <v>157</v>
      </c>
      <c r="Q188" s="1717" t="s">
        <v>157</v>
      </c>
      <c r="R188" s="1932" t="s">
        <v>157</v>
      </c>
      <c r="S188" s="1932" t="s">
        <v>157</v>
      </c>
      <c r="T188" s="1834" t="s">
        <v>157</v>
      </c>
    </row>
    <row r="189" spans="1:20" ht="15" customHeight="1" x14ac:dyDescent="0.25">
      <c r="A189" s="210"/>
      <c r="B189" s="34"/>
      <c r="C189" s="135" t="s">
        <v>807</v>
      </c>
      <c r="D189" s="946"/>
      <c r="E189" s="1052"/>
      <c r="F189" s="1073"/>
      <c r="G189" s="743"/>
      <c r="H189" s="135"/>
      <c r="I189" s="96"/>
      <c r="J189" s="121"/>
      <c r="K189" s="134"/>
      <c r="L189" s="32"/>
      <c r="M189" s="33"/>
      <c r="N189" s="1877"/>
      <c r="O189" s="1328" t="s">
        <v>157</v>
      </c>
      <c r="P189" s="966" t="s">
        <v>157</v>
      </c>
      <c r="Q189" s="1464" t="s">
        <v>157</v>
      </c>
      <c r="R189" s="1456" t="s">
        <v>157</v>
      </c>
      <c r="S189" s="1456" t="s">
        <v>157</v>
      </c>
      <c r="T189" s="437" t="s">
        <v>157</v>
      </c>
    </row>
    <row r="190" spans="1:20" ht="15" customHeight="1" x14ac:dyDescent="0.25">
      <c r="A190" s="210"/>
      <c r="B190" s="34"/>
      <c r="C190" s="135" t="s">
        <v>808</v>
      </c>
      <c r="D190" s="946"/>
      <c r="E190" s="1052"/>
      <c r="F190" s="1073"/>
      <c r="G190" s="743"/>
      <c r="H190" s="135"/>
      <c r="I190" s="96"/>
      <c r="J190" s="121"/>
      <c r="K190" s="134"/>
      <c r="L190" s="32"/>
      <c r="M190" s="33"/>
      <c r="N190" s="1650"/>
      <c r="O190" s="1328" t="s">
        <v>157</v>
      </c>
      <c r="P190" s="966" t="s">
        <v>157</v>
      </c>
      <c r="Q190" s="1464" t="s">
        <v>157</v>
      </c>
      <c r="R190" s="1456" t="s">
        <v>157</v>
      </c>
      <c r="S190" s="1456" t="s">
        <v>157</v>
      </c>
      <c r="T190" s="437" t="s">
        <v>157</v>
      </c>
    </row>
    <row r="191" spans="1:20" ht="15" customHeight="1" x14ac:dyDescent="0.25">
      <c r="A191" s="210"/>
      <c r="B191" s="34"/>
      <c r="C191" s="135" t="s">
        <v>3376</v>
      </c>
      <c r="D191" s="1091"/>
      <c r="E191" s="1052" t="s">
        <v>809</v>
      </c>
      <c r="F191" s="1073">
        <v>72</v>
      </c>
      <c r="G191" s="743"/>
      <c r="H191" s="135">
        <f>ROUND($G$186*$F$186/F191,2)</f>
        <v>0</v>
      </c>
      <c r="I191" s="96" t="s">
        <v>50</v>
      </c>
      <c r="J191" s="82"/>
      <c r="K191" s="134">
        <f>IF(OR(ISBLANK(J191),G186=0,ISBLANK(G186)),,ROUND(J191+$K$3,2))</f>
        <v>0</v>
      </c>
      <c r="L191" s="32">
        <f>ROUND(H191*K191,2)</f>
        <v>0</v>
      </c>
      <c r="M191" s="33">
        <f>ROUND(K191/F191,2)</f>
        <v>0</v>
      </c>
      <c r="N191" s="1478"/>
      <c r="O191" s="1832" t="s">
        <v>157</v>
      </c>
      <c r="P191" s="1833" t="s">
        <v>157</v>
      </c>
      <c r="Q191" s="1717" t="s">
        <v>157</v>
      </c>
      <c r="R191" s="1932" t="s">
        <v>157</v>
      </c>
      <c r="S191" s="1932" t="s">
        <v>157</v>
      </c>
      <c r="T191" s="1834" t="s">
        <v>157</v>
      </c>
    </row>
    <row r="192" spans="1:20" ht="15" customHeight="1" x14ac:dyDescent="0.25">
      <c r="A192" s="210"/>
      <c r="B192" s="34"/>
      <c r="C192" s="135" t="s">
        <v>810</v>
      </c>
      <c r="D192" s="946"/>
      <c r="E192" s="1052"/>
      <c r="F192" s="1073"/>
      <c r="G192" s="743"/>
      <c r="H192" s="135"/>
      <c r="I192" s="96"/>
      <c r="J192" s="121"/>
      <c r="K192" s="134"/>
      <c r="L192" s="32"/>
      <c r="M192" s="33"/>
      <c r="N192" s="1877"/>
      <c r="O192" s="1328" t="s">
        <v>157</v>
      </c>
      <c r="P192" s="966" t="s">
        <v>157</v>
      </c>
      <c r="Q192" s="1464" t="s">
        <v>157</v>
      </c>
      <c r="R192" s="1456" t="s">
        <v>157</v>
      </c>
      <c r="S192" s="1456" t="s">
        <v>157</v>
      </c>
      <c r="T192" s="437" t="s">
        <v>157</v>
      </c>
    </row>
    <row r="193" spans="1:20" ht="15" customHeight="1" x14ac:dyDescent="0.25">
      <c r="A193" s="210"/>
      <c r="B193" s="34"/>
      <c r="C193" s="135" t="s">
        <v>811</v>
      </c>
      <c r="D193" s="946"/>
      <c r="E193" s="1052"/>
      <c r="F193" s="1073"/>
      <c r="G193" s="743"/>
      <c r="H193" s="135"/>
      <c r="I193" s="96"/>
      <c r="J193" s="121"/>
      <c r="K193" s="134"/>
      <c r="L193" s="32"/>
      <c r="M193" s="33"/>
      <c r="N193" s="1650"/>
      <c r="O193" s="1328" t="s">
        <v>157</v>
      </c>
      <c r="P193" s="966" t="s">
        <v>157</v>
      </c>
      <c r="Q193" s="1464" t="s">
        <v>157</v>
      </c>
      <c r="R193" s="1456" t="s">
        <v>157</v>
      </c>
      <c r="S193" s="1456" t="s">
        <v>157</v>
      </c>
      <c r="T193" s="437" t="s">
        <v>157</v>
      </c>
    </row>
    <row r="194" spans="1:20" ht="15" customHeight="1" thickBot="1" x14ac:dyDescent="0.3">
      <c r="A194" s="211"/>
      <c r="B194" s="13"/>
      <c r="C194" s="128" t="s">
        <v>157</v>
      </c>
      <c r="D194" s="986"/>
      <c r="E194" s="1051"/>
      <c r="F194" s="1074"/>
      <c r="G194" s="828"/>
      <c r="H194" s="128"/>
      <c r="I194" s="609"/>
      <c r="J194" s="44"/>
      <c r="K194" s="127"/>
      <c r="L194" s="46"/>
      <c r="M194" s="47"/>
      <c r="N194" s="2126"/>
      <c r="O194" s="2043" t="s">
        <v>157</v>
      </c>
      <c r="P194" s="1598" t="s">
        <v>157</v>
      </c>
      <c r="Q194" s="2147" t="s">
        <v>157</v>
      </c>
      <c r="R194" s="2044" t="s">
        <v>157</v>
      </c>
      <c r="S194" s="2044" t="s">
        <v>157</v>
      </c>
      <c r="T194" s="936" t="s">
        <v>157</v>
      </c>
    </row>
    <row r="195" spans="1:20" ht="15" customHeight="1" thickBot="1" x14ac:dyDescent="0.3">
      <c r="A195" s="210">
        <v>40</v>
      </c>
      <c r="B195" s="200" t="s">
        <v>3373</v>
      </c>
      <c r="C195" s="436" t="s">
        <v>3290</v>
      </c>
      <c r="D195" s="1216"/>
      <c r="E195" s="1056" t="s">
        <v>809</v>
      </c>
      <c r="F195" s="1148">
        <v>72</v>
      </c>
      <c r="G195" s="872">
        <v>466</v>
      </c>
      <c r="H195" s="454">
        <f>ROUND(G195*F195/F195,2)</f>
        <v>466</v>
      </c>
      <c r="I195" s="218" t="s">
        <v>50</v>
      </c>
      <c r="J195" s="25"/>
      <c r="K195" s="66">
        <f>IF(OR(ISBLANK(J195),G195=0,ISBLANK(G195)),,ROUND(J195+$K$3,2))</f>
        <v>0</v>
      </c>
      <c r="L195" s="28">
        <f>ROUND(H195*K195,2)</f>
        <v>0</v>
      </c>
      <c r="M195" s="29">
        <f>ROUND(K195/F195,2)</f>
        <v>0</v>
      </c>
      <c r="N195" s="1881"/>
      <c r="O195" s="1832" t="s">
        <v>157</v>
      </c>
      <c r="P195" s="1833" t="s">
        <v>157</v>
      </c>
      <c r="Q195" s="1717" t="s">
        <v>157</v>
      </c>
      <c r="R195" s="1932" t="s">
        <v>157</v>
      </c>
      <c r="S195" s="1932" t="s">
        <v>157</v>
      </c>
      <c r="T195" s="1834" t="s">
        <v>157</v>
      </c>
    </row>
    <row r="196" spans="1:20" ht="15" customHeight="1" x14ac:dyDescent="0.25">
      <c r="A196" s="210"/>
      <c r="B196" s="34" t="s">
        <v>812</v>
      </c>
      <c r="C196" s="123" t="s">
        <v>813</v>
      </c>
      <c r="D196" s="946"/>
      <c r="E196" s="1056"/>
      <c r="F196" s="1148"/>
      <c r="G196" s="873"/>
      <c r="H196" s="454"/>
      <c r="I196" s="218"/>
      <c r="J196" s="91"/>
      <c r="K196" s="66"/>
      <c r="L196" s="28"/>
      <c r="M196" s="29"/>
      <c r="N196" s="1650"/>
      <c r="O196" s="1328" t="s">
        <v>157</v>
      </c>
      <c r="P196" s="966" t="s">
        <v>157</v>
      </c>
      <c r="Q196" s="1464" t="s">
        <v>157</v>
      </c>
      <c r="R196" s="1456" t="s">
        <v>157</v>
      </c>
      <c r="S196" s="1456" t="s">
        <v>157</v>
      </c>
      <c r="T196" s="437" t="s">
        <v>157</v>
      </c>
    </row>
    <row r="197" spans="1:20" ht="15" customHeight="1" x14ac:dyDescent="0.25">
      <c r="A197" s="210"/>
      <c r="B197" s="34" t="s">
        <v>814</v>
      </c>
      <c r="C197" s="123" t="s">
        <v>815</v>
      </c>
      <c r="D197" s="946"/>
      <c r="E197" s="1056"/>
      <c r="F197" s="1148"/>
      <c r="G197" s="743"/>
      <c r="H197" s="454"/>
      <c r="I197" s="218"/>
      <c r="J197" s="91"/>
      <c r="K197" s="66"/>
      <c r="L197" s="28"/>
      <c r="M197" s="29"/>
      <c r="N197" s="1478"/>
      <c r="O197" s="1832" t="s">
        <v>157</v>
      </c>
      <c r="P197" s="1833" t="s">
        <v>157</v>
      </c>
      <c r="Q197" s="1717" t="s">
        <v>157</v>
      </c>
      <c r="R197" s="1932" t="s">
        <v>157</v>
      </c>
      <c r="S197" s="1932" t="s">
        <v>157</v>
      </c>
      <c r="T197" s="1834" t="s">
        <v>157</v>
      </c>
    </row>
    <row r="198" spans="1:20" ht="15" customHeight="1" x14ac:dyDescent="0.25">
      <c r="A198" s="210"/>
      <c r="B198" s="113" t="s">
        <v>816</v>
      </c>
      <c r="C198" s="863" t="s">
        <v>817</v>
      </c>
      <c r="D198" s="946"/>
      <c r="E198" s="1066"/>
      <c r="F198" s="1149"/>
      <c r="G198" s="743"/>
      <c r="H198" s="455"/>
      <c r="I198" s="892"/>
      <c r="J198" s="36"/>
      <c r="K198" s="138"/>
      <c r="L198" s="102"/>
      <c r="M198" s="103"/>
      <c r="N198" s="1877"/>
      <c r="O198" s="1328" t="s">
        <v>157</v>
      </c>
      <c r="P198" s="966" t="s">
        <v>157</v>
      </c>
      <c r="Q198" s="1464" t="s">
        <v>157</v>
      </c>
      <c r="R198" s="1456" t="s">
        <v>157</v>
      </c>
      <c r="S198" s="1456" t="s">
        <v>157</v>
      </c>
      <c r="T198" s="437" t="s">
        <v>157</v>
      </c>
    </row>
    <row r="199" spans="1:20" ht="15" customHeight="1" x14ac:dyDescent="0.25">
      <c r="A199" s="210"/>
      <c r="B199" s="34"/>
      <c r="C199" s="123" t="s">
        <v>818</v>
      </c>
      <c r="D199" s="946"/>
      <c r="E199" s="1052"/>
      <c r="F199" s="1150"/>
      <c r="G199" s="743"/>
      <c r="H199" s="456"/>
      <c r="I199" s="96"/>
      <c r="J199" s="121"/>
      <c r="K199" s="134"/>
      <c r="L199" s="32"/>
      <c r="M199" s="33"/>
      <c r="N199" s="1650"/>
      <c r="O199" s="1328" t="s">
        <v>157</v>
      </c>
      <c r="P199" s="966" t="s">
        <v>157</v>
      </c>
      <c r="Q199" s="1464" t="s">
        <v>157</v>
      </c>
      <c r="R199" s="1456" t="s">
        <v>157</v>
      </c>
      <c r="S199" s="1456" t="s">
        <v>157</v>
      </c>
      <c r="T199" s="437" t="s">
        <v>157</v>
      </c>
    </row>
    <row r="200" spans="1:20" ht="15" customHeight="1" x14ac:dyDescent="0.25">
      <c r="A200" s="210"/>
      <c r="B200" s="34"/>
      <c r="C200" s="123" t="s">
        <v>3377</v>
      </c>
      <c r="D200" s="1087"/>
      <c r="E200" s="1052" t="s">
        <v>819</v>
      </c>
      <c r="F200" s="1150">
        <v>96</v>
      </c>
      <c r="G200" s="743"/>
      <c r="H200" s="454">
        <f>ROUND(G195*F195/F200,2)</f>
        <v>349.5</v>
      </c>
      <c r="I200" s="218" t="s">
        <v>50</v>
      </c>
      <c r="J200" s="25"/>
      <c r="K200" s="66">
        <f>IF(OR(ISBLANK(J200),G195=0,ISBLANK(G195)),,ROUND(J200+$K$3,2))</f>
        <v>0</v>
      </c>
      <c r="L200" s="28">
        <f>ROUND(H200*K200,2)</f>
        <v>0</v>
      </c>
      <c r="M200" s="29">
        <f>ROUND(K200/F200,2)</f>
        <v>0</v>
      </c>
      <c r="N200" s="1478"/>
      <c r="O200" s="1832" t="s">
        <v>157</v>
      </c>
      <c r="P200" s="1833" t="s">
        <v>157</v>
      </c>
      <c r="Q200" s="1717" t="s">
        <v>157</v>
      </c>
      <c r="R200" s="1932" t="s">
        <v>157</v>
      </c>
      <c r="S200" s="1932" t="s">
        <v>157</v>
      </c>
      <c r="T200" s="1834" t="s">
        <v>157</v>
      </c>
    </row>
    <row r="201" spans="1:20" ht="15" customHeight="1" x14ac:dyDescent="0.25">
      <c r="A201" s="210"/>
      <c r="B201" s="34"/>
      <c r="C201" s="1151" t="s">
        <v>820</v>
      </c>
      <c r="D201" s="946"/>
      <c r="F201" s="1150"/>
      <c r="G201" s="743"/>
      <c r="H201" s="456"/>
      <c r="I201" s="96"/>
      <c r="J201" s="121"/>
      <c r="K201" s="134"/>
      <c r="L201" s="32"/>
      <c r="M201" s="33"/>
      <c r="N201" s="1877"/>
      <c r="O201" s="1328" t="s">
        <v>157</v>
      </c>
      <c r="P201" s="966" t="s">
        <v>157</v>
      </c>
      <c r="Q201" s="1464" t="s">
        <v>157</v>
      </c>
      <c r="R201" s="1456" t="s">
        <v>157</v>
      </c>
      <c r="S201" s="1456" t="s">
        <v>157</v>
      </c>
      <c r="T201" s="437" t="s">
        <v>157</v>
      </c>
    </row>
    <row r="202" spans="1:20" ht="15" customHeight="1" x14ac:dyDescent="0.25">
      <c r="A202" s="210"/>
      <c r="B202" s="34"/>
      <c r="C202" s="1151" t="s">
        <v>821</v>
      </c>
      <c r="D202" s="946"/>
      <c r="E202" s="1152"/>
      <c r="F202" s="1150"/>
      <c r="G202" s="743"/>
      <c r="H202" s="456"/>
      <c r="I202" s="96"/>
      <c r="J202" s="121"/>
      <c r="K202" s="134"/>
      <c r="L202" s="32"/>
      <c r="M202" s="33"/>
      <c r="N202" s="1650"/>
      <c r="O202" s="1328" t="s">
        <v>157</v>
      </c>
      <c r="P202" s="966" t="s">
        <v>157</v>
      </c>
      <c r="Q202" s="1464" t="s">
        <v>157</v>
      </c>
      <c r="R202" s="1456" t="s">
        <v>157</v>
      </c>
      <c r="S202" s="1456" t="s">
        <v>157</v>
      </c>
      <c r="T202" s="437" t="s">
        <v>157</v>
      </c>
    </row>
    <row r="203" spans="1:20" ht="15" customHeight="1" x14ac:dyDescent="0.25">
      <c r="A203" s="210"/>
      <c r="B203" s="34"/>
      <c r="C203" s="1151" t="s">
        <v>822</v>
      </c>
      <c r="D203" s="946"/>
      <c r="E203" s="1152"/>
      <c r="F203" s="1150"/>
      <c r="G203" s="743"/>
      <c r="H203" s="456"/>
      <c r="I203" s="96"/>
      <c r="J203" s="121"/>
      <c r="K203" s="134"/>
      <c r="L203" s="32"/>
      <c r="M203" s="33"/>
      <c r="N203" s="1478"/>
      <c r="O203" s="1832" t="s">
        <v>157</v>
      </c>
      <c r="P203" s="1833" t="s">
        <v>157</v>
      </c>
      <c r="Q203" s="1717" t="s">
        <v>157</v>
      </c>
      <c r="R203" s="1932" t="s">
        <v>157</v>
      </c>
      <c r="S203" s="1932" t="s">
        <v>157</v>
      </c>
      <c r="T203" s="1834" t="s">
        <v>157</v>
      </c>
    </row>
    <row r="204" spans="1:20" ht="15" customHeight="1" thickBot="1" x14ac:dyDescent="0.3">
      <c r="A204" s="211"/>
      <c r="B204" s="48"/>
      <c r="C204" s="1153" t="s">
        <v>823</v>
      </c>
      <c r="D204" s="986"/>
      <c r="E204" s="1054"/>
      <c r="F204" s="1154"/>
      <c r="G204" s="828"/>
      <c r="H204" s="333"/>
      <c r="I204" s="97"/>
      <c r="J204" s="133"/>
      <c r="K204" s="69"/>
      <c r="L204" s="71"/>
      <c r="M204" s="112"/>
      <c r="N204" s="1677"/>
      <c r="O204" s="1821" t="s">
        <v>157</v>
      </c>
      <c r="P204" s="1598" t="s">
        <v>157</v>
      </c>
      <c r="Q204" s="1822" t="s">
        <v>157</v>
      </c>
      <c r="R204" s="1470" t="s">
        <v>157</v>
      </c>
      <c r="S204" s="1470" t="s">
        <v>157</v>
      </c>
      <c r="T204" s="936" t="s">
        <v>157</v>
      </c>
    </row>
    <row r="205" spans="1:20" ht="15" customHeight="1" thickBot="1" x14ac:dyDescent="0.3">
      <c r="A205" s="219">
        <v>41</v>
      </c>
      <c r="B205" s="165" t="s">
        <v>3374</v>
      </c>
      <c r="C205" s="470" t="s">
        <v>3378</v>
      </c>
      <c r="D205" s="1217"/>
      <c r="E205" s="1137" t="s">
        <v>824</v>
      </c>
      <c r="F205" s="1076">
        <v>48</v>
      </c>
      <c r="G205" s="729">
        <v>0</v>
      </c>
      <c r="H205" s="329">
        <f>ROUND(G205*F205/F205,2)</f>
        <v>0</v>
      </c>
      <c r="I205" s="884"/>
      <c r="J205" s="120"/>
      <c r="K205" s="217">
        <f>IF(OR(ISBLANK(J205),G205=0,ISBLANK(G205)),,ROUND(J205+$K$3,2))</f>
        <v>0</v>
      </c>
      <c r="L205" s="221">
        <f>ROUND(H205*K205,2)</f>
        <v>0</v>
      </c>
      <c r="M205" s="330">
        <f>ROUND(K205/F205,2)</f>
        <v>0</v>
      </c>
      <c r="N205" s="2052"/>
      <c r="O205" s="1832" t="s">
        <v>157</v>
      </c>
      <c r="P205" s="1833" t="s">
        <v>157</v>
      </c>
      <c r="Q205" s="1717" t="s">
        <v>157</v>
      </c>
      <c r="R205" s="1932" t="s">
        <v>157</v>
      </c>
      <c r="S205" s="1932" t="s">
        <v>157</v>
      </c>
      <c r="T205" s="1834" t="s">
        <v>157</v>
      </c>
    </row>
    <row r="206" spans="1:20" ht="15" customHeight="1" x14ac:dyDescent="0.25">
      <c r="A206" s="210"/>
      <c r="B206" s="34" t="s">
        <v>812</v>
      </c>
      <c r="C206" s="321" t="s">
        <v>825</v>
      </c>
      <c r="D206" s="946"/>
      <c r="E206" s="1052"/>
      <c r="F206" s="1073"/>
      <c r="G206" s="871"/>
      <c r="H206" s="87"/>
      <c r="I206" s="96"/>
      <c r="J206" s="132"/>
      <c r="K206" s="57"/>
      <c r="L206" s="32"/>
      <c r="M206" s="33"/>
      <c r="N206" s="1478"/>
      <c r="O206" s="1832" t="s">
        <v>157</v>
      </c>
      <c r="P206" s="1833" t="s">
        <v>157</v>
      </c>
      <c r="Q206" s="1717" t="s">
        <v>157</v>
      </c>
      <c r="R206" s="1932" t="s">
        <v>157</v>
      </c>
      <c r="S206" s="1932" t="s">
        <v>157</v>
      </c>
      <c r="T206" s="1834" t="s">
        <v>157</v>
      </c>
    </row>
    <row r="207" spans="1:20" ht="15" customHeight="1" thickBot="1" x14ac:dyDescent="0.3">
      <c r="A207" s="211"/>
      <c r="B207" s="13" t="s">
        <v>826</v>
      </c>
      <c r="C207" s="128" t="s">
        <v>827</v>
      </c>
      <c r="D207" s="986"/>
      <c r="E207" s="1051"/>
      <c r="F207" s="1074"/>
      <c r="G207" s="874"/>
      <c r="H207" s="74"/>
      <c r="I207" s="609"/>
      <c r="J207" s="151"/>
      <c r="K207" s="61"/>
      <c r="L207" s="46"/>
      <c r="M207" s="47"/>
      <c r="N207" s="1677"/>
      <c r="O207" s="1821" t="s">
        <v>157</v>
      </c>
      <c r="P207" s="1598" t="s">
        <v>157</v>
      </c>
      <c r="Q207" s="1822" t="s">
        <v>157</v>
      </c>
      <c r="R207" s="1470" t="s">
        <v>157</v>
      </c>
      <c r="S207" s="1470" t="s">
        <v>157</v>
      </c>
      <c r="T207" s="936" t="s">
        <v>157</v>
      </c>
    </row>
    <row r="208" spans="1:20" ht="15" customHeight="1" thickBot="1" x14ac:dyDescent="0.3">
      <c r="A208" s="95">
        <v>42</v>
      </c>
      <c r="B208" s="1971" t="s">
        <v>3379</v>
      </c>
      <c r="C208" s="992" t="s">
        <v>1807</v>
      </c>
      <c r="D208" s="946"/>
      <c r="E208" s="1145" t="s">
        <v>1808</v>
      </c>
      <c r="F208" s="1098">
        <v>60</v>
      </c>
      <c r="G208" s="729">
        <v>5</v>
      </c>
      <c r="H208" s="27">
        <f>ROUND(G208*F208/F208,2)</f>
        <v>5</v>
      </c>
      <c r="I208" s="892" t="s">
        <v>50</v>
      </c>
      <c r="J208" s="154"/>
      <c r="K208" s="138">
        <f>IF(OR(ISBLANK(J208),G208=0,ISBLANK(G208)),,ROUND(J208+$K$3,2))</f>
        <v>0</v>
      </c>
      <c r="L208" s="28">
        <f>ROUND(H208*K208,2)</f>
        <v>0</v>
      </c>
      <c r="M208" s="29">
        <f>ROUND(K208/F208,2)</f>
        <v>0</v>
      </c>
      <c r="N208" s="2052"/>
      <c r="O208" s="1832" t="s">
        <v>157</v>
      </c>
      <c r="P208" s="1833" t="s">
        <v>157</v>
      </c>
      <c r="Q208" s="1717" t="s">
        <v>157</v>
      </c>
      <c r="R208" s="1932" t="s">
        <v>157</v>
      </c>
      <c r="S208" s="1932" t="s">
        <v>157</v>
      </c>
      <c r="T208" s="1834" t="s">
        <v>157</v>
      </c>
    </row>
    <row r="209" spans="1:20" ht="15" customHeight="1" x14ac:dyDescent="0.25">
      <c r="A209" s="52"/>
      <c r="B209" s="109" t="s">
        <v>828</v>
      </c>
      <c r="C209" s="1007" t="s">
        <v>157</v>
      </c>
      <c r="D209" s="1087"/>
      <c r="E209" s="1050"/>
      <c r="F209" s="1088"/>
      <c r="G209" s="811"/>
      <c r="H209" s="122"/>
      <c r="I209" s="243"/>
      <c r="J209" s="121"/>
      <c r="K209" s="31"/>
      <c r="L209" s="257"/>
      <c r="M209" s="176"/>
      <c r="N209" s="1478"/>
      <c r="O209" s="1832" t="s">
        <v>157</v>
      </c>
      <c r="P209" s="1833" t="s">
        <v>157</v>
      </c>
      <c r="Q209" s="1717" t="s">
        <v>157</v>
      </c>
      <c r="R209" s="1932" t="s">
        <v>157</v>
      </c>
      <c r="S209" s="1932" t="s">
        <v>157</v>
      </c>
      <c r="T209" s="1834" t="s">
        <v>157</v>
      </c>
    </row>
    <row r="210" spans="1:20" ht="15" customHeight="1" thickBot="1" x14ac:dyDescent="0.3">
      <c r="A210" s="55"/>
      <c r="B210" s="108" t="s">
        <v>829</v>
      </c>
      <c r="C210" s="460" t="s">
        <v>157</v>
      </c>
      <c r="D210" s="1048"/>
      <c r="E210" s="1051"/>
      <c r="F210" s="1074"/>
      <c r="G210" s="840"/>
      <c r="H210" s="74"/>
      <c r="I210" s="609"/>
      <c r="J210" s="79"/>
      <c r="K210" s="61"/>
      <c r="L210" s="46"/>
      <c r="M210" s="47"/>
      <c r="N210" s="1677"/>
      <c r="O210" s="1821" t="s">
        <v>157</v>
      </c>
      <c r="P210" s="1598" t="s">
        <v>157</v>
      </c>
      <c r="Q210" s="1822" t="s">
        <v>157</v>
      </c>
      <c r="R210" s="1470" t="s">
        <v>157</v>
      </c>
      <c r="S210" s="1470" t="s">
        <v>157</v>
      </c>
      <c r="T210" s="936" t="s">
        <v>157</v>
      </c>
    </row>
    <row r="211" spans="1:20" ht="15" customHeight="1" thickBot="1" x14ac:dyDescent="0.3">
      <c r="A211" s="52">
        <v>43</v>
      </c>
      <c r="B211" s="2188" t="s">
        <v>3710</v>
      </c>
      <c r="C211" s="186" t="s">
        <v>3380</v>
      </c>
      <c r="D211" s="946"/>
      <c r="E211" s="1066" t="s">
        <v>830</v>
      </c>
      <c r="F211" s="1077">
        <v>68</v>
      </c>
      <c r="G211" s="729">
        <v>0</v>
      </c>
      <c r="H211" s="27">
        <f>ROUND(G211*F211/F211,2)</f>
        <v>0</v>
      </c>
      <c r="I211" s="892" t="s">
        <v>50</v>
      </c>
      <c r="J211" s="147"/>
      <c r="K211" s="261">
        <f>IF(OR(ISBLANK(J211),G211=0,ISBLANK(G211)),,ROUND(J211+$K$3,2))</f>
        <v>0</v>
      </c>
      <c r="L211" s="28">
        <f>ROUND(H211*K211,2)</f>
        <v>0</v>
      </c>
      <c r="M211" s="29">
        <f>ROUND(K211/F211,2)</f>
        <v>0</v>
      </c>
      <c r="N211" s="2052"/>
      <c r="O211" s="1832" t="s">
        <v>157</v>
      </c>
      <c r="P211" s="1833" t="s">
        <v>157</v>
      </c>
      <c r="Q211" s="1717" t="s">
        <v>157</v>
      </c>
      <c r="R211" s="1932" t="s">
        <v>157</v>
      </c>
      <c r="S211" s="1932" t="s">
        <v>157</v>
      </c>
      <c r="T211" s="1834" t="s">
        <v>157</v>
      </c>
    </row>
    <row r="212" spans="1:20" ht="15" customHeight="1" x14ac:dyDescent="0.25">
      <c r="A212" s="52" t="s">
        <v>157</v>
      </c>
      <c r="B212" s="34" t="s">
        <v>3711</v>
      </c>
      <c r="C212" s="135"/>
      <c r="D212" s="1091"/>
      <c r="E212" s="1052"/>
      <c r="F212" s="1073"/>
      <c r="G212" s="840"/>
      <c r="H212" s="87"/>
      <c r="I212" s="96"/>
      <c r="J212" s="76"/>
      <c r="K212" s="57"/>
      <c r="L212" s="32"/>
      <c r="M212" s="33"/>
      <c r="N212" s="1478"/>
      <c r="O212" s="1832" t="s">
        <v>157</v>
      </c>
      <c r="P212" s="1833" t="s">
        <v>157</v>
      </c>
      <c r="Q212" s="1717" t="s">
        <v>157</v>
      </c>
      <c r="R212" s="1932" t="s">
        <v>157</v>
      </c>
      <c r="S212" s="1932" t="s">
        <v>157</v>
      </c>
      <c r="T212" s="1834" t="s">
        <v>157</v>
      </c>
    </row>
    <row r="213" spans="1:20" ht="15" customHeight="1" x14ac:dyDescent="0.25">
      <c r="A213" s="52"/>
      <c r="B213" s="34" t="s">
        <v>3712</v>
      </c>
      <c r="C213" s="228"/>
      <c r="D213" s="1091"/>
      <c r="E213" s="1052"/>
      <c r="F213" s="1073"/>
      <c r="G213" s="840"/>
      <c r="H213" s="135"/>
      <c r="I213" s="96"/>
      <c r="J213" s="76"/>
      <c r="K213" s="57"/>
      <c r="L213" s="32"/>
      <c r="M213" s="33"/>
      <c r="N213" s="1877"/>
      <c r="O213" s="1328" t="s">
        <v>157</v>
      </c>
      <c r="P213" s="966" t="s">
        <v>157</v>
      </c>
      <c r="Q213" s="1464" t="s">
        <v>157</v>
      </c>
      <c r="R213" s="1456" t="s">
        <v>157</v>
      </c>
      <c r="S213" s="1456" t="s">
        <v>157</v>
      </c>
      <c r="T213" s="437" t="s">
        <v>157</v>
      </c>
    </row>
    <row r="214" spans="1:20" ht="15" customHeight="1" x14ac:dyDescent="0.25">
      <c r="A214" s="52"/>
      <c r="B214" s="88" t="s">
        <v>3713</v>
      </c>
      <c r="C214" s="228"/>
      <c r="D214" s="1244"/>
      <c r="E214" s="1066"/>
      <c r="F214" s="1077"/>
      <c r="G214" s="840"/>
      <c r="H214" s="140"/>
      <c r="I214" s="892"/>
      <c r="J214" s="100"/>
      <c r="K214" s="138"/>
      <c r="L214" s="102"/>
      <c r="M214" s="103"/>
      <c r="N214" s="2375"/>
      <c r="O214" s="2002"/>
      <c r="P214" s="1452"/>
      <c r="Q214" s="1464"/>
      <c r="R214" s="1589"/>
      <c r="S214" s="1589"/>
      <c r="T214" s="1314"/>
    </row>
    <row r="215" spans="1:20" ht="15" customHeight="1" thickBot="1" x14ac:dyDescent="0.3">
      <c r="A215" s="55"/>
      <c r="B215" s="295" t="s">
        <v>3403</v>
      </c>
      <c r="C215" s="128"/>
      <c r="D215" s="1228"/>
      <c r="E215" s="1032"/>
      <c r="F215" s="1075"/>
      <c r="G215" s="840"/>
      <c r="H215" s="70"/>
      <c r="I215" s="97"/>
      <c r="J215" s="111"/>
      <c r="K215" s="69"/>
      <c r="L215" s="71"/>
      <c r="M215" s="112"/>
      <c r="N215" s="2284"/>
      <c r="O215" s="1821" t="s">
        <v>157</v>
      </c>
      <c r="P215" s="1598" t="s">
        <v>157</v>
      </c>
      <c r="Q215" s="1822" t="s">
        <v>157</v>
      </c>
      <c r="R215" s="1470" t="s">
        <v>157</v>
      </c>
      <c r="S215" s="1470" t="s">
        <v>157</v>
      </c>
      <c r="T215" s="936" t="s">
        <v>157</v>
      </c>
    </row>
    <row r="216" spans="1:20" ht="15" customHeight="1" thickBot="1" x14ac:dyDescent="0.3">
      <c r="A216" s="52">
        <v>44</v>
      </c>
      <c r="B216" s="2188" t="s">
        <v>3400</v>
      </c>
      <c r="C216" s="186" t="s">
        <v>3715</v>
      </c>
      <c r="D216" s="946"/>
      <c r="E216" s="1066" t="s">
        <v>3716</v>
      </c>
      <c r="F216" s="1077">
        <v>63</v>
      </c>
      <c r="G216" s="729">
        <v>75</v>
      </c>
      <c r="H216" s="27">
        <f>ROUND(G216*F216/F216,2)</f>
        <v>75</v>
      </c>
      <c r="I216" s="892" t="s">
        <v>50</v>
      </c>
      <c r="J216" s="147"/>
      <c r="K216" s="261">
        <f>IF(OR(ISBLANK(J216),G216=0,ISBLANK(G216)),,ROUND(J216+$K$3,2))</f>
        <v>0</v>
      </c>
      <c r="L216" s="28">
        <f>ROUND(H216*K216,2)</f>
        <v>0</v>
      </c>
      <c r="M216" s="29">
        <f>ROUND(K216/F216,2)</f>
        <v>0</v>
      </c>
      <c r="N216" s="2052"/>
      <c r="O216" s="1832" t="s">
        <v>157</v>
      </c>
      <c r="P216" s="1833" t="s">
        <v>157</v>
      </c>
      <c r="Q216" s="1717" t="s">
        <v>157</v>
      </c>
      <c r="R216" s="1932" t="s">
        <v>157</v>
      </c>
      <c r="S216" s="1932" t="s">
        <v>157</v>
      </c>
      <c r="T216" s="1834" t="s">
        <v>157</v>
      </c>
    </row>
    <row r="217" spans="1:20" ht="15" customHeight="1" x14ac:dyDescent="0.25">
      <c r="A217" s="52"/>
      <c r="B217" s="34" t="s">
        <v>3401</v>
      </c>
      <c r="C217" s="135"/>
      <c r="D217" s="1091"/>
      <c r="E217" s="1052"/>
      <c r="F217" s="1073"/>
      <c r="G217" s="840"/>
      <c r="H217" s="87"/>
      <c r="I217" s="96"/>
      <c r="J217" s="76"/>
      <c r="K217" s="57"/>
      <c r="L217" s="32"/>
      <c r="M217" s="33"/>
      <c r="N217" s="1478"/>
      <c r="O217" s="1832" t="s">
        <v>157</v>
      </c>
      <c r="P217" s="1833" t="s">
        <v>157</v>
      </c>
      <c r="Q217" s="1717" t="s">
        <v>157</v>
      </c>
      <c r="R217" s="1932" t="s">
        <v>157</v>
      </c>
      <c r="S217" s="1932" t="s">
        <v>157</v>
      </c>
      <c r="T217" s="1834" t="s">
        <v>157</v>
      </c>
    </row>
    <row r="218" spans="1:20" ht="15" customHeight="1" x14ac:dyDescent="0.25">
      <c r="A218" s="52"/>
      <c r="B218" s="34" t="s">
        <v>3402</v>
      </c>
      <c r="C218" s="228"/>
      <c r="D218" s="1091"/>
      <c r="E218" s="1052"/>
      <c r="F218" s="1073"/>
      <c r="G218" s="840"/>
      <c r="H218" s="135"/>
      <c r="I218" s="96"/>
      <c r="J218" s="76"/>
      <c r="K218" s="57"/>
      <c r="L218" s="32"/>
      <c r="M218" s="33"/>
      <c r="N218" s="1877"/>
      <c r="O218" s="1328" t="s">
        <v>157</v>
      </c>
      <c r="P218" s="966" t="s">
        <v>157</v>
      </c>
      <c r="Q218" s="1464" t="s">
        <v>157</v>
      </c>
      <c r="R218" s="1456" t="s">
        <v>157</v>
      </c>
      <c r="S218" s="1456" t="s">
        <v>157</v>
      </c>
      <c r="T218" s="437" t="s">
        <v>157</v>
      </c>
    </row>
    <row r="219" spans="1:20" ht="15" customHeight="1" thickBot="1" x14ac:dyDescent="0.3">
      <c r="A219" s="52"/>
      <c r="B219" s="295" t="s">
        <v>3714</v>
      </c>
      <c r="C219" s="128"/>
      <c r="D219" s="1228"/>
      <c r="E219" s="1032"/>
      <c r="F219" s="1075"/>
      <c r="G219" s="840"/>
      <c r="H219" s="70"/>
      <c r="I219" s="97"/>
      <c r="J219" s="111"/>
      <c r="K219" s="69"/>
      <c r="L219" s="71"/>
      <c r="M219" s="112"/>
      <c r="N219" s="2284"/>
      <c r="O219" s="1821" t="s">
        <v>157</v>
      </c>
      <c r="P219" s="1598" t="s">
        <v>157</v>
      </c>
      <c r="Q219" s="1822" t="s">
        <v>157</v>
      </c>
      <c r="R219" s="1470" t="s">
        <v>157</v>
      </c>
      <c r="S219" s="1470" t="s">
        <v>157</v>
      </c>
      <c r="T219" s="936" t="s">
        <v>157</v>
      </c>
    </row>
    <row r="220" spans="1:20" ht="15" customHeight="1" thickBot="1" x14ac:dyDescent="0.3">
      <c r="A220" s="95">
        <v>45</v>
      </c>
      <c r="B220" s="1971" t="s">
        <v>3381</v>
      </c>
      <c r="C220" s="994" t="s">
        <v>3382</v>
      </c>
      <c r="D220" s="946"/>
      <c r="E220" s="1056" t="s">
        <v>832</v>
      </c>
      <c r="F220" s="1072">
        <v>144</v>
      </c>
      <c r="G220" s="729">
        <v>0</v>
      </c>
      <c r="H220" s="27">
        <f>ROUND(G220*F220/F220,2)</f>
        <v>0</v>
      </c>
      <c r="I220" s="218" t="s">
        <v>50</v>
      </c>
      <c r="J220" s="25"/>
      <c r="K220" s="66">
        <f>IF(OR(ISBLANK(J220),G220=0,ISBLANK(G220)),,ROUND(J220+$K$3,2))</f>
        <v>0</v>
      </c>
      <c r="L220" s="28">
        <f>ROUND(H220*K220,2)</f>
        <v>0</v>
      </c>
      <c r="M220" s="29">
        <f>ROUND(K220/F220,2)</f>
        <v>0</v>
      </c>
      <c r="N220" s="1478"/>
      <c r="O220" s="1832" t="s">
        <v>157</v>
      </c>
      <c r="P220" s="1833" t="s">
        <v>157</v>
      </c>
      <c r="Q220" s="1717" t="s">
        <v>157</v>
      </c>
      <c r="R220" s="1932" t="s">
        <v>157</v>
      </c>
      <c r="S220" s="1932" t="s">
        <v>157</v>
      </c>
      <c r="T220" s="1834" t="s">
        <v>157</v>
      </c>
    </row>
    <row r="221" spans="1:20" ht="15" customHeight="1" x14ac:dyDescent="0.25">
      <c r="A221" s="52"/>
      <c r="B221" s="109" t="s">
        <v>831</v>
      </c>
      <c r="C221" s="1459" t="s">
        <v>157</v>
      </c>
      <c r="D221" s="1004"/>
      <c r="E221" s="1759" t="s">
        <v>157</v>
      </c>
      <c r="F221" s="1440" t="s">
        <v>157</v>
      </c>
      <c r="G221" s="1760"/>
      <c r="H221" s="1201" t="s">
        <v>157</v>
      </c>
      <c r="I221" s="1761" t="s">
        <v>157</v>
      </c>
      <c r="J221" s="982" t="s">
        <v>157</v>
      </c>
      <c r="K221" s="979" t="s">
        <v>157</v>
      </c>
      <c r="L221" s="980" t="s">
        <v>157</v>
      </c>
      <c r="M221" s="29" t="s">
        <v>157</v>
      </c>
      <c r="N221" s="1877"/>
      <c r="O221" s="1328" t="s">
        <v>157</v>
      </c>
      <c r="P221" s="966" t="s">
        <v>157</v>
      </c>
      <c r="Q221" s="1464" t="s">
        <v>157</v>
      </c>
      <c r="R221" s="1456" t="s">
        <v>157</v>
      </c>
      <c r="S221" s="1456" t="s">
        <v>157</v>
      </c>
      <c r="T221" s="437" t="s">
        <v>157</v>
      </c>
    </row>
    <row r="222" spans="1:20" ht="15" customHeight="1" x14ac:dyDescent="0.25">
      <c r="A222" s="52"/>
      <c r="B222" s="109" t="s">
        <v>833</v>
      </c>
      <c r="C222" s="135"/>
      <c r="D222" s="1091"/>
      <c r="E222" s="1052"/>
      <c r="F222" s="1073"/>
      <c r="G222" s="875"/>
      <c r="H222" s="459"/>
      <c r="I222" s="805"/>
      <c r="J222" s="76"/>
      <c r="K222" s="134"/>
      <c r="L222" s="32"/>
      <c r="M222" s="323"/>
      <c r="N222" s="1650"/>
      <c r="O222" s="1328" t="s">
        <v>157</v>
      </c>
      <c r="P222" s="966" t="s">
        <v>157</v>
      </c>
      <c r="Q222" s="1464" t="s">
        <v>157</v>
      </c>
      <c r="R222" s="1456" t="s">
        <v>157</v>
      </c>
      <c r="S222" s="1456" t="s">
        <v>157</v>
      </c>
      <c r="T222" s="437" t="s">
        <v>157</v>
      </c>
    </row>
    <row r="223" spans="1:20" ht="15" customHeight="1" thickBot="1" x14ac:dyDescent="0.3">
      <c r="A223" s="55"/>
      <c r="B223" s="86"/>
      <c r="C223" s="989"/>
      <c r="D223" s="1261"/>
      <c r="E223" s="1054"/>
      <c r="F223" s="1075"/>
      <c r="G223" s="866"/>
      <c r="H223" s="424"/>
      <c r="I223" s="883"/>
      <c r="J223" s="263"/>
      <c r="K223" s="424"/>
      <c r="L223" s="420"/>
      <c r="M223" s="425"/>
      <c r="N223" s="2126"/>
      <c r="O223" s="2043" t="s">
        <v>157</v>
      </c>
      <c r="P223" s="1598" t="s">
        <v>157</v>
      </c>
      <c r="Q223" s="2147" t="s">
        <v>157</v>
      </c>
      <c r="R223" s="2044" t="s">
        <v>157</v>
      </c>
      <c r="S223" s="2044" t="s">
        <v>157</v>
      </c>
      <c r="T223" s="936" t="s">
        <v>157</v>
      </c>
    </row>
    <row r="224" spans="1:20" ht="15" customHeight="1" thickBot="1" x14ac:dyDescent="0.3">
      <c r="A224" s="95">
        <v>46</v>
      </c>
      <c r="B224" s="165" t="s">
        <v>3383</v>
      </c>
      <c r="C224" s="993" t="s">
        <v>834</v>
      </c>
      <c r="D224" s="1245"/>
      <c r="E224" s="1141" t="s">
        <v>835</v>
      </c>
      <c r="F224" s="1101">
        <v>80</v>
      </c>
      <c r="G224" s="729">
        <v>0</v>
      </c>
      <c r="H224" s="329">
        <f>ROUND($G$224*$F$224/F224,2)</f>
        <v>0</v>
      </c>
      <c r="I224" s="891" t="s">
        <v>50</v>
      </c>
      <c r="J224" s="147"/>
      <c r="K224" s="261">
        <f>IF(OR(ISBLANK(J224),G224=0,ISBLANK(G224)),,ROUND(J224+$K$3,2))</f>
        <v>0</v>
      </c>
      <c r="L224" s="221">
        <f>ROUND(H224*K224,2)</f>
        <v>0</v>
      </c>
      <c r="M224" s="330">
        <f>ROUND(K224/F224,2)</f>
        <v>0</v>
      </c>
      <c r="N224" s="1881"/>
      <c r="O224" s="1832" t="s">
        <v>157</v>
      </c>
      <c r="P224" s="1833" t="s">
        <v>157</v>
      </c>
      <c r="Q224" s="1717" t="s">
        <v>157</v>
      </c>
      <c r="R224" s="1932" t="s">
        <v>157</v>
      </c>
      <c r="S224" s="1932" t="s">
        <v>157</v>
      </c>
      <c r="T224" s="1834" t="s">
        <v>157</v>
      </c>
    </row>
    <row r="225" spans="1:20" ht="15" customHeight="1" x14ac:dyDescent="0.25">
      <c r="A225" s="210"/>
      <c r="B225" s="34"/>
      <c r="C225" s="123" t="s">
        <v>836</v>
      </c>
      <c r="D225" s="946"/>
      <c r="E225" s="1050"/>
      <c r="F225" s="1088"/>
      <c r="G225" s="810"/>
      <c r="H225" s="87"/>
      <c r="I225" s="96"/>
      <c r="J225" s="121"/>
      <c r="K225" s="57"/>
      <c r="L225" s="32"/>
      <c r="M225" s="33"/>
      <c r="N225" s="1650"/>
      <c r="O225" s="1328" t="s">
        <v>157</v>
      </c>
      <c r="P225" s="966" t="s">
        <v>157</v>
      </c>
      <c r="Q225" s="1464" t="s">
        <v>157</v>
      </c>
      <c r="R225" s="1456" t="s">
        <v>157</v>
      </c>
      <c r="S225" s="1456" t="s">
        <v>157</v>
      </c>
      <c r="T225" s="437" t="s">
        <v>157</v>
      </c>
    </row>
    <row r="226" spans="1:20" ht="15" customHeight="1" x14ac:dyDescent="0.25">
      <c r="A226" s="210"/>
      <c r="B226" s="34" t="s">
        <v>837</v>
      </c>
      <c r="C226" s="123" t="s">
        <v>838</v>
      </c>
      <c r="D226" s="946"/>
      <c r="E226" s="1050"/>
      <c r="F226" s="1088"/>
      <c r="G226" s="810"/>
      <c r="H226" s="87"/>
      <c r="I226" s="96"/>
      <c r="J226" s="121"/>
      <c r="K226" s="57"/>
      <c r="L226" s="32"/>
      <c r="M226" s="33"/>
      <c r="N226" s="1478"/>
      <c r="O226" s="1832" t="s">
        <v>157</v>
      </c>
      <c r="P226" s="1833" t="s">
        <v>157</v>
      </c>
      <c r="Q226" s="1717" t="s">
        <v>157</v>
      </c>
      <c r="R226" s="1932" t="s">
        <v>157</v>
      </c>
      <c r="S226" s="1932" t="s">
        <v>157</v>
      </c>
      <c r="T226" s="1834" t="s">
        <v>157</v>
      </c>
    </row>
    <row r="227" spans="1:20" ht="15" customHeight="1" x14ac:dyDescent="0.25">
      <c r="A227" s="210"/>
      <c r="B227" s="34"/>
      <c r="C227" s="123" t="s">
        <v>3384</v>
      </c>
      <c r="D227" s="1087"/>
      <c r="E227" s="1050" t="s">
        <v>835</v>
      </c>
      <c r="F227" s="1088">
        <v>80</v>
      </c>
      <c r="G227" s="754"/>
      <c r="H227" s="135">
        <f>ROUND($G$224*$F$224/F227,2)</f>
        <v>0</v>
      </c>
      <c r="I227" s="243" t="s">
        <v>50</v>
      </c>
      <c r="J227" s="82"/>
      <c r="K227" s="37">
        <f>IF(OR(ISBLANK(J227),G224=0,ISBLANK(G224)),,ROUND(J227+$K$3,2))</f>
        <v>0</v>
      </c>
      <c r="L227" s="32">
        <f>ROUND(H227*K227,2)</f>
        <v>0</v>
      </c>
      <c r="M227" s="33">
        <f>ROUND(K227/F227,2)</f>
        <v>0</v>
      </c>
      <c r="N227" s="1877"/>
      <c r="O227" s="1328" t="s">
        <v>157</v>
      </c>
      <c r="P227" s="966" t="s">
        <v>157</v>
      </c>
      <c r="Q227" s="1464" t="s">
        <v>157</v>
      </c>
      <c r="R227" s="1456" t="s">
        <v>157</v>
      </c>
      <c r="S227" s="1456" t="s">
        <v>157</v>
      </c>
      <c r="T227" s="437" t="s">
        <v>157</v>
      </c>
    </row>
    <row r="228" spans="1:20" ht="15" customHeight="1" x14ac:dyDescent="0.25">
      <c r="A228" s="210"/>
      <c r="B228" s="34"/>
      <c r="C228" s="123" t="s">
        <v>3386</v>
      </c>
      <c r="D228" s="946"/>
      <c r="E228" s="1050"/>
      <c r="F228" s="1088"/>
      <c r="G228" s="743"/>
      <c r="H228" s="135"/>
      <c r="I228" s="96"/>
      <c r="J228" s="121"/>
      <c r="K228" s="134"/>
      <c r="L228" s="32"/>
      <c r="M228" s="33"/>
      <c r="N228" s="1650"/>
      <c r="O228" s="1328" t="s">
        <v>157</v>
      </c>
      <c r="P228" s="966" t="s">
        <v>157</v>
      </c>
      <c r="Q228" s="1464" t="s">
        <v>157</v>
      </c>
      <c r="R228" s="1456" t="s">
        <v>157</v>
      </c>
      <c r="S228" s="1456" t="s">
        <v>157</v>
      </c>
      <c r="T228" s="437" t="s">
        <v>157</v>
      </c>
    </row>
    <row r="229" spans="1:20" ht="15" customHeight="1" x14ac:dyDescent="0.25">
      <c r="A229" s="210"/>
      <c r="B229" s="34"/>
      <c r="C229" s="123" t="s">
        <v>3385</v>
      </c>
      <c r="D229" s="1087"/>
      <c r="E229" s="1050" t="s">
        <v>839</v>
      </c>
      <c r="F229" s="1088">
        <v>144</v>
      </c>
      <c r="G229" s="876"/>
      <c r="H229" s="135">
        <f>ROUND($G$224*$F$224/F229,2)</f>
        <v>0</v>
      </c>
      <c r="I229" s="243" t="s">
        <v>50</v>
      </c>
      <c r="J229" s="82"/>
      <c r="K229" s="37">
        <f>IF(OR(ISBLANK(J229),G224=0,ISBLANK(G224)),,ROUND(J229+$K$3,2))</f>
        <v>0</v>
      </c>
      <c r="L229" s="32">
        <f>ROUND(H229*K229,2)</f>
        <v>0</v>
      </c>
      <c r="M229" s="33">
        <f>ROUND(K229/F229,2)</f>
        <v>0</v>
      </c>
      <c r="N229" s="1478"/>
      <c r="O229" s="1832" t="s">
        <v>157</v>
      </c>
      <c r="P229" s="1833" t="s">
        <v>157</v>
      </c>
      <c r="Q229" s="1717" t="s">
        <v>157</v>
      </c>
      <c r="R229" s="1932" t="s">
        <v>157</v>
      </c>
      <c r="S229" s="1932" t="s">
        <v>157</v>
      </c>
      <c r="T229" s="1834" t="s">
        <v>157</v>
      </c>
    </row>
    <row r="230" spans="1:20" ht="15" customHeight="1" thickBot="1" x14ac:dyDescent="0.3">
      <c r="A230" s="210"/>
      <c r="B230" s="113"/>
      <c r="C230" s="123" t="s">
        <v>3387</v>
      </c>
      <c r="D230" s="946"/>
      <c r="E230" s="1053"/>
      <c r="F230" s="1105"/>
      <c r="G230" s="876"/>
      <c r="H230" s="471"/>
      <c r="I230" s="807"/>
      <c r="J230" s="44"/>
      <c r="K230" s="127"/>
      <c r="L230" s="46"/>
      <c r="M230" s="47"/>
      <c r="N230" s="1677"/>
      <c r="O230" s="1821" t="s">
        <v>157</v>
      </c>
      <c r="P230" s="1598" t="s">
        <v>157</v>
      </c>
      <c r="Q230" s="1822" t="s">
        <v>157</v>
      </c>
      <c r="R230" s="1470" t="s">
        <v>157</v>
      </c>
      <c r="S230" s="1470" t="s">
        <v>157</v>
      </c>
      <c r="T230" s="936" t="s">
        <v>157</v>
      </c>
    </row>
    <row r="231" spans="1:20" ht="15" customHeight="1" thickBot="1" x14ac:dyDescent="0.3">
      <c r="A231" s="219">
        <v>47</v>
      </c>
      <c r="B231" s="2123" t="s">
        <v>3392</v>
      </c>
      <c r="C231" s="470" t="s">
        <v>3388</v>
      </c>
      <c r="D231" s="1217"/>
      <c r="E231" s="1137" t="s">
        <v>840</v>
      </c>
      <c r="F231" s="1076">
        <v>72</v>
      </c>
      <c r="G231" s="729">
        <v>45</v>
      </c>
      <c r="H231" s="329">
        <f>ROUND($G$231*$F$231/F231,2)</f>
        <v>45</v>
      </c>
      <c r="I231" s="2189" t="s">
        <v>50</v>
      </c>
      <c r="J231" s="1838"/>
      <c r="K231" s="1831">
        <f>IF(OR(ISBLANK(J231),G231=0,ISBLANK(G231)),,ROUND(J231+$K$3,2))</f>
        <v>0</v>
      </c>
      <c r="L231" s="1862">
        <f>ROUND(H231*K231,2)</f>
        <v>0</v>
      </c>
      <c r="M231" s="29">
        <f>ROUND(K231/F231,2)</f>
        <v>0</v>
      </c>
      <c r="N231" s="2052"/>
      <c r="O231" s="1832" t="s">
        <v>157</v>
      </c>
      <c r="P231" s="1833" t="s">
        <v>157</v>
      </c>
      <c r="Q231" s="1717" t="s">
        <v>157</v>
      </c>
      <c r="R231" s="1932" t="s">
        <v>157</v>
      </c>
      <c r="S231" s="1932" t="s">
        <v>157</v>
      </c>
      <c r="T231" s="1834" t="s">
        <v>157</v>
      </c>
    </row>
    <row r="232" spans="1:20" ht="15" customHeight="1" x14ac:dyDescent="0.25">
      <c r="A232" s="210"/>
      <c r="B232" s="34" t="s">
        <v>841</v>
      </c>
      <c r="C232" s="1155" t="s">
        <v>842</v>
      </c>
      <c r="D232" s="946"/>
      <c r="E232" s="1156"/>
      <c r="F232" s="426"/>
      <c r="G232" s="878"/>
      <c r="H232" s="27"/>
      <c r="I232" s="885"/>
      <c r="J232" s="1263"/>
      <c r="K232" s="57"/>
      <c r="L232" s="28"/>
      <c r="M232" s="29"/>
      <c r="N232" s="1478"/>
      <c r="O232" s="1832" t="s">
        <v>157</v>
      </c>
      <c r="P232" s="1833" t="s">
        <v>157</v>
      </c>
      <c r="Q232" s="1717" t="s">
        <v>157</v>
      </c>
      <c r="R232" s="1932" t="s">
        <v>157</v>
      </c>
      <c r="S232" s="1932" t="s">
        <v>157</v>
      </c>
      <c r="T232" s="1834" t="s">
        <v>157</v>
      </c>
    </row>
    <row r="233" spans="1:20" ht="15" customHeight="1" x14ac:dyDescent="0.25">
      <c r="A233" s="210"/>
      <c r="B233" s="113" t="s">
        <v>843</v>
      </c>
      <c r="C233" s="1155" t="s">
        <v>844</v>
      </c>
      <c r="D233" s="946"/>
      <c r="E233" s="1156"/>
      <c r="F233" s="426"/>
      <c r="G233" s="810"/>
      <c r="H233" s="135"/>
      <c r="I233" s="885"/>
      <c r="J233" s="1263"/>
      <c r="K233" s="57"/>
      <c r="L233" s="32"/>
      <c r="M233" s="33"/>
      <c r="N233" s="1877"/>
      <c r="O233" s="1328" t="s">
        <v>157</v>
      </c>
      <c r="P233" s="966" t="s">
        <v>157</v>
      </c>
      <c r="Q233" s="1464" t="s">
        <v>157</v>
      </c>
      <c r="R233" s="1456" t="s">
        <v>157</v>
      </c>
      <c r="S233" s="1456" t="s">
        <v>157</v>
      </c>
      <c r="T233" s="437" t="s">
        <v>157</v>
      </c>
    </row>
    <row r="234" spans="1:20" ht="15" customHeight="1" x14ac:dyDescent="0.25">
      <c r="A234" s="210"/>
      <c r="B234" s="113" t="s">
        <v>845</v>
      </c>
      <c r="C234" s="1155" t="s">
        <v>3389</v>
      </c>
      <c r="D234" s="1262"/>
      <c r="E234" s="1156" t="s">
        <v>778</v>
      </c>
      <c r="F234" s="426">
        <v>72</v>
      </c>
      <c r="G234" s="810"/>
      <c r="H234" s="27">
        <f>ROUND($G$231*$F$231/F234,2)</f>
        <v>45</v>
      </c>
      <c r="I234" s="885" t="s">
        <v>50</v>
      </c>
      <c r="J234" s="82"/>
      <c r="K234" s="57">
        <f>IF(OR(ISBLANK(J234),G231=0,ISBLANK(G231)),,ROUND(J234+$K$3,2))</f>
        <v>0</v>
      </c>
      <c r="L234" s="231">
        <f>ROUND(H234*K234,2)</f>
        <v>0</v>
      </c>
      <c r="M234" s="267">
        <f>ROUND(K234/F234,2)</f>
        <v>0</v>
      </c>
      <c r="N234" s="1650"/>
      <c r="O234" s="1328" t="s">
        <v>157</v>
      </c>
      <c r="P234" s="966" t="s">
        <v>157</v>
      </c>
      <c r="Q234" s="1464" t="s">
        <v>157</v>
      </c>
      <c r="R234" s="1456" t="s">
        <v>157</v>
      </c>
      <c r="S234" s="1456" t="s">
        <v>157</v>
      </c>
      <c r="T234" s="437" t="s">
        <v>157</v>
      </c>
    </row>
    <row r="235" spans="1:20" ht="15" customHeight="1" x14ac:dyDescent="0.25">
      <c r="A235" s="210"/>
      <c r="B235" s="113" t="s">
        <v>846</v>
      </c>
      <c r="C235" s="1155" t="s">
        <v>847</v>
      </c>
      <c r="D235" s="946"/>
      <c r="E235" s="1156"/>
      <c r="F235" s="426"/>
      <c r="G235" s="810"/>
      <c r="H235" s="87"/>
      <c r="I235" s="885"/>
      <c r="J235" s="132"/>
      <c r="K235" s="57"/>
      <c r="L235" s="231"/>
      <c r="M235" s="267"/>
      <c r="N235" s="1478"/>
      <c r="O235" s="1832" t="s">
        <v>157</v>
      </c>
      <c r="P235" s="1833" t="s">
        <v>157</v>
      </c>
      <c r="Q235" s="1717" t="s">
        <v>157</v>
      </c>
      <c r="R235" s="1932" t="s">
        <v>157</v>
      </c>
      <c r="S235" s="1932" t="s">
        <v>157</v>
      </c>
      <c r="T235" s="1834" t="s">
        <v>157</v>
      </c>
    </row>
    <row r="236" spans="1:20" ht="15" customHeight="1" x14ac:dyDescent="0.25">
      <c r="A236" s="210"/>
      <c r="B236" s="113"/>
      <c r="C236" s="1155" t="s">
        <v>848</v>
      </c>
      <c r="D236" s="946"/>
      <c r="E236" s="1156"/>
      <c r="F236" s="426"/>
      <c r="G236" s="743"/>
      <c r="H236" s="87"/>
      <c r="I236" s="885"/>
      <c r="J236" s="132"/>
      <c r="K236" s="57"/>
      <c r="L236" s="231"/>
      <c r="M236" s="267"/>
      <c r="N236" s="520"/>
      <c r="O236" s="1832"/>
      <c r="P236" s="1833"/>
      <c r="Q236" s="1717"/>
      <c r="R236" s="1932"/>
      <c r="S236" s="1932"/>
      <c r="T236" s="1834"/>
    </row>
    <row r="237" spans="1:20" ht="15" customHeight="1" x14ac:dyDescent="0.25">
      <c r="A237" s="210"/>
      <c r="B237" s="34"/>
      <c r="C237" s="1155" t="s">
        <v>3390</v>
      </c>
      <c r="D237" s="1262"/>
      <c r="E237" s="1156" t="s">
        <v>849</v>
      </c>
      <c r="F237" s="426">
        <v>72</v>
      </c>
      <c r="G237" s="743"/>
      <c r="H237" s="135">
        <f>ROUND($G$231*$F$231/F237,2)</f>
        <v>45</v>
      </c>
      <c r="I237" s="885" t="s">
        <v>50</v>
      </c>
      <c r="J237" s="82"/>
      <c r="K237" s="331">
        <f>IF(OR(ISBLANK(J237),G231=0,ISBLANK(G231)),,ROUND(J237+$K$3,2))</f>
        <v>0</v>
      </c>
      <c r="L237" s="231">
        <f>ROUND(H237*K237,2)</f>
        <v>0</v>
      </c>
      <c r="M237" s="267">
        <f>ROUND(K237/F237,2)</f>
        <v>0</v>
      </c>
      <c r="N237" s="1650"/>
      <c r="O237" s="1328" t="s">
        <v>157</v>
      </c>
      <c r="P237" s="966" t="s">
        <v>157</v>
      </c>
      <c r="Q237" s="1464" t="s">
        <v>157</v>
      </c>
      <c r="R237" s="1456" t="s">
        <v>157</v>
      </c>
      <c r="S237" s="1456" t="s">
        <v>157</v>
      </c>
      <c r="T237" s="437" t="s">
        <v>157</v>
      </c>
    </row>
    <row r="238" spans="1:20" ht="15" customHeight="1" x14ac:dyDescent="0.25">
      <c r="A238" s="210"/>
      <c r="B238" s="34"/>
      <c r="C238" s="1155" t="s">
        <v>850</v>
      </c>
      <c r="D238" s="946"/>
      <c r="E238" s="1156"/>
      <c r="F238" s="426"/>
      <c r="G238" s="743"/>
      <c r="H238" s="331"/>
      <c r="I238" s="885"/>
      <c r="J238" s="132"/>
      <c r="K238" s="331"/>
      <c r="L238" s="231"/>
      <c r="M238" s="267"/>
      <c r="N238" s="1478"/>
      <c r="O238" s="1832" t="s">
        <v>157</v>
      </c>
      <c r="P238" s="1833" t="s">
        <v>157</v>
      </c>
      <c r="Q238" s="1717" t="s">
        <v>157</v>
      </c>
      <c r="R238" s="1932" t="s">
        <v>157</v>
      </c>
      <c r="S238" s="1932" t="s">
        <v>157</v>
      </c>
      <c r="T238" s="1834" t="s">
        <v>157</v>
      </c>
    </row>
    <row r="239" spans="1:20" ht="15" customHeight="1" x14ac:dyDescent="0.25">
      <c r="A239" s="210"/>
      <c r="B239" s="34"/>
      <c r="C239" s="1155" t="s">
        <v>3391</v>
      </c>
      <c r="D239" s="1262"/>
      <c r="E239" s="1156" t="s">
        <v>851</v>
      </c>
      <c r="F239" s="426">
        <v>52</v>
      </c>
      <c r="G239" s="876"/>
      <c r="H239" s="436">
        <f>ROUND($G$231*$F$231/F239,2)</f>
        <v>62.31</v>
      </c>
      <c r="I239" s="885" t="s">
        <v>50</v>
      </c>
      <c r="J239" s="82"/>
      <c r="K239" s="331">
        <f>IF(OR(ISBLANK(J239),G231=0,ISBLANK(G231)),,ROUND(J239+$K$3,2))</f>
        <v>0</v>
      </c>
      <c r="L239" s="231">
        <f>ROUND(H239*K239,2)</f>
        <v>0</v>
      </c>
      <c r="M239" s="267">
        <f>ROUND(K239/F239,2)</f>
        <v>0</v>
      </c>
      <c r="N239" s="1877"/>
      <c r="O239" s="1328" t="s">
        <v>157</v>
      </c>
      <c r="P239" s="966" t="s">
        <v>157</v>
      </c>
      <c r="Q239" s="1464" t="s">
        <v>157</v>
      </c>
      <c r="R239" s="1456" t="s">
        <v>157</v>
      </c>
      <c r="S239" s="1456" t="s">
        <v>157</v>
      </c>
      <c r="T239" s="437" t="s">
        <v>157</v>
      </c>
    </row>
    <row r="240" spans="1:20" ht="15" customHeight="1" thickBot="1" x14ac:dyDescent="0.3">
      <c r="A240" s="211"/>
      <c r="B240" s="13"/>
      <c r="C240" s="1157" t="s">
        <v>852</v>
      </c>
      <c r="D240" s="986"/>
      <c r="E240" s="1158"/>
      <c r="F240" s="649"/>
      <c r="G240" s="877"/>
      <c r="H240" s="332"/>
      <c r="I240" s="893"/>
      <c r="J240" s="151"/>
      <c r="K240" s="332"/>
      <c r="L240" s="264"/>
      <c r="M240" s="265"/>
      <c r="N240" s="2284"/>
      <c r="O240" s="1821" t="s">
        <v>157</v>
      </c>
      <c r="P240" s="1598" t="s">
        <v>157</v>
      </c>
      <c r="Q240" s="1822" t="s">
        <v>157</v>
      </c>
      <c r="R240" s="1470" t="s">
        <v>157</v>
      </c>
      <c r="S240" s="1470" t="s">
        <v>157</v>
      </c>
      <c r="T240" s="936" t="s">
        <v>157</v>
      </c>
    </row>
    <row r="241" spans="1:20" ht="15" customHeight="1" thickBot="1" x14ac:dyDescent="0.3">
      <c r="A241" s="210">
        <v>48</v>
      </c>
      <c r="B241" s="200" t="s">
        <v>3393</v>
      </c>
      <c r="C241" s="181" t="s">
        <v>3394</v>
      </c>
      <c r="D241" s="946"/>
      <c r="E241" s="1143" t="s">
        <v>832</v>
      </c>
      <c r="F241" s="1077">
        <v>72</v>
      </c>
      <c r="G241" s="820">
        <v>105</v>
      </c>
      <c r="H241" s="27">
        <f>ROUND(G241*F241/F241,2)</f>
        <v>105</v>
      </c>
      <c r="I241" s="892" t="s">
        <v>50</v>
      </c>
      <c r="J241" s="154"/>
      <c r="K241" s="138">
        <f>IF(OR(ISBLANK(J241),G241=0,ISBLANK(G241)),,ROUND(J241+$K$3,2))</f>
        <v>0</v>
      </c>
      <c r="L241" s="28">
        <f>ROUND(H241*K241,2)</f>
        <v>0</v>
      </c>
      <c r="M241" s="29">
        <f>ROUND(K241/F241,2)</f>
        <v>0</v>
      </c>
      <c r="N241" s="1478"/>
      <c r="O241" s="1832" t="s">
        <v>157</v>
      </c>
      <c r="P241" s="1833" t="s">
        <v>157</v>
      </c>
      <c r="Q241" s="1717" t="s">
        <v>157</v>
      </c>
      <c r="R241" s="1932" t="s">
        <v>157</v>
      </c>
      <c r="S241" s="1932" t="s">
        <v>157</v>
      </c>
      <c r="T241" s="1834" t="s">
        <v>157</v>
      </c>
    </row>
    <row r="242" spans="1:20" ht="15" customHeight="1" x14ac:dyDescent="0.25">
      <c r="A242" s="210"/>
      <c r="B242" s="34" t="s">
        <v>3407</v>
      </c>
      <c r="C242" s="1443" t="s">
        <v>157</v>
      </c>
      <c r="D242" s="1004"/>
      <c r="E242" s="1759" t="s">
        <v>157</v>
      </c>
      <c r="F242" s="1440" t="s">
        <v>157</v>
      </c>
      <c r="G242" s="1453"/>
      <c r="H242" s="1454" t="s">
        <v>157</v>
      </c>
      <c r="I242" s="1528" t="s">
        <v>157</v>
      </c>
      <c r="J242" s="978" t="s">
        <v>157</v>
      </c>
      <c r="K242" s="1200" t="s">
        <v>157</v>
      </c>
      <c r="L242" s="1603" t="s">
        <v>238</v>
      </c>
      <c r="M242" s="1604" t="s">
        <v>157</v>
      </c>
      <c r="N242" s="1877"/>
      <c r="O242" s="1328" t="s">
        <v>157</v>
      </c>
      <c r="P242" s="966" t="s">
        <v>157</v>
      </c>
      <c r="Q242" s="1464" t="s">
        <v>157</v>
      </c>
      <c r="R242" s="1456" t="s">
        <v>157</v>
      </c>
      <c r="S242" s="1456" t="s">
        <v>157</v>
      </c>
      <c r="T242" s="437" t="s">
        <v>157</v>
      </c>
    </row>
    <row r="243" spans="1:20" ht="15" customHeight="1" x14ac:dyDescent="0.25">
      <c r="A243" s="210"/>
      <c r="B243" s="34" t="s">
        <v>3408</v>
      </c>
      <c r="C243" s="135"/>
      <c r="D243" s="1091"/>
      <c r="E243" s="1052"/>
      <c r="F243" s="1073"/>
      <c r="G243" s="825"/>
      <c r="H243" s="87"/>
      <c r="I243" s="96"/>
      <c r="J243" s="76"/>
      <c r="K243" s="57"/>
      <c r="L243" s="32"/>
      <c r="M243" s="33"/>
      <c r="N243" s="1650"/>
      <c r="O243" s="1328" t="s">
        <v>157</v>
      </c>
      <c r="P243" s="966" t="s">
        <v>157</v>
      </c>
      <c r="Q243" s="1464" t="s">
        <v>157</v>
      </c>
      <c r="R243" s="1456" t="s">
        <v>157</v>
      </c>
      <c r="S243" s="1456" t="s">
        <v>157</v>
      </c>
      <c r="T243" s="437" t="s">
        <v>157</v>
      </c>
    </row>
    <row r="244" spans="1:20" ht="15" customHeight="1" thickBot="1" x14ac:dyDescent="0.3">
      <c r="A244" s="55"/>
      <c r="B244" s="295" t="s">
        <v>3409</v>
      </c>
      <c r="C244" s="989"/>
      <c r="D244" s="1261"/>
      <c r="E244" s="1054"/>
      <c r="F244" s="1075"/>
      <c r="G244" s="822"/>
      <c r="H244" s="70"/>
      <c r="I244" s="97"/>
      <c r="J244" s="114"/>
      <c r="K244" s="69"/>
      <c r="L244" s="71"/>
      <c r="M244" s="112"/>
      <c r="N244" s="2126"/>
      <c r="O244" s="2043" t="s">
        <v>157</v>
      </c>
      <c r="P244" s="1598" t="s">
        <v>157</v>
      </c>
      <c r="Q244" s="2147" t="s">
        <v>157</v>
      </c>
      <c r="R244" s="2044" t="s">
        <v>157</v>
      </c>
      <c r="S244" s="2044" t="s">
        <v>157</v>
      </c>
      <c r="T244" s="936" t="s">
        <v>157</v>
      </c>
    </row>
    <row r="245" spans="1:20" ht="15" customHeight="1" thickBot="1" x14ac:dyDescent="0.3">
      <c r="A245" s="210">
        <v>49</v>
      </c>
      <c r="B245" s="292" t="s">
        <v>3395</v>
      </c>
      <c r="C245" s="233" t="s">
        <v>2323</v>
      </c>
      <c r="D245" s="946"/>
      <c r="E245" s="1062" t="s">
        <v>2302</v>
      </c>
      <c r="F245" s="1090">
        <v>136</v>
      </c>
      <c r="G245" s="729">
        <v>0</v>
      </c>
      <c r="H245" s="27">
        <f>ROUND(G245*F245/F245,2)</f>
        <v>0</v>
      </c>
      <c r="I245" s="894" t="s">
        <v>50</v>
      </c>
      <c r="J245" s="25"/>
      <c r="K245" s="66">
        <f>IF(OR(ISBLANK(J245),G245=0,ISBLANK(G245)),,ROUND(J245+$K$3,2))</f>
        <v>0</v>
      </c>
      <c r="L245" s="28">
        <f>ROUND(H245*K245,2)</f>
        <v>0</v>
      </c>
      <c r="M245" s="29">
        <f>ROUND(K245/F245,2)</f>
        <v>0</v>
      </c>
      <c r="N245" s="1881"/>
      <c r="O245" s="1832" t="s">
        <v>157</v>
      </c>
      <c r="P245" s="1833" t="s">
        <v>157</v>
      </c>
      <c r="Q245" s="1717" t="s">
        <v>157</v>
      </c>
      <c r="R245" s="1932" t="s">
        <v>157</v>
      </c>
      <c r="S245" s="1932" t="s">
        <v>157</v>
      </c>
      <c r="T245" s="1834" t="s">
        <v>157</v>
      </c>
    </row>
    <row r="246" spans="1:20" ht="15" customHeight="1" x14ac:dyDescent="0.25">
      <c r="A246" s="52"/>
      <c r="B246" s="24" t="s">
        <v>853</v>
      </c>
      <c r="C246" s="123"/>
      <c r="D246" s="1087"/>
      <c r="E246" s="1050"/>
      <c r="F246" s="1088"/>
      <c r="G246" s="810"/>
      <c r="H246" s="87"/>
      <c r="I246" s="610"/>
      <c r="J246" s="132"/>
      <c r="K246" s="57"/>
      <c r="L246" s="32"/>
      <c r="M246" s="33"/>
      <c r="N246" s="1650"/>
      <c r="O246" s="1328" t="s">
        <v>157</v>
      </c>
      <c r="P246" s="966" t="s">
        <v>157</v>
      </c>
      <c r="Q246" s="1464" t="s">
        <v>157</v>
      </c>
      <c r="R246" s="1456" t="s">
        <v>157</v>
      </c>
      <c r="S246" s="1456" t="s">
        <v>157</v>
      </c>
      <c r="T246" s="437" t="s">
        <v>157</v>
      </c>
    </row>
    <row r="247" spans="1:20" ht="15" customHeight="1" x14ac:dyDescent="0.25">
      <c r="A247" s="52"/>
      <c r="B247" s="30" t="s">
        <v>854</v>
      </c>
      <c r="C247" s="123"/>
      <c r="D247" s="1087"/>
      <c r="E247" s="1050"/>
      <c r="F247" s="1088"/>
      <c r="G247" s="810"/>
      <c r="H247" s="87"/>
      <c r="I247" s="610"/>
      <c r="J247" s="132"/>
      <c r="K247" s="57"/>
      <c r="L247" s="32"/>
      <c r="M247" s="33"/>
      <c r="N247" s="1478"/>
      <c r="O247" s="1832" t="s">
        <v>157</v>
      </c>
      <c r="P247" s="1833" t="s">
        <v>157</v>
      </c>
      <c r="Q247" s="1717" t="s">
        <v>157</v>
      </c>
      <c r="R247" s="1932" t="s">
        <v>157</v>
      </c>
      <c r="S247" s="1932" t="s">
        <v>157</v>
      </c>
      <c r="T247" s="1834" t="s">
        <v>157</v>
      </c>
    </row>
    <row r="248" spans="1:20" ht="15" customHeight="1" thickBot="1" x14ac:dyDescent="0.3">
      <c r="A248" s="55"/>
      <c r="B248" s="43"/>
      <c r="C248" s="124"/>
      <c r="D248" s="1086"/>
      <c r="E248" s="1055"/>
      <c r="F248" s="1078"/>
      <c r="G248" s="822"/>
      <c r="H248" s="74"/>
      <c r="I248" s="895"/>
      <c r="J248" s="151"/>
      <c r="K248" s="61"/>
      <c r="L248" s="46"/>
      <c r="M248" s="47"/>
      <c r="N248" s="1677"/>
      <c r="O248" s="1821" t="s">
        <v>157</v>
      </c>
      <c r="P248" s="1598" t="s">
        <v>157</v>
      </c>
      <c r="Q248" s="1822" t="s">
        <v>157</v>
      </c>
      <c r="R248" s="1470" t="s">
        <v>157</v>
      </c>
      <c r="S248" s="1470" t="s">
        <v>157</v>
      </c>
      <c r="T248" s="936" t="s">
        <v>157</v>
      </c>
    </row>
    <row r="249" spans="1:20" ht="15" customHeight="1" thickBot="1" x14ac:dyDescent="0.3">
      <c r="A249" s="52">
        <v>50</v>
      </c>
      <c r="B249" s="292" t="s">
        <v>855</v>
      </c>
      <c r="C249" s="908" t="s">
        <v>856</v>
      </c>
      <c r="D249" s="1089"/>
      <c r="E249" s="1062" t="s">
        <v>840</v>
      </c>
      <c r="F249" s="1072">
        <v>72</v>
      </c>
      <c r="G249" s="729">
        <v>0</v>
      </c>
      <c r="H249" s="27">
        <f>ROUND($G$249*$F$249/F249,2)</f>
        <v>0</v>
      </c>
      <c r="I249" s="610" t="s">
        <v>50</v>
      </c>
      <c r="J249" s="82"/>
      <c r="K249" s="57">
        <f>IF(OR(ISBLANK(J249),G249=0,ISBLANK(G249)),,ROUND(J249+$K$3,2))</f>
        <v>0</v>
      </c>
      <c r="L249" s="32">
        <f>ROUND(K249*H249,2)</f>
        <v>0</v>
      </c>
      <c r="M249" s="33">
        <f>ROUND(K249/F249,2)</f>
        <v>0</v>
      </c>
      <c r="N249" s="2052"/>
      <c r="O249" s="1832" t="s">
        <v>157</v>
      </c>
      <c r="P249" s="1833" t="s">
        <v>157</v>
      </c>
      <c r="Q249" s="1717" t="s">
        <v>157</v>
      </c>
      <c r="R249" s="1932" t="s">
        <v>157</v>
      </c>
      <c r="S249" s="1932" t="s">
        <v>157</v>
      </c>
      <c r="T249" s="1834" t="s">
        <v>157</v>
      </c>
    </row>
    <row r="250" spans="1:20" ht="15" customHeight="1" x14ac:dyDescent="0.25">
      <c r="A250" s="52"/>
      <c r="B250" s="35" t="s">
        <v>857</v>
      </c>
      <c r="C250" s="863" t="s">
        <v>858</v>
      </c>
      <c r="D250" s="946"/>
      <c r="E250" s="1053"/>
      <c r="F250" s="1109"/>
      <c r="G250" s="878"/>
      <c r="H250" s="27"/>
      <c r="I250" s="610"/>
      <c r="J250" s="1264"/>
      <c r="K250" s="57"/>
      <c r="L250" s="32"/>
      <c r="M250" s="33"/>
      <c r="N250" s="1478"/>
      <c r="O250" s="1832" t="s">
        <v>157</v>
      </c>
      <c r="P250" s="1833" t="s">
        <v>157</v>
      </c>
      <c r="Q250" s="1717" t="s">
        <v>157</v>
      </c>
      <c r="R250" s="1932" t="s">
        <v>157</v>
      </c>
      <c r="S250" s="1932" t="s">
        <v>157</v>
      </c>
      <c r="T250" s="1834" t="s">
        <v>157</v>
      </c>
    </row>
    <row r="251" spans="1:20" ht="15" customHeight="1" x14ac:dyDescent="0.25">
      <c r="A251" s="210"/>
      <c r="B251" s="30"/>
      <c r="C251" s="123" t="s">
        <v>859</v>
      </c>
      <c r="D251" s="946"/>
      <c r="E251" s="1050"/>
      <c r="F251" s="1073"/>
      <c r="G251" s="879"/>
      <c r="H251" s="27"/>
      <c r="I251" s="610"/>
      <c r="J251" s="1264"/>
      <c r="K251" s="57"/>
      <c r="L251" s="32"/>
      <c r="M251" s="33"/>
      <c r="N251" s="1877"/>
      <c r="O251" s="1328" t="s">
        <v>157</v>
      </c>
      <c r="P251" s="966" t="s">
        <v>157</v>
      </c>
      <c r="Q251" s="1464" t="s">
        <v>157</v>
      </c>
      <c r="R251" s="1456" t="s">
        <v>157</v>
      </c>
      <c r="S251" s="1456" t="s">
        <v>157</v>
      </c>
      <c r="T251" s="437" t="s">
        <v>157</v>
      </c>
    </row>
    <row r="252" spans="1:20" ht="15" customHeight="1" thickBot="1" x14ac:dyDescent="0.3">
      <c r="A252" s="210"/>
      <c r="B252" s="35"/>
      <c r="C252" s="128" t="s">
        <v>2322</v>
      </c>
      <c r="D252" s="1571"/>
      <c r="E252" s="1053"/>
      <c r="F252" s="1109"/>
      <c r="G252" s="880"/>
      <c r="H252" s="140"/>
      <c r="I252" s="1728"/>
      <c r="J252" s="1729"/>
      <c r="K252" s="81"/>
      <c r="L252" s="39"/>
      <c r="M252" s="40"/>
      <c r="N252" s="1650"/>
      <c r="O252" s="1328" t="s">
        <v>157</v>
      </c>
      <c r="P252" s="966" t="s">
        <v>157</v>
      </c>
      <c r="Q252" s="1464" t="s">
        <v>157</v>
      </c>
      <c r="R252" s="1456" t="s">
        <v>157</v>
      </c>
      <c r="S252" s="1456" t="s">
        <v>157</v>
      </c>
      <c r="T252" s="437" t="s">
        <v>157</v>
      </c>
    </row>
    <row r="253" spans="1:20" ht="15" customHeight="1" thickBot="1" x14ac:dyDescent="0.3">
      <c r="A253" s="211"/>
      <c r="B253" s="43"/>
      <c r="C253" s="128" t="s">
        <v>2252</v>
      </c>
      <c r="D253" s="986"/>
      <c r="E253" s="1051"/>
      <c r="F253" s="128"/>
      <c r="G253" s="877"/>
      <c r="H253" s="460"/>
      <c r="I253" s="896"/>
      <c r="J253" s="1265"/>
      <c r="K253" s="61"/>
      <c r="L253" s="46"/>
      <c r="M253" s="47"/>
      <c r="N253" s="2126"/>
      <c r="O253" s="2043" t="s">
        <v>157</v>
      </c>
      <c r="P253" s="1598" t="s">
        <v>157</v>
      </c>
      <c r="Q253" s="2147" t="s">
        <v>157</v>
      </c>
      <c r="R253" s="2044" t="s">
        <v>157</v>
      </c>
      <c r="S253" s="2044" t="s">
        <v>157</v>
      </c>
      <c r="T253" s="936" t="s">
        <v>157</v>
      </c>
    </row>
    <row r="254" spans="1:20" ht="15" customHeight="1" thickBot="1" x14ac:dyDescent="0.3">
      <c r="A254" s="210">
        <v>51</v>
      </c>
      <c r="B254" s="292" t="s">
        <v>860</v>
      </c>
      <c r="C254" s="908" t="s">
        <v>861</v>
      </c>
      <c r="D254" s="1089"/>
      <c r="E254" s="1062" t="s">
        <v>862</v>
      </c>
      <c r="F254" s="1103">
        <v>120</v>
      </c>
      <c r="G254" s="823">
        <v>0</v>
      </c>
      <c r="H254" s="27">
        <f>ROUND($G$254*$F$254/F254,2)</f>
        <v>0</v>
      </c>
      <c r="I254" s="894" t="s">
        <v>50</v>
      </c>
      <c r="J254" s="82"/>
      <c r="K254" s="66">
        <f>IF(OR(ISBLANK(J254),G254=0,ISBLANK(G254)),,ROUND(J254+$K$3,2))</f>
        <v>0</v>
      </c>
      <c r="L254" s="28">
        <f>ROUND(K254*H254,2)</f>
        <v>0</v>
      </c>
      <c r="M254" s="29">
        <f>ROUND(K254/F254,2)</f>
        <v>0</v>
      </c>
      <c r="N254" s="1881"/>
      <c r="O254" s="1832" t="s">
        <v>157</v>
      </c>
      <c r="P254" s="1833" t="s">
        <v>157</v>
      </c>
      <c r="Q254" s="1717" t="s">
        <v>157</v>
      </c>
      <c r="R254" s="1932" t="s">
        <v>157</v>
      </c>
      <c r="S254" s="1932" t="s">
        <v>157</v>
      </c>
      <c r="T254" s="1834" t="s">
        <v>157</v>
      </c>
    </row>
    <row r="255" spans="1:20" ht="15" customHeight="1" x14ac:dyDescent="0.25">
      <c r="A255" s="52"/>
      <c r="B255" s="30" t="s">
        <v>863</v>
      </c>
      <c r="C255" s="908" t="s">
        <v>864</v>
      </c>
      <c r="D255" s="946"/>
      <c r="E255" s="1062"/>
      <c r="F255" s="1088"/>
      <c r="G255" s="880"/>
      <c r="H255" s="135"/>
      <c r="I255" s="894"/>
      <c r="J255" s="1264"/>
      <c r="K255" s="66"/>
      <c r="L255" s="28"/>
      <c r="M255" s="29"/>
      <c r="N255" s="1650"/>
      <c r="O255" s="1328" t="s">
        <v>157</v>
      </c>
      <c r="P255" s="966" t="s">
        <v>157</v>
      </c>
      <c r="Q255" s="1464" t="s">
        <v>157</v>
      </c>
      <c r="R255" s="1456" t="s">
        <v>157</v>
      </c>
      <c r="S255" s="1456" t="s">
        <v>157</v>
      </c>
      <c r="T255" s="437" t="s">
        <v>157</v>
      </c>
    </row>
    <row r="256" spans="1:20" ht="15" customHeight="1" thickBot="1" x14ac:dyDescent="0.3">
      <c r="A256" s="52"/>
      <c r="B256" s="30"/>
      <c r="C256" s="279" t="s">
        <v>866</v>
      </c>
      <c r="D256" s="946"/>
      <c r="E256" s="1145"/>
      <c r="F256" s="1105"/>
      <c r="G256" s="880"/>
      <c r="H256" s="228"/>
      <c r="I256" s="1730"/>
      <c r="J256" s="1729"/>
      <c r="K256" s="138"/>
      <c r="L256" s="102"/>
      <c r="M256" s="103"/>
      <c r="N256" s="1478"/>
      <c r="O256" s="1832" t="s">
        <v>157</v>
      </c>
      <c r="P256" s="1833" t="s">
        <v>157</v>
      </c>
      <c r="Q256" s="1717" t="s">
        <v>157</v>
      </c>
      <c r="R256" s="1932" t="s">
        <v>157</v>
      </c>
      <c r="S256" s="1932" t="s">
        <v>157</v>
      </c>
      <c r="T256" s="1834" t="s">
        <v>157</v>
      </c>
    </row>
    <row r="257" spans="1:20" ht="15" customHeight="1" thickBot="1" x14ac:dyDescent="0.3">
      <c r="A257" s="55"/>
      <c r="B257" s="482" t="s">
        <v>865</v>
      </c>
      <c r="C257" s="279" t="s">
        <v>2253</v>
      </c>
      <c r="D257" s="946"/>
      <c r="E257" s="1055"/>
      <c r="F257" s="1078"/>
      <c r="G257" s="754"/>
      <c r="H257" s="128"/>
      <c r="I257" s="895"/>
      <c r="J257" s="1265"/>
      <c r="K257" s="61"/>
      <c r="L257" s="46"/>
      <c r="M257" s="47"/>
      <c r="N257" s="1677"/>
      <c r="O257" s="1821" t="s">
        <v>157</v>
      </c>
      <c r="P257" s="1598" t="s">
        <v>157</v>
      </c>
      <c r="Q257" s="1822" t="s">
        <v>157</v>
      </c>
      <c r="R257" s="1470" t="s">
        <v>157</v>
      </c>
      <c r="S257" s="1470" t="s">
        <v>157</v>
      </c>
      <c r="T257" s="936" t="s">
        <v>157</v>
      </c>
    </row>
    <row r="258" spans="1:20" ht="15" customHeight="1" thickBot="1" x14ac:dyDescent="0.3">
      <c r="A258" s="52">
        <v>52</v>
      </c>
      <c r="B258" s="2179" t="s">
        <v>3396</v>
      </c>
      <c r="C258" s="994" t="s">
        <v>3535</v>
      </c>
      <c r="D258" s="1223"/>
      <c r="E258" s="1141" t="s">
        <v>3536</v>
      </c>
      <c r="F258" s="1079">
        <v>144</v>
      </c>
      <c r="G258" s="881">
        <v>0</v>
      </c>
      <c r="H258" s="27">
        <f>ROUND($G$258*$F$258/F258,2)</f>
        <v>0</v>
      </c>
      <c r="I258" s="884" t="s">
        <v>50</v>
      </c>
      <c r="J258" s="120"/>
      <c r="K258" s="270">
        <f>IF(OR(ISBLANK(J258),G258=0,ISBLANK(G258)),,ROUND(J258+$K$3,2))</f>
        <v>0</v>
      </c>
      <c r="L258" s="28">
        <f>ROUND(H258*K258,2)</f>
        <v>0</v>
      </c>
      <c r="M258" s="29">
        <f>ROUND(K258/F258,2)</f>
        <v>0</v>
      </c>
      <c r="N258" s="2052"/>
      <c r="O258" s="1832" t="s">
        <v>157</v>
      </c>
      <c r="P258" s="1833" t="s">
        <v>157</v>
      </c>
      <c r="Q258" s="1717" t="s">
        <v>157</v>
      </c>
      <c r="R258" s="1932" t="s">
        <v>157</v>
      </c>
      <c r="S258" s="1932" t="s">
        <v>157</v>
      </c>
      <c r="T258" s="1834" t="s">
        <v>157</v>
      </c>
    </row>
    <row r="259" spans="1:20" ht="15" customHeight="1" x14ac:dyDescent="0.25">
      <c r="A259" s="52"/>
      <c r="B259" s="53" t="s">
        <v>867</v>
      </c>
      <c r="C259" s="992" t="s">
        <v>157</v>
      </c>
      <c r="D259" s="1004"/>
      <c r="E259" s="1525" t="s">
        <v>157</v>
      </c>
      <c r="F259" s="1526" t="s">
        <v>157</v>
      </c>
      <c r="G259" s="1527"/>
      <c r="H259" s="1201" t="s">
        <v>157</v>
      </c>
      <c r="I259" s="1528" t="s">
        <v>157</v>
      </c>
      <c r="J259" s="982" t="s">
        <v>157</v>
      </c>
      <c r="K259" s="134" t="s">
        <v>157</v>
      </c>
      <c r="L259" s="28" t="s">
        <v>157</v>
      </c>
      <c r="M259" s="29" t="s">
        <v>157</v>
      </c>
      <c r="N259" s="1877"/>
      <c r="O259" s="1328" t="s">
        <v>157</v>
      </c>
      <c r="P259" s="966" t="s">
        <v>157</v>
      </c>
      <c r="Q259" s="1464" t="s">
        <v>157</v>
      </c>
      <c r="R259" s="1456" t="s">
        <v>157</v>
      </c>
      <c r="S259" s="1456" t="s">
        <v>157</v>
      </c>
      <c r="T259" s="437" t="s">
        <v>157</v>
      </c>
    </row>
    <row r="260" spans="1:20" ht="15" customHeight="1" thickBot="1" x14ac:dyDescent="0.3">
      <c r="A260" s="55"/>
      <c r="B260" s="13" t="s">
        <v>157</v>
      </c>
      <c r="C260" s="124"/>
      <c r="D260" s="1529"/>
      <c r="E260" s="1530"/>
      <c r="F260" s="1445"/>
      <c r="G260" s="1531"/>
      <c r="H260" s="1447"/>
      <c r="I260" s="1532"/>
      <c r="J260" s="968"/>
      <c r="K260" s="1437"/>
      <c r="L260" s="71"/>
      <c r="M260" s="112"/>
      <c r="N260" s="2284"/>
      <c r="O260" s="1821" t="s">
        <v>157</v>
      </c>
      <c r="P260" s="1598" t="s">
        <v>157</v>
      </c>
      <c r="Q260" s="1822" t="s">
        <v>157</v>
      </c>
      <c r="R260" s="1470" t="s">
        <v>157</v>
      </c>
      <c r="S260" s="1470" t="s">
        <v>157</v>
      </c>
      <c r="T260" s="936" t="s">
        <v>157</v>
      </c>
    </row>
    <row r="261" spans="1:20" ht="15" customHeight="1" thickBot="1" x14ac:dyDescent="0.3">
      <c r="A261" s="52">
        <v>53</v>
      </c>
      <c r="B261" s="200" t="s">
        <v>2334</v>
      </c>
      <c r="C261" s="994" t="s">
        <v>2011</v>
      </c>
      <c r="D261" s="1223"/>
      <c r="E261" s="1141" t="s">
        <v>2012</v>
      </c>
      <c r="F261" s="1079">
        <v>48</v>
      </c>
      <c r="G261" s="881">
        <v>0</v>
      </c>
      <c r="H261" s="27">
        <f>ROUND($G$261*$F$261/F261,2)</f>
        <v>0</v>
      </c>
      <c r="I261" s="884" t="s">
        <v>50</v>
      </c>
      <c r="J261" s="120"/>
      <c r="K261" s="270">
        <f>IF(OR(ISBLANK(J261),G261=0,ISBLANK(G261)),,ROUND(J261+$K$3,2))</f>
        <v>0</v>
      </c>
      <c r="L261" s="28">
        <f>ROUND(H261*K261,2)</f>
        <v>0</v>
      </c>
      <c r="M261" s="29">
        <f>ROUND(K261/F261,2)</f>
        <v>0</v>
      </c>
      <c r="N261" s="2297"/>
      <c r="O261" s="1981" t="s">
        <v>157</v>
      </c>
      <c r="P261" s="2298" t="s">
        <v>157</v>
      </c>
      <c r="Q261" s="2299" t="s">
        <v>157</v>
      </c>
      <c r="R261" s="2300" t="s">
        <v>157</v>
      </c>
      <c r="S261" s="2300" t="s">
        <v>157</v>
      </c>
      <c r="T261" s="1990" t="s">
        <v>157</v>
      </c>
    </row>
    <row r="262" spans="1:20" ht="15" customHeight="1" x14ac:dyDescent="0.25">
      <c r="A262" s="52"/>
      <c r="B262" s="53" t="s">
        <v>2010</v>
      </c>
      <c r="C262" s="992" t="s">
        <v>157</v>
      </c>
      <c r="D262" s="1004"/>
      <c r="E262" s="1525" t="s">
        <v>157</v>
      </c>
      <c r="F262" s="1526" t="s">
        <v>157</v>
      </c>
      <c r="G262" s="1527" t="s">
        <v>157</v>
      </c>
      <c r="H262" s="1201" t="s">
        <v>157</v>
      </c>
      <c r="I262" s="1528" t="s">
        <v>157</v>
      </c>
      <c r="J262" s="982" t="s">
        <v>157</v>
      </c>
      <c r="K262" s="1444" t="s">
        <v>157</v>
      </c>
      <c r="L262" s="28" t="s">
        <v>238</v>
      </c>
      <c r="M262" s="29" t="s">
        <v>157</v>
      </c>
      <c r="N262" s="1881"/>
      <c r="O262" s="1832" t="s">
        <v>157</v>
      </c>
      <c r="P262" s="1833" t="s">
        <v>157</v>
      </c>
      <c r="Q262" s="1717" t="s">
        <v>157</v>
      </c>
      <c r="R262" s="1932" t="s">
        <v>157</v>
      </c>
      <c r="S262" s="1932" t="s">
        <v>157</v>
      </c>
      <c r="T262" s="1834" t="s">
        <v>157</v>
      </c>
    </row>
    <row r="263" spans="1:20" ht="15" customHeight="1" thickBot="1" x14ac:dyDescent="0.3">
      <c r="A263" s="55"/>
      <c r="B263" s="13"/>
      <c r="C263" s="124" t="s">
        <v>157</v>
      </c>
      <c r="D263" s="1529"/>
      <c r="E263" s="1530" t="s">
        <v>157</v>
      </c>
      <c r="F263" s="1445" t="s">
        <v>157</v>
      </c>
      <c r="G263" s="1531"/>
      <c r="H263" s="1447" t="s">
        <v>157</v>
      </c>
      <c r="I263" s="1532" t="s">
        <v>157</v>
      </c>
      <c r="J263" s="968"/>
      <c r="K263" s="1437" t="s">
        <v>157</v>
      </c>
      <c r="L263" s="71" t="s">
        <v>157</v>
      </c>
      <c r="M263" s="112" t="s">
        <v>157</v>
      </c>
      <c r="N263" s="1650"/>
      <c r="O263" s="1328" t="s">
        <v>157</v>
      </c>
      <c r="P263" s="966" t="s">
        <v>157</v>
      </c>
      <c r="Q263" s="1464" t="s">
        <v>157</v>
      </c>
      <c r="R263" s="1456" t="s">
        <v>157</v>
      </c>
      <c r="S263" s="1456" t="s">
        <v>157</v>
      </c>
      <c r="T263" s="437" t="s">
        <v>157</v>
      </c>
    </row>
    <row r="264" spans="1:20" ht="15" customHeight="1" thickBot="1" x14ac:dyDescent="0.3">
      <c r="A264" s="95">
        <v>54</v>
      </c>
      <c r="B264" s="1605" t="s">
        <v>3397</v>
      </c>
      <c r="C264" s="123" t="s">
        <v>3398</v>
      </c>
      <c r="D264" s="1089"/>
      <c r="E264" s="1062" t="s">
        <v>869</v>
      </c>
      <c r="F264" s="1090">
        <v>72</v>
      </c>
      <c r="G264" s="729">
        <v>0</v>
      </c>
      <c r="H264" s="27">
        <f>ROUND(G264*F264/F264,2)</f>
        <v>0</v>
      </c>
      <c r="I264" s="218" t="s">
        <v>50</v>
      </c>
      <c r="J264" s="25"/>
      <c r="K264" s="66">
        <f>IF(OR(ISBLANK(J264),G264=0,ISBLANK(G264)),,ROUND(J264+$K$3,2))</f>
        <v>0</v>
      </c>
      <c r="L264" s="28">
        <f>ROUND(H264*K264,2)</f>
        <v>0</v>
      </c>
      <c r="M264" s="29">
        <f>ROUND(K264/F264,2)</f>
        <v>0</v>
      </c>
      <c r="N264" s="1478"/>
      <c r="O264" s="1832" t="s">
        <v>157</v>
      </c>
      <c r="P264" s="1833" t="s">
        <v>157</v>
      </c>
      <c r="Q264" s="1717" t="s">
        <v>157</v>
      </c>
      <c r="R264" s="1932" t="s">
        <v>157</v>
      </c>
      <c r="S264" s="1932" t="s">
        <v>157</v>
      </c>
      <c r="T264" s="1834" t="s">
        <v>157</v>
      </c>
    </row>
    <row r="265" spans="1:20" ht="15" customHeight="1" x14ac:dyDescent="0.25">
      <c r="A265" s="52"/>
      <c r="B265" s="30" t="s">
        <v>868</v>
      </c>
      <c r="C265" s="228" t="s">
        <v>870</v>
      </c>
      <c r="D265" s="946"/>
      <c r="E265" s="1050"/>
      <c r="F265" s="1088"/>
      <c r="G265" s="810"/>
      <c r="H265" s="27"/>
      <c r="I265" s="96"/>
      <c r="J265" s="107"/>
      <c r="K265" s="57"/>
      <c r="L265" s="28"/>
      <c r="M265" s="29"/>
      <c r="N265" s="1877"/>
      <c r="O265" s="1328" t="s">
        <v>157</v>
      </c>
      <c r="P265" s="966" t="s">
        <v>157</v>
      </c>
      <c r="Q265" s="1464" t="s">
        <v>157</v>
      </c>
      <c r="R265" s="1456" t="s">
        <v>157</v>
      </c>
      <c r="S265" s="1456" t="s">
        <v>157</v>
      </c>
      <c r="T265" s="1834" t="s">
        <v>157</v>
      </c>
    </row>
    <row r="266" spans="1:20" ht="15" customHeight="1" x14ac:dyDescent="0.25">
      <c r="A266" s="52"/>
      <c r="B266" s="30"/>
      <c r="C266" s="123" t="s">
        <v>157</v>
      </c>
      <c r="D266" s="946"/>
      <c r="E266" s="1050"/>
      <c r="F266" s="1088"/>
      <c r="G266" s="810"/>
      <c r="H266" s="87"/>
      <c r="I266" s="96"/>
      <c r="J266" s="76"/>
      <c r="K266" s="57"/>
      <c r="L266" s="32"/>
      <c r="M266" s="33"/>
      <c r="N266" s="1650"/>
      <c r="O266" s="1328" t="s">
        <v>157</v>
      </c>
      <c r="P266" s="966" t="s">
        <v>157</v>
      </c>
      <c r="Q266" s="1464" t="s">
        <v>157</v>
      </c>
      <c r="R266" s="1456" t="s">
        <v>157</v>
      </c>
      <c r="S266" s="1456" t="s">
        <v>157</v>
      </c>
      <c r="T266" s="1834" t="s">
        <v>157</v>
      </c>
    </row>
    <row r="267" spans="1:20" ht="15" customHeight="1" x14ac:dyDescent="0.25">
      <c r="A267" s="52"/>
      <c r="B267" s="35"/>
      <c r="C267" s="135" t="s">
        <v>3399</v>
      </c>
      <c r="D267" s="1091"/>
      <c r="E267" s="1052" t="s">
        <v>871</v>
      </c>
      <c r="F267" s="135">
        <v>72</v>
      </c>
      <c r="G267" s="810"/>
      <c r="H267" s="27">
        <f>ROUND(G264*F264/F267,2)</f>
        <v>0</v>
      </c>
      <c r="I267" s="218" t="s">
        <v>50</v>
      </c>
      <c r="J267" s="25"/>
      <c r="K267" s="66">
        <f>IF(OR(ISBLANK(J267),G267=0,ISBLANK(G267)),,ROUND(J267+$K$3,2))</f>
        <v>0</v>
      </c>
      <c r="L267" s="28">
        <f>ROUND(H267*K267,2)</f>
        <v>0</v>
      </c>
      <c r="M267" s="29">
        <f>ROUND(K267/F267,2)</f>
        <v>0</v>
      </c>
      <c r="N267" s="1478"/>
      <c r="O267" s="1832" t="s">
        <v>157</v>
      </c>
      <c r="P267" s="1833" t="s">
        <v>157</v>
      </c>
      <c r="Q267" s="1717" t="s">
        <v>157</v>
      </c>
      <c r="R267" s="1932" t="s">
        <v>157</v>
      </c>
      <c r="S267" s="1932" t="s">
        <v>157</v>
      </c>
      <c r="T267" s="1834" t="s">
        <v>157</v>
      </c>
    </row>
    <row r="268" spans="1:20" ht="15" customHeight="1" thickBot="1" x14ac:dyDescent="0.3">
      <c r="A268" s="52"/>
      <c r="B268" s="128" t="s">
        <v>157</v>
      </c>
      <c r="C268" s="128" t="s">
        <v>872</v>
      </c>
      <c r="D268" s="986"/>
      <c r="E268" s="1051"/>
      <c r="F268" s="128"/>
      <c r="G268" s="810"/>
      <c r="H268" s="135"/>
      <c r="I268" s="96"/>
      <c r="J268" s="76"/>
      <c r="K268" s="57"/>
      <c r="L268" s="32"/>
      <c r="M268" s="33"/>
      <c r="N268" s="1877"/>
      <c r="O268" s="1328" t="s">
        <v>157</v>
      </c>
      <c r="P268" s="966" t="s">
        <v>157</v>
      </c>
      <c r="Q268" s="1464" t="s">
        <v>157</v>
      </c>
      <c r="R268" s="1456" t="s">
        <v>157</v>
      </c>
      <c r="S268" s="1456" t="s">
        <v>157</v>
      </c>
      <c r="T268" s="1834" t="s">
        <v>157</v>
      </c>
    </row>
    <row r="269" spans="1:20" ht="15" customHeight="1" thickBot="1" x14ac:dyDescent="0.3">
      <c r="A269" s="55"/>
      <c r="B269" s="43"/>
      <c r="C269" s="128" t="s">
        <v>157</v>
      </c>
      <c r="D269" s="1529"/>
      <c r="E269" s="1530"/>
      <c r="F269" s="1467"/>
      <c r="G269" s="1731"/>
      <c r="H269" s="1732"/>
      <c r="I269" s="1733"/>
      <c r="J269" s="968"/>
      <c r="K269" s="61"/>
      <c r="L269" s="46"/>
      <c r="M269" s="47"/>
      <c r="N269" s="2284"/>
      <c r="O269" s="1821" t="s">
        <v>157</v>
      </c>
      <c r="P269" s="1598" t="s">
        <v>157</v>
      </c>
      <c r="Q269" s="1822" t="s">
        <v>157</v>
      </c>
      <c r="R269" s="1470" t="s">
        <v>157</v>
      </c>
      <c r="S269" s="1470" t="s">
        <v>157</v>
      </c>
      <c r="T269" s="936" t="s">
        <v>157</v>
      </c>
    </row>
    <row r="270" spans="1:20" ht="15" customHeight="1" thickBot="1" x14ac:dyDescent="0.3">
      <c r="A270" s="298"/>
      <c r="B270" s="299"/>
      <c r="C270" s="1113"/>
      <c r="D270" s="1113"/>
      <c r="E270" s="1159"/>
      <c r="F270" s="1114"/>
      <c r="G270" s="851"/>
      <c r="H270" s="302"/>
      <c r="I270" s="897"/>
      <c r="J270" s="523"/>
      <c r="K270" s="301"/>
      <c r="L270" s="303"/>
      <c r="M270" s="304"/>
      <c r="N270" s="2292"/>
      <c r="O270" s="2293" t="s">
        <v>157</v>
      </c>
      <c r="P270" s="2294" t="s">
        <v>157</v>
      </c>
      <c r="Q270" s="2295" t="s">
        <v>157</v>
      </c>
      <c r="R270" s="2291" t="s">
        <v>157</v>
      </c>
      <c r="S270" s="2291" t="s">
        <v>157</v>
      </c>
      <c r="T270" s="1396" t="s">
        <v>157</v>
      </c>
    </row>
    <row r="271" spans="1:20" ht="15" customHeight="1" thickTop="1" thickBot="1" x14ac:dyDescent="0.3">
      <c r="A271" s="543"/>
      <c r="B271" s="544"/>
      <c r="C271" s="1003"/>
      <c r="D271" s="1003"/>
      <c r="E271" s="1160"/>
      <c r="F271" s="1161"/>
      <c r="G271" s="882"/>
      <c r="H271" s="545"/>
      <c r="I271" s="898" t="s">
        <v>66</v>
      </c>
      <c r="J271" s="547"/>
      <c r="K271" s="548"/>
      <c r="L271" s="549">
        <f>SUMIF(L6:L269,"&gt;0")</f>
        <v>2070.8000000000002</v>
      </c>
      <c r="M271" s="550"/>
      <c r="N271" s="1881"/>
      <c r="O271" s="1832"/>
      <c r="P271" s="1833"/>
      <c r="Q271" s="1717"/>
      <c r="R271" s="1932"/>
      <c r="S271" s="1932"/>
      <c r="T271" s="1834"/>
    </row>
  </sheetData>
  <sheetProtection selectLockedCells="1"/>
  <customSheetViews>
    <customSheetView guid="{2146B8A8-0C50-46D7-9E04-99F80A0FDBAC}" showPageBreaks="1" fitToPage="1">
      <selection activeCell="C252" sqref="C252"/>
      <rowBreaks count="5" manualBreakCount="5">
        <brk id="43" max="16383" man="1"/>
        <brk id="92" max="16383" man="1"/>
        <brk id="136" max="16383" man="1"/>
        <brk id="177" max="16383" man="1"/>
        <brk id="220" max="16383" man="1"/>
      </rowBreaks>
      <pageMargins left="0" right="0" top="0" bottom="0" header="0" footer="0"/>
      <pageSetup scale="82" fitToHeight="0" orientation="landscape" r:id="rId1"/>
      <headerFooter>
        <oddHeader>&amp;C&amp;16South Carolina Purchasing Alliance Lot A
&amp;R&amp;12&amp;A
2014</oddHeader>
      </headerFooter>
    </customSheetView>
    <customSheetView guid="{92C9CC13-8131-4554-86CD-BEA0EE82905A}" scale="120" fitToPage="1">
      <selection activeCell="C2" sqref="C2"/>
      <rowBreaks count="5" manualBreakCount="5">
        <brk id="37" max="16383" man="1"/>
        <brk id="75" max="16383" man="1"/>
        <brk id="113" max="16383" man="1"/>
        <brk id="153" max="16383" man="1"/>
        <brk id="188" max="16383" man="1"/>
      </rowBreaks>
      <pageMargins left="0" right="0" top="0" bottom="0" header="0" footer="0"/>
      <pageSetup scale="91" fitToHeight="0" orientation="landscape" r:id="rId2"/>
      <headerFooter>
        <oddHeader>&amp;C&amp;16South Carolina Purchasing Alliance Lot A
&amp;R&amp;12&amp;A
2014</oddHeader>
      </headerFooter>
    </customSheetView>
  </customSheetViews>
  <mergeCells count="3">
    <mergeCell ref="E1:M1"/>
    <mergeCell ref="E2:M2"/>
    <mergeCell ref="F3:J3"/>
  </mergeCells>
  <conditionalFormatting sqref="G257 G253 G244 G242 G246:G248 G265:G271 G233:G240 G225:G230 G209 G221 G157:G159 G206:G207 G153:G155 G178 G180:G181 G183:G185 G149:G151 G196:G204 G187:G194 G166:G168 G119:G120 G122:G123 G125:G127 G108:G117 G38:G41 G43:G45 G47:G48 G61:G75 G77:G79 G26:G27 G50:G59 G81:G85 G94:G101 G8:G14 G16:G18 G35:G36 G32:G33 G29:G30 G87:G92 G137:G139 G141:G143 G145:G147 G161:G164 G170:G172 G174 G176 G129:G131 G133:G135 G20:G21 G23:G24">
    <cfRule type="cellIs" dxfId="31" priority="62" stopIfTrue="1" operator="equal">
      <formula>0</formula>
    </cfRule>
  </conditionalFormatting>
  <conditionalFormatting sqref="G257 G253 G244 G242 G246:G248 G264:G271 G233:G240 G225:G230 G209 G221 G157:G159 G206:G207 G153:G155 G178 G180:G181 G183:G185 G149:G151 G196:G204 G187:G194 G166:G168 G119:G120 G122:G123 G125:G127 G108:G117 G38:G41 G43:G45 G47:G48 G61:G75 G77:G79 G26:G27 G50:G59 G81:G85 G8:G14 G16:G18 G35:G36 G32:G33 G29:G30 G94:G101 G87:G92 G137:G139 G141:G143 G145:G147 G161:G164 G170:G172 G174 G176 G129:G131 G133:G135 G20:G21 G23:G24">
    <cfRule type="cellIs" dxfId="30" priority="61" stopIfTrue="1" operator="equal">
      <formula>0</formula>
    </cfRule>
  </conditionalFormatting>
  <hyperlinks>
    <hyperlink ref="C2" location="'Recap Sheet'!B1" tooltip="Click here to return to recap sheet" display="Return to Recap Sheet"/>
  </hyperlinks>
  <pageMargins left="0.25" right="0.25" top="0.75" bottom="0.5" header="0.3" footer="0.3"/>
  <pageSetup scale="61" fitToHeight="0" orientation="landscape" r:id="rId3"/>
  <headerFooter>
    <oddHeader>&amp;C&amp;"-,Bold"South Carolina School Food Service Purchasing Alliance, Inc.
2018-2019 Bid
Lot A &amp;R&amp;12&amp;A
Page &amp;P of &amp;N</oddHeader>
  </headerFooter>
  <rowBreaks count="6" manualBreakCount="6">
    <brk id="48" max="12" man="1"/>
    <brk id="85" max="12" man="1"/>
    <brk id="127" max="12" man="1"/>
    <brk id="185" max="12" man="1"/>
    <brk id="223" max="12" man="1"/>
    <brk id="263" max="12" man="1"/>
  </rowBreaks>
</worksheet>
</file>

<file path=xl/worksheets/sheet3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pageSetUpPr fitToPage="1"/>
  </sheetPr>
  <dimension ref="A1:U120"/>
  <sheetViews>
    <sheetView view="pageLayout" zoomScaleNormal="110" workbookViewId="0">
      <selection activeCell="C2" sqref="C2"/>
    </sheetView>
  </sheetViews>
  <sheetFormatPr defaultColWidth="11.42578125" defaultRowHeight="15" customHeight="1" x14ac:dyDescent="0.25"/>
  <cols>
    <col min="1" max="1" width="5.140625" style="307" customWidth="1"/>
    <col min="2" max="2" width="49.7109375" style="334" customWidth="1"/>
    <col min="3" max="3" width="28.42578125" style="308" customWidth="1"/>
    <col min="4" max="4" width="7.7109375" style="308" customWidth="1"/>
    <col min="5" max="5" width="6.85546875" style="308" customWidth="1"/>
    <col min="6" max="6" width="5.7109375" style="1082" customWidth="1"/>
    <col min="7" max="7" width="6.42578125" style="522" customWidth="1"/>
    <col min="8" max="8" width="6.42578125" style="308" customWidth="1"/>
    <col min="9" max="9" width="3.28515625" style="334" customWidth="1"/>
    <col min="10" max="10" width="6" style="527" customWidth="1"/>
    <col min="11" max="11" width="7.28515625" style="209" customWidth="1"/>
    <col min="12" max="12" width="9.7109375" style="309" customWidth="1"/>
    <col min="13" max="13" width="6.140625" style="310" customWidth="1"/>
    <col min="14" max="14" width="8.42578125" style="310" customWidth="1"/>
    <col min="15" max="15" width="11.28515625" style="10" customWidth="1"/>
    <col min="16" max="17" width="9.140625" style="334" customWidth="1"/>
    <col min="18" max="256" width="11.42578125" style="334"/>
    <col min="257" max="257" width="3.85546875" style="334" customWidth="1"/>
    <col min="258" max="258" width="49.7109375" style="334" customWidth="1"/>
    <col min="259" max="259" width="29.42578125" style="334" customWidth="1"/>
    <col min="260" max="260" width="6.28515625" style="334" customWidth="1"/>
    <col min="261" max="261" width="4.28515625" style="334" customWidth="1"/>
    <col min="262" max="262" width="6.42578125" style="334" customWidth="1"/>
    <col min="263" max="263" width="3.28515625" style="334" customWidth="1"/>
    <col min="264" max="264" width="6" style="334" customWidth="1"/>
    <col min="265" max="265" width="5.7109375" style="334" bestFit="1" customWidth="1"/>
    <col min="266" max="266" width="7" style="334" customWidth="1"/>
    <col min="267" max="267" width="5.42578125" style="334" customWidth="1"/>
    <col min="268" max="268" width="5" style="334" customWidth="1"/>
    <col min="269" max="269" width="6" style="334" bestFit="1" customWidth="1"/>
    <col min="270" max="270" width="6.140625" style="334" customWidth="1"/>
    <col min="271" max="271" width="16.5703125" style="334" customWidth="1"/>
    <col min="272" max="512" width="11.42578125" style="334"/>
    <col min="513" max="513" width="3.85546875" style="334" customWidth="1"/>
    <col min="514" max="514" width="49.7109375" style="334" customWidth="1"/>
    <col min="515" max="515" width="29.42578125" style="334" customWidth="1"/>
    <col min="516" max="516" width="6.28515625" style="334" customWidth="1"/>
    <col min="517" max="517" width="4.28515625" style="334" customWidth="1"/>
    <col min="518" max="518" width="6.42578125" style="334" customWidth="1"/>
    <col min="519" max="519" width="3.28515625" style="334" customWidth="1"/>
    <col min="520" max="520" width="6" style="334" customWidth="1"/>
    <col min="521" max="521" width="5.7109375" style="334" bestFit="1" customWidth="1"/>
    <col min="522" max="522" width="7" style="334" customWidth="1"/>
    <col min="523" max="523" width="5.42578125" style="334" customWidth="1"/>
    <col min="524" max="524" width="5" style="334" customWidth="1"/>
    <col min="525" max="525" width="6" style="334" bestFit="1" customWidth="1"/>
    <col min="526" max="526" width="6.140625" style="334" customWidth="1"/>
    <col min="527" max="527" width="16.5703125" style="334" customWidth="1"/>
    <col min="528" max="768" width="11.42578125" style="334"/>
    <col min="769" max="769" width="3.85546875" style="334" customWidth="1"/>
    <col min="770" max="770" width="49.7109375" style="334" customWidth="1"/>
    <col min="771" max="771" width="29.42578125" style="334" customWidth="1"/>
    <col min="772" max="772" width="6.28515625" style="334" customWidth="1"/>
    <col min="773" max="773" width="4.28515625" style="334" customWidth="1"/>
    <col min="774" max="774" width="6.42578125" style="334" customWidth="1"/>
    <col min="775" max="775" width="3.28515625" style="334" customWidth="1"/>
    <col min="776" max="776" width="6" style="334" customWidth="1"/>
    <col min="777" max="777" width="5.7109375" style="334" bestFit="1" customWidth="1"/>
    <col min="778" max="778" width="7" style="334" customWidth="1"/>
    <col min="779" max="779" width="5.42578125" style="334" customWidth="1"/>
    <col min="780" max="780" width="5" style="334" customWidth="1"/>
    <col min="781" max="781" width="6" style="334" bestFit="1" customWidth="1"/>
    <col min="782" max="782" width="6.140625" style="334" customWidth="1"/>
    <col min="783" max="783" width="16.5703125" style="334" customWidth="1"/>
    <col min="784" max="1024" width="11.42578125" style="334"/>
    <col min="1025" max="1025" width="3.85546875" style="334" customWidth="1"/>
    <col min="1026" max="1026" width="49.7109375" style="334" customWidth="1"/>
    <col min="1027" max="1027" width="29.42578125" style="334" customWidth="1"/>
    <col min="1028" max="1028" width="6.28515625" style="334" customWidth="1"/>
    <col min="1029" max="1029" width="4.28515625" style="334" customWidth="1"/>
    <col min="1030" max="1030" width="6.42578125" style="334" customWidth="1"/>
    <col min="1031" max="1031" width="3.28515625" style="334" customWidth="1"/>
    <col min="1032" max="1032" width="6" style="334" customWidth="1"/>
    <col min="1033" max="1033" width="5.7109375" style="334" bestFit="1" customWidth="1"/>
    <col min="1034" max="1034" width="7" style="334" customWidth="1"/>
    <col min="1035" max="1035" width="5.42578125" style="334" customWidth="1"/>
    <col min="1036" max="1036" width="5" style="334" customWidth="1"/>
    <col min="1037" max="1037" width="6" style="334" bestFit="1" customWidth="1"/>
    <col min="1038" max="1038" width="6.140625" style="334" customWidth="1"/>
    <col min="1039" max="1039" width="16.5703125" style="334" customWidth="1"/>
    <col min="1040" max="1280" width="11.42578125" style="334"/>
    <col min="1281" max="1281" width="3.85546875" style="334" customWidth="1"/>
    <col min="1282" max="1282" width="49.7109375" style="334" customWidth="1"/>
    <col min="1283" max="1283" width="29.42578125" style="334" customWidth="1"/>
    <col min="1284" max="1284" width="6.28515625" style="334" customWidth="1"/>
    <col min="1285" max="1285" width="4.28515625" style="334" customWidth="1"/>
    <col min="1286" max="1286" width="6.42578125" style="334" customWidth="1"/>
    <col min="1287" max="1287" width="3.28515625" style="334" customWidth="1"/>
    <col min="1288" max="1288" width="6" style="334" customWidth="1"/>
    <col min="1289" max="1289" width="5.7109375" style="334" bestFit="1" customWidth="1"/>
    <col min="1290" max="1290" width="7" style="334" customWidth="1"/>
    <col min="1291" max="1291" width="5.42578125" style="334" customWidth="1"/>
    <col min="1292" max="1292" width="5" style="334" customWidth="1"/>
    <col min="1293" max="1293" width="6" style="334" bestFit="1" customWidth="1"/>
    <col min="1294" max="1294" width="6.140625" style="334" customWidth="1"/>
    <col min="1295" max="1295" width="16.5703125" style="334" customWidth="1"/>
    <col min="1296" max="1536" width="11.42578125" style="334"/>
    <col min="1537" max="1537" width="3.85546875" style="334" customWidth="1"/>
    <col min="1538" max="1538" width="49.7109375" style="334" customWidth="1"/>
    <col min="1539" max="1539" width="29.42578125" style="334" customWidth="1"/>
    <col min="1540" max="1540" width="6.28515625" style="334" customWidth="1"/>
    <col min="1541" max="1541" width="4.28515625" style="334" customWidth="1"/>
    <col min="1542" max="1542" width="6.42578125" style="334" customWidth="1"/>
    <col min="1543" max="1543" width="3.28515625" style="334" customWidth="1"/>
    <col min="1544" max="1544" width="6" style="334" customWidth="1"/>
    <col min="1545" max="1545" width="5.7109375" style="334" bestFit="1" customWidth="1"/>
    <col min="1546" max="1546" width="7" style="334" customWidth="1"/>
    <col min="1547" max="1547" width="5.42578125" style="334" customWidth="1"/>
    <col min="1548" max="1548" width="5" style="334" customWidth="1"/>
    <col min="1549" max="1549" width="6" style="334" bestFit="1" customWidth="1"/>
    <col min="1550" max="1550" width="6.140625" style="334" customWidth="1"/>
    <col min="1551" max="1551" width="16.5703125" style="334" customWidth="1"/>
    <col min="1552" max="1792" width="11.42578125" style="334"/>
    <col min="1793" max="1793" width="3.85546875" style="334" customWidth="1"/>
    <col min="1794" max="1794" width="49.7109375" style="334" customWidth="1"/>
    <col min="1795" max="1795" width="29.42578125" style="334" customWidth="1"/>
    <col min="1796" max="1796" width="6.28515625" style="334" customWidth="1"/>
    <col min="1797" max="1797" width="4.28515625" style="334" customWidth="1"/>
    <col min="1798" max="1798" width="6.42578125" style="334" customWidth="1"/>
    <col min="1799" max="1799" width="3.28515625" style="334" customWidth="1"/>
    <col min="1800" max="1800" width="6" style="334" customWidth="1"/>
    <col min="1801" max="1801" width="5.7109375" style="334" bestFit="1" customWidth="1"/>
    <col min="1802" max="1802" width="7" style="334" customWidth="1"/>
    <col min="1803" max="1803" width="5.42578125" style="334" customWidth="1"/>
    <col min="1804" max="1804" width="5" style="334" customWidth="1"/>
    <col min="1805" max="1805" width="6" style="334" bestFit="1" customWidth="1"/>
    <col min="1806" max="1806" width="6.140625" style="334" customWidth="1"/>
    <col min="1807" max="1807" width="16.5703125" style="334" customWidth="1"/>
    <col min="1808" max="2048" width="11.42578125" style="334"/>
    <col min="2049" max="2049" width="3.85546875" style="334" customWidth="1"/>
    <col min="2050" max="2050" width="49.7109375" style="334" customWidth="1"/>
    <col min="2051" max="2051" width="29.42578125" style="334" customWidth="1"/>
    <col min="2052" max="2052" width="6.28515625" style="334" customWidth="1"/>
    <col min="2053" max="2053" width="4.28515625" style="334" customWidth="1"/>
    <col min="2054" max="2054" width="6.42578125" style="334" customWidth="1"/>
    <col min="2055" max="2055" width="3.28515625" style="334" customWidth="1"/>
    <col min="2056" max="2056" width="6" style="334" customWidth="1"/>
    <col min="2057" max="2057" width="5.7109375" style="334" bestFit="1" customWidth="1"/>
    <col min="2058" max="2058" width="7" style="334" customWidth="1"/>
    <col min="2059" max="2059" width="5.42578125" style="334" customWidth="1"/>
    <col min="2060" max="2060" width="5" style="334" customWidth="1"/>
    <col min="2061" max="2061" width="6" style="334" bestFit="1" customWidth="1"/>
    <col min="2062" max="2062" width="6.140625" style="334" customWidth="1"/>
    <col min="2063" max="2063" width="16.5703125" style="334" customWidth="1"/>
    <col min="2064" max="2304" width="11.42578125" style="334"/>
    <col min="2305" max="2305" width="3.85546875" style="334" customWidth="1"/>
    <col min="2306" max="2306" width="49.7109375" style="334" customWidth="1"/>
    <col min="2307" max="2307" width="29.42578125" style="334" customWidth="1"/>
    <col min="2308" max="2308" width="6.28515625" style="334" customWidth="1"/>
    <col min="2309" max="2309" width="4.28515625" style="334" customWidth="1"/>
    <col min="2310" max="2310" width="6.42578125" style="334" customWidth="1"/>
    <col min="2311" max="2311" width="3.28515625" style="334" customWidth="1"/>
    <col min="2312" max="2312" width="6" style="334" customWidth="1"/>
    <col min="2313" max="2313" width="5.7109375" style="334" bestFit="1" customWidth="1"/>
    <col min="2314" max="2314" width="7" style="334" customWidth="1"/>
    <col min="2315" max="2315" width="5.42578125" style="334" customWidth="1"/>
    <col min="2316" max="2316" width="5" style="334" customWidth="1"/>
    <col min="2317" max="2317" width="6" style="334" bestFit="1" customWidth="1"/>
    <col min="2318" max="2318" width="6.140625" style="334" customWidth="1"/>
    <col min="2319" max="2319" width="16.5703125" style="334" customWidth="1"/>
    <col min="2320" max="2560" width="11.42578125" style="334"/>
    <col min="2561" max="2561" width="3.85546875" style="334" customWidth="1"/>
    <col min="2562" max="2562" width="49.7109375" style="334" customWidth="1"/>
    <col min="2563" max="2563" width="29.42578125" style="334" customWidth="1"/>
    <col min="2564" max="2564" width="6.28515625" style="334" customWidth="1"/>
    <col min="2565" max="2565" width="4.28515625" style="334" customWidth="1"/>
    <col min="2566" max="2566" width="6.42578125" style="334" customWidth="1"/>
    <col min="2567" max="2567" width="3.28515625" style="334" customWidth="1"/>
    <col min="2568" max="2568" width="6" style="334" customWidth="1"/>
    <col min="2569" max="2569" width="5.7109375" style="334" bestFit="1" customWidth="1"/>
    <col min="2570" max="2570" width="7" style="334" customWidth="1"/>
    <col min="2571" max="2571" width="5.42578125" style="334" customWidth="1"/>
    <col min="2572" max="2572" width="5" style="334" customWidth="1"/>
    <col min="2573" max="2573" width="6" style="334" bestFit="1" customWidth="1"/>
    <col min="2574" max="2574" width="6.140625" style="334" customWidth="1"/>
    <col min="2575" max="2575" width="16.5703125" style="334" customWidth="1"/>
    <col min="2576" max="2816" width="11.42578125" style="334"/>
    <col min="2817" max="2817" width="3.85546875" style="334" customWidth="1"/>
    <col min="2818" max="2818" width="49.7109375" style="334" customWidth="1"/>
    <col min="2819" max="2819" width="29.42578125" style="334" customWidth="1"/>
    <col min="2820" max="2820" width="6.28515625" style="334" customWidth="1"/>
    <col min="2821" max="2821" width="4.28515625" style="334" customWidth="1"/>
    <col min="2822" max="2822" width="6.42578125" style="334" customWidth="1"/>
    <col min="2823" max="2823" width="3.28515625" style="334" customWidth="1"/>
    <col min="2824" max="2824" width="6" style="334" customWidth="1"/>
    <col min="2825" max="2825" width="5.7109375" style="334" bestFit="1" customWidth="1"/>
    <col min="2826" max="2826" width="7" style="334" customWidth="1"/>
    <col min="2827" max="2827" width="5.42578125" style="334" customWidth="1"/>
    <col min="2828" max="2828" width="5" style="334" customWidth="1"/>
    <col min="2829" max="2829" width="6" style="334" bestFit="1" customWidth="1"/>
    <col min="2830" max="2830" width="6.140625" style="334" customWidth="1"/>
    <col min="2831" max="2831" width="16.5703125" style="334" customWidth="1"/>
    <col min="2832" max="3072" width="11.42578125" style="334"/>
    <col min="3073" max="3073" width="3.85546875" style="334" customWidth="1"/>
    <col min="3074" max="3074" width="49.7109375" style="334" customWidth="1"/>
    <col min="3075" max="3075" width="29.42578125" style="334" customWidth="1"/>
    <col min="3076" max="3076" width="6.28515625" style="334" customWidth="1"/>
    <col min="3077" max="3077" width="4.28515625" style="334" customWidth="1"/>
    <col min="3078" max="3078" width="6.42578125" style="334" customWidth="1"/>
    <col min="3079" max="3079" width="3.28515625" style="334" customWidth="1"/>
    <col min="3080" max="3080" width="6" style="334" customWidth="1"/>
    <col min="3081" max="3081" width="5.7109375" style="334" bestFit="1" customWidth="1"/>
    <col min="3082" max="3082" width="7" style="334" customWidth="1"/>
    <col min="3083" max="3083" width="5.42578125" style="334" customWidth="1"/>
    <col min="3084" max="3084" width="5" style="334" customWidth="1"/>
    <col min="3085" max="3085" width="6" style="334" bestFit="1" customWidth="1"/>
    <col min="3086" max="3086" width="6.140625" style="334" customWidth="1"/>
    <col min="3087" max="3087" width="16.5703125" style="334" customWidth="1"/>
    <col min="3088" max="3328" width="11.42578125" style="334"/>
    <col min="3329" max="3329" width="3.85546875" style="334" customWidth="1"/>
    <col min="3330" max="3330" width="49.7109375" style="334" customWidth="1"/>
    <col min="3331" max="3331" width="29.42578125" style="334" customWidth="1"/>
    <col min="3332" max="3332" width="6.28515625" style="334" customWidth="1"/>
    <col min="3333" max="3333" width="4.28515625" style="334" customWidth="1"/>
    <col min="3334" max="3334" width="6.42578125" style="334" customWidth="1"/>
    <col min="3335" max="3335" width="3.28515625" style="334" customWidth="1"/>
    <col min="3336" max="3336" width="6" style="334" customWidth="1"/>
    <col min="3337" max="3337" width="5.7109375" style="334" bestFit="1" customWidth="1"/>
    <col min="3338" max="3338" width="7" style="334" customWidth="1"/>
    <col min="3339" max="3339" width="5.42578125" style="334" customWidth="1"/>
    <col min="3340" max="3340" width="5" style="334" customWidth="1"/>
    <col min="3341" max="3341" width="6" style="334" bestFit="1" customWidth="1"/>
    <col min="3342" max="3342" width="6.140625" style="334" customWidth="1"/>
    <col min="3343" max="3343" width="16.5703125" style="334" customWidth="1"/>
    <col min="3344" max="3584" width="11.42578125" style="334"/>
    <col min="3585" max="3585" width="3.85546875" style="334" customWidth="1"/>
    <col min="3586" max="3586" width="49.7109375" style="334" customWidth="1"/>
    <col min="3587" max="3587" width="29.42578125" style="334" customWidth="1"/>
    <col min="3588" max="3588" width="6.28515625" style="334" customWidth="1"/>
    <col min="3589" max="3589" width="4.28515625" style="334" customWidth="1"/>
    <col min="3590" max="3590" width="6.42578125" style="334" customWidth="1"/>
    <col min="3591" max="3591" width="3.28515625" style="334" customWidth="1"/>
    <col min="3592" max="3592" width="6" style="334" customWidth="1"/>
    <col min="3593" max="3593" width="5.7109375" style="334" bestFit="1" customWidth="1"/>
    <col min="3594" max="3594" width="7" style="334" customWidth="1"/>
    <col min="3595" max="3595" width="5.42578125" style="334" customWidth="1"/>
    <col min="3596" max="3596" width="5" style="334" customWidth="1"/>
    <col min="3597" max="3597" width="6" style="334" bestFit="1" customWidth="1"/>
    <col min="3598" max="3598" width="6.140625" style="334" customWidth="1"/>
    <col min="3599" max="3599" width="16.5703125" style="334" customWidth="1"/>
    <col min="3600" max="3840" width="11.42578125" style="334"/>
    <col min="3841" max="3841" width="3.85546875" style="334" customWidth="1"/>
    <col min="3842" max="3842" width="49.7109375" style="334" customWidth="1"/>
    <col min="3843" max="3843" width="29.42578125" style="334" customWidth="1"/>
    <col min="3844" max="3844" width="6.28515625" style="334" customWidth="1"/>
    <col min="3845" max="3845" width="4.28515625" style="334" customWidth="1"/>
    <col min="3846" max="3846" width="6.42578125" style="334" customWidth="1"/>
    <col min="3847" max="3847" width="3.28515625" style="334" customWidth="1"/>
    <col min="3848" max="3848" width="6" style="334" customWidth="1"/>
    <col min="3849" max="3849" width="5.7109375" style="334" bestFit="1" customWidth="1"/>
    <col min="3850" max="3850" width="7" style="334" customWidth="1"/>
    <col min="3851" max="3851" width="5.42578125" style="334" customWidth="1"/>
    <col min="3852" max="3852" width="5" style="334" customWidth="1"/>
    <col min="3853" max="3853" width="6" style="334" bestFit="1" customWidth="1"/>
    <col min="3854" max="3854" width="6.140625" style="334" customWidth="1"/>
    <col min="3855" max="3855" width="16.5703125" style="334" customWidth="1"/>
    <col min="3856" max="4096" width="11.42578125" style="334"/>
    <col min="4097" max="4097" width="3.85546875" style="334" customWidth="1"/>
    <col min="4098" max="4098" width="49.7109375" style="334" customWidth="1"/>
    <col min="4099" max="4099" width="29.42578125" style="334" customWidth="1"/>
    <col min="4100" max="4100" width="6.28515625" style="334" customWidth="1"/>
    <col min="4101" max="4101" width="4.28515625" style="334" customWidth="1"/>
    <col min="4102" max="4102" width="6.42578125" style="334" customWidth="1"/>
    <col min="4103" max="4103" width="3.28515625" style="334" customWidth="1"/>
    <col min="4104" max="4104" width="6" style="334" customWidth="1"/>
    <col min="4105" max="4105" width="5.7109375" style="334" bestFit="1" customWidth="1"/>
    <col min="4106" max="4106" width="7" style="334" customWidth="1"/>
    <col min="4107" max="4107" width="5.42578125" style="334" customWidth="1"/>
    <col min="4108" max="4108" width="5" style="334" customWidth="1"/>
    <col min="4109" max="4109" width="6" style="334" bestFit="1" customWidth="1"/>
    <col min="4110" max="4110" width="6.140625" style="334" customWidth="1"/>
    <col min="4111" max="4111" width="16.5703125" style="334" customWidth="1"/>
    <col min="4112" max="4352" width="11.42578125" style="334"/>
    <col min="4353" max="4353" width="3.85546875" style="334" customWidth="1"/>
    <col min="4354" max="4354" width="49.7109375" style="334" customWidth="1"/>
    <col min="4355" max="4355" width="29.42578125" style="334" customWidth="1"/>
    <col min="4356" max="4356" width="6.28515625" style="334" customWidth="1"/>
    <col min="4357" max="4357" width="4.28515625" style="334" customWidth="1"/>
    <col min="4358" max="4358" width="6.42578125" style="334" customWidth="1"/>
    <col min="4359" max="4359" width="3.28515625" style="334" customWidth="1"/>
    <col min="4360" max="4360" width="6" style="334" customWidth="1"/>
    <col min="4361" max="4361" width="5.7109375" style="334" bestFit="1" customWidth="1"/>
    <col min="4362" max="4362" width="7" style="334" customWidth="1"/>
    <col min="4363" max="4363" width="5.42578125" style="334" customWidth="1"/>
    <col min="4364" max="4364" width="5" style="334" customWidth="1"/>
    <col min="4365" max="4365" width="6" style="334" bestFit="1" customWidth="1"/>
    <col min="4366" max="4366" width="6.140625" style="334" customWidth="1"/>
    <col min="4367" max="4367" width="16.5703125" style="334" customWidth="1"/>
    <col min="4368" max="4608" width="11.42578125" style="334"/>
    <col min="4609" max="4609" width="3.85546875" style="334" customWidth="1"/>
    <col min="4610" max="4610" width="49.7109375" style="334" customWidth="1"/>
    <col min="4611" max="4611" width="29.42578125" style="334" customWidth="1"/>
    <col min="4612" max="4612" width="6.28515625" style="334" customWidth="1"/>
    <col min="4613" max="4613" width="4.28515625" style="334" customWidth="1"/>
    <col min="4614" max="4614" width="6.42578125" style="334" customWidth="1"/>
    <col min="4615" max="4615" width="3.28515625" style="334" customWidth="1"/>
    <col min="4616" max="4616" width="6" style="334" customWidth="1"/>
    <col min="4617" max="4617" width="5.7109375" style="334" bestFit="1" customWidth="1"/>
    <col min="4618" max="4618" width="7" style="334" customWidth="1"/>
    <col min="4619" max="4619" width="5.42578125" style="334" customWidth="1"/>
    <col min="4620" max="4620" width="5" style="334" customWidth="1"/>
    <col min="4621" max="4621" width="6" style="334" bestFit="1" customWidth="1"/>
    <col min="4622" max="4622" width="6.140625" style="334" customWidth="1"/>
    <col min="4623" max="4623" width="16.5703125" style="334" customWidth="1"/>
    <col min="4624" max="4864" width="11.42578125" style="334"/>
    <col min="4865" max="4865" width="3.85546875" style="334" customWidth="1"/>
    <col min="4866" max="4866" width="49.7109375" style="334" customWidth="1"/>
    <col min="4867" max="4867" width="29.42578125" style="334" customWidth="1"/>
    <col min="4868" max="4868" width="6.28515625" style="334" customWidth="1"/>
    <col min="4869" max="4869" width="4.28515625" style="334" customWidth="1"/>
    <col min="4870" max="4870" width="6.42578125" style="334" customWidth="1"/>
    <col min="4871" max="4871" width="3.28515625" style="334" customWidth="1"/>
    <col min="4872" max="4872" width="6" style="334" customWidth="1"/>
    <col min="4873" max="4873" width="5.7109375" style="334" bestFit="1" customWidth="1"/>
    <col min="4874" max="4874" width="7" style="334" customWidth="1"/>
    <col min="4875" max="4875" width="5.42578125" style="334" customWidth="1"/>
    <col min="4876" max="4876" width="5" style="334" customWidth="1"/>
    <col min="4877" max="4877" width="6" style="334" bestFit="1" customWidth="1"/>
    <col min="4878" max="4878" width="6.140625" style="334" customWidth="1"/>
    <col min="4879" max="4879" width="16.5703125" style="334" customWidth="1"/>
    <col min="4880" max="5120" width="11.42578125" style="334"/>
    <col min="5121" max="5121" width="3.85546875" style="334" customWidth="1"/>
    <col min="5122" max="5122" width="49.7109375" style="334" customWidth="1"/>
    <col min="5123" max="5123" width="29.42578125" style="334" customWidth="1"/>
    <col min="5124" max="5124" width="6.28515625" style="334" customWidth="1"/>
    <col min="5125" max="5125" width="4.28515625" style="334" customWidth="1"/>
    <col min="5126" max="5126" width="6.42578125" style="334" customWidth="1"/>
    <col min="5127" max="5127" width="3.28515625" style="334" customWidth="1"/>
    <col min="5128" max="5128" width="6" style="334" customWidth="1"/>
    <col min="5129" max="5129" width="5.7109375" style="334" bestFit="1" customWidth="1"/>
    <col min="5130" max="5130" width="7" style="334" customWidth="1"/>
    <col min="5131" max="5131" width="5.42578125" style="334" customWidth="1"/>
    <col min="5132" max="5132" width="5" style="334" customWidth="1"/>
    <col min="5133" max="5133" width="6" style="334" bestFit="1" customWidth="1"/>
    <col min="5134" max="5134" width="6.140625" style="334" customWidth="1"/>
    <col min="5135" max="5135" width="16.5703125" style="334" customWidth="1"/>
    <col min="5136" max="5376" width="11.42578125" style="334"/>
    <col min="5377" max="5377" width="3.85546875" style="334" customWidth="1"/>
    <col min="5378" max="5378" width="49.7109375" style="334" customWidth="1"/>
    <col min="5379" max="5379" width="29.42578125" style="334" customWidth="1"/>
    <col min="5380" max="5380" width="6.28515625" style="334" customWidth="1"/>
    <col min="5381" max="5381" width="4.28515625" style="334" customWidth="1"/>
    <col min="5382" max="5382" width="6.42578125" style="334" customWidth="1"/>
    <col min="5383" max="5383" width="3.28515625" style="334" customWidth="1"/>
    <col min="5384" max="5384" width="6" style="334" customWidth="1"/>
    <col min="5385" max="5385" width="5.7109375" style="334" bestFit="1" customWidth="1"/>
    <col min="5386" max="5386" width="7" style="334" customWidth="1"/>
    <col min="5387" max="5387" width="5.42578125" style="334" customWidth="1"/>
    <col min="5388" max="5388" width="5" style="334" customWidth="1"/>
    <col min="5389" max="5389" width="6" style="334" bestFit="1" customWidth="1"/>
    <col min="5390" max="5390" width="6.140625" style="334" customWidth="1"/>
    <col min="5391" max="5391" width="16.5703125" style="334" customWidth="1"/>
    <col min="5392" max="5632" width="11.42578125" style="334"/>
    <col min="5633" max="5633" width="3.85546875" style="334" customWidth="1"/>
    <col min="5634" max="5634" width="49.7109375" style="334" customWidth="1"/>
    <col min="5635" max="5635" width="29.42578125" style="334" customWidth="1"/>
    <col min="5636" max="5636" width="6.28515625" style="334" customWidth="1"/>
    <col min="5637" max="5637" width="4.28515625" style="334" customWidth="1"/>
    <col min="5638" max="5638" width="6.42578125" style="334" customWidth="1"/>
    <col min="5639" max="5639" width="3.28515625" style="334" customWidth="1"/>
    <col min="5640" max="5640" width="6" style="334" customWidth="1"/>
    <col min="5641" max="5641" width="5.7109375" style="334" bestFit="1" customWidth="1"/>
    <col min="5642" max="5642" width="7" style="334" customWidth="1"/>
    <col min="5643" max="5643" width="5.42578125" style="334" customWidth="1"/>
    <col min="5644" max="5644" width="5" style="334" customWidth="1"/>
    <col min="5645" max="5645" width="6" style="334" bestFit="1" customWidth="1"/>
    <col min="5646" max="5646" width="6.140625" style="334" customWidth="1"/>
    <col min="5647" max="5647" width="16.5703125" style="334" customWidth="1"/>
    <col min="5648" max="5888" width="11.42578125" style="334"/>
    <col min="5889" max="5889" width="3.85546875" style="334" customWidth="1"/>
    <col min="5890" max="5890" width="49.7109375" style="334" customWidth="1"/>
    <col min="5891" max="5891" width="29.42578125" style="334" customWidth="1"/>
    <col min="5892" max="5892" width="6.28515625" style="334" customWidth="1"/>
    <col min="5893" max="5893" width="4.28515625" style="334" customWidth="1"/>
    <col min="5894" max="5894" width="6.42578125" style="334" customWidth="1"/>
    <col min="5895" max="5895" width="3.28515625" style="334" customWidth="1"/>
    <col min="5896" max="5896" width="6" style="334" customWidth="1"/>
    <col min="5897" max="5897" width="5.7109375" style="334" bestFit="1" customWidth="1"/>
    <col min="5898" max="5898" width="7" style="334" customWidth="1"/>
    <col min="5899" max="5899" width="5.42578125" style="334" customWidth="1"/>
    <col min="5900" max="5900" width="5" style="334" customWidth="1"/>
    <col min="5901" max="5901" width="6" style="334" bestFit="1" customWidth="1"/>
    <col min="5902" max="5902" width="6.140625" style="334" customWidth="1"/>
    <col min="5903" max="5903" width="16.5703125" style="334" customWidth="1"/>
    <col min="5904" max="6144" width="11.42578125" style="334"/>
    <col min="6145" max="6145" width="3.85546875" style="334" customWidth="1"/>
    <col min="6146" max="6146" width="49.7109375" style="334" customWidth="1"/>
    <col min="6147" max="6147" width="29.42578125" style="334" customWidth="1"/>
    <col min="6148" max="6148" width="6.28515625" style="334" customWidth="1"/>
    <col min="6149" max="6149" width="4.28515625" style="334" customWidth="1"/>
    <col min="6150" max="6150" width="6.42578125" style="334" customWidth="1"/>
    <col min="6151" max="6151" width="3.28515625" style="334" customWidth="1"/>
    <col min="6152" max="6152" width="6" style="334" customWidth="1"/>
    <col min="6153" max="6153" width="5.7109375" style="334" bestFit="1" customWidth="1"/>
    <col min="6154" max="6154" width="7" style="334" customWidth="1"/>
    <col min="6155" max="6155" width="5.42578125" style="334" customWidth="1"/>
    <col min="6156" max="6156" width="5" style="334" customWidth="1"/>
    <col min="6157" max="6157" width="6" style="334" bestFit="1" customWidth="1"/>
    <col min="6158" max="6158" width="6.140625" style="334" customWidth="1"/>
    <col min="6159" max="6159" width="16.5703125" style="334" customWidth="1"/>
    <col min="6160" max="6400" width="11.42578125" style="334"/>
    <col min="6401" max="6401" width="3.85546875" style="334" customWidth="1"/>
    <col min="6402" max="6402" width="49.7109375" style="334" customWidth="1"/>
    <col min="6403" max="6403" width="29.42578125" style="334" customWidth="1"/>
    <col min="6404" max="6404" width="6.28515625" style="334" customWidth="1"/>
    <col min="6405" max="6405" width="4.28515625" style="334" customWidth="1"/>
    <col min="6406" max="6406" width="6.42578125" style="334" customWidth="1"/>
    <col min="6407" max="6407" width="3.28515625" style="334" customWidth="1"/>
    <col min="6408" max="6408" width="6" style="334" customWidth="1"/>
    <col min="6409" max="6409" width="5.7109375" style="334" bestFit="1" customWidth="1"/>
    <col min="6410" max="6410" width="7" style="334" customWidth="1"/>
    <col min="6411" max="6411" width="5.42578125" style="334" customWidth="1"/>
    <col min="6412" max="6412" width="5" style="334" customWidth="1"/>
    <col min="6413" max="6413" width="6" style="334" bestFit="1" customWidth="1"/>
    <col min="6414" max="6414" width="6.140625" style="334" customWidth="1"/>
    <col min="6415" max="6415" width="16.5703125" style="334" customWidth="1"/>
    <col min="6416" max="6656" width="11.42578125" style="334"/>
    <col min="6657" max="6657" width="3.85546875" style="334" customWidth="1"/>
    <col min="6658" max="6658" width="49.7109375" style="334" customWidth="1"/>
    <col min="6659" max="6659" width="29.42578125" style="334" customWidth="1"/>
    <col min="6660" max="6660" width="6.28515625" style="334" customWidth="1"/>
    <col min="6661" max="6661" width="4.28515625" style="334" customWidth="1"/>
    <col min="6662" max="6662" width="6.42578125" style="334" customWidth="1"/>
    <col min="6663" max="6663" width="3.28515625" style="334" customWidth="1"/>
    <col min="6664" max="6664" width="6" style="334" customWidth="1"/>
    <col min="6665" max="6665" width="5.7109375" style="334" bestFit="1" customWidth="1"/>
    <col min="6666" max="6666" width="7" style="334" customWidth="1"/>
    <col min="6667" max="6667" width="5.42578125" style="334" customWidth="1"/>
    <col min="6668" max="6668" width="5" style="334" customWidth="1"/>
    <col min="6669" max="6669" width="6" style="334" bestFit="1" customWidth="1"/>
    <col min="6670" max="6670" width="6.140625" style="334" customWidth="1"/>
    <col min="6671" max="6671" width="16.5703125" style="334" customWidth="1"/>
    <col min="6672" max="6912" width="11.42578125" style="334"/>
    <col min="6913" max="6913" width="3.85546875" style="334" customWidth="1"/>
    <col min="6914" max="6914" width="49.7109375" style="334" customWidth="1"/>
    <col min="6915" max="6915" width="29.42578125" style="334" customWidth="1"/>
    <col min="6916" max="6916" width="6.28515625" style="334" customWidth="1"/>
    <col min="6917" max="6917" width="4.28515625" style="334" customWidth="1"/>
    <col min="6918" max="6918" width="6.42578125" style="334" customWidth="1"/>
    <col min="6919" max="6919" width="3.28515625" style="334" customWidth="1"/>
    <col min="6920" max="6920" width="6" style="334" customWidth="1"/>
    <col min="6921" max="6921" width="5.7109375" style="334" bestFit="1" customWidth="1"/>
    <col min="6922" max="6922" width="7" style="334" customWidth="1"/>
    <col min="6923" max="6923" width="5.42578125" style="334" customWidth="1"/>
    <col min="6924" max="6924" width="5" style="334" customWidth="1"/>
    <col min="6925" max="6925" width="6" style="334" bestFit="1" customWidth="1"/>
    <col min="6926" max="6926" width="6.140625" style="334" customWidth="1"/>
    <col min="6927" max="6927" width="16.5703125" style="334" customWidth="1"/>
    <col min="6928" max="7168" width="11.42578125" style="334"/>
    <col min="7169" max="7169" width="3.85546875" style="334" customWidth="1"/>
    <col min="7170" max="7170" width="49.7109375" style="334" customWidth="1"/>
    <col min="7171" max="7171" width="29.42578125" style="334" customWidth="1"/>
    <col min="7172" max="7172" width="6.28515625" style="334" customWidth="1"/>
    <col min="7173" max="7173" width="4.28515625" style="334" customWidth="1"/>
    <col min="7174" max="7174" width="6.42578125" style="334" customWidth="1"/>
    <col min="7175" max="7175" width="3.28515625" style="334" customWidth="1"/>
    <col min="7176" max="7176" width="6" style="334" customWidth="1"/>
    <col min="7177" max="7177" width="5.7109375" style="334" bestFit="1" customWidth="1"/>
    <col min="7178" max="7178" width="7" style="334" customWidth="1"/>
    <col min="7179" max="7179" width="5.42578125" style="334" customWidth="1"/>
    <col min="7180" max="7180" width="5" style="334" customWidth="1"/>
    <col min="7181" max="7181" width="6" style="334" bestFit="1" customWidth="1"/>
    <col min="7182" max="7182" width="6.140625" style="334" customWidth="1"/>
    <col min="7183" max="7183" width="16.5703125" style="334" customWidth="1"/>
    <col min="7184" max="7424" width="11.42578125" style="334"/>
    <col min="7425" max="7425" width="3.85546875" style="334" customWidth="1"/>
    <col min="7426" max="7426" width="49.7109375" style="334" customWidth="1"/>
    <col min="7427" max="7427" width="29.42578125" style="334" customWidth="1"/>
    <col min="7428" max="7428" width="6.28515625" style="334" customWidth="1"/>
    <col min="7429" max="7429" width="4.28515625" style="334" customWidth="1"/>
    <col min="7430" max="7430" width="6.42578125" style="334" customWidth="1"/>
    <col min="7431" max="7431" width="3.28515625" style="334" customWidth="1"/>
    <col min="7432" max="7432" width="6" style="334" customWidth="1"/>
    <col min="7433" max="7433" width="5.7109375" style="334" bestFit="1" customWidth="1"/>
    <col min="7434" max="7434" width="7" style="334" customWidth="1"/>
    <col min="7435" max="7435" width="5.42578125" style="334" customWidth="1"/>
    <col min="7436" max="7436" width="5" style="334" customWidth="1"/>
    <col min="7437" max="7437" width="6" style="334" bestFit="1" customWidth="1"/>
    <col min="7438" max="7438" width="6.140625" style="334" customWidth="1"/>
    <col min="7439" max="7439" width="16.5703125" style="334" customWidth="1"/>
    <col min="7440" max="7680" width="11.42578125" style="334"/>
    <col min="7681" max="7681" width="3.85546875" style="334" customWidth="1"/>
    <col min="7682" max="7682" width="49.7109375" style="334" customWidth="1"/>
    <col min="7683" max="7683" width="29.42578125" style="334" customWidth="1"/>
    <col min="7684" max="7684" width="6.28515625" style="334" customWidth="1"/>
    <col min="7685" max="7685" width="4.28515625" style="334" customWidth="1"/>
    <col min="7686" max="7686" width="6.42578125" style="334" customWidth="1"/>
    <col min="7687" max="7687" width="3.28515625" style="334" customWidth="1"/>
    <col min="7688" max="7688" width="6" style="334" customWidth="1"/>
    <col min="7689" max="7689" width="5.7109375" style="334" bestFit="1" customWidth="1"/>
    <col min="7690" max="7690" width="7" style="334" customWidth="1"/>
    <col min="7691" max="7691" width="5.42578125" style="334" customWidth="1"/>
    <col min="7692" max="7692" width="5" style="334" customWidth="1"/>
    <col min="7693" max="7693" width="6" style="334" bestFit="1" customWidth="1"/>
    <col min="7694" max="7694" width="6.140625" style="334" customWidth="1"/>
    <col min="7695" max="7695" width="16.5703125" style="334" customWidth="1"/>
    <col min="7696" max="7936" width="11.42578125" style="334"/>
    <col min="7937" max="7937" width="3.85546875" style="334" customWidth="1"/>
    <col min="7938" max="7938" width="49.7109375" style="334" customWidth="1"/>
    <col min="7939" max="7939" width="29.42578125" style="334" customWidth="1"/>
    <col min="7940" max="7940" width="6.28515625" style="334" customWidth="1"/>
    <col min="7941" max="7941" width="4.28515625" style="334" customWidth="1"/>
    <col min="7942" max="7942" width="6.42578125" style="334" customWidth="1"/>
    <col min="7943" max="7943" width="3.28515625" style="334" customWidth="1"/>
    <col min="7944" max="7944" width="6" style="334" customWidth="1"/>
    <col min="7945" max="7945" width="5.7109375" style="334" bestFit="1" customWidth="1"/>
    <col min="7946" max="7946" width="7" style="334" customWidth="1"/>
    <col min="7947" max="7947" width="5.42578125" style="334" customWidth="1"/>
    <col min="7948" max="7948" width="5" style="334" customWidth="1"/>
    <col min="7949" max="7949" width="6" style="334" bestFit="1" customWidth="1"/>
    <col min="7950" max="7950" width="6.140625" style="334" customWidth="1"/>
    <col min="7951" max="7951" width="16.5703125" style="334" customWidth="1"/>
    <col min="7952" max="8192" width="11.42578125" style="334"/>
    <col min="8193" max="8193" width="3.85546875" style="334" customWidth="1"/>
    <col min="8194" max="8194" width="49.7109375" style="334" customWidth="1"/>
    <col min="8195" max="8195" width="29.42578125" style="334" customWidth="1"/>
    <col min="8196" max="8196" width="6.28515625" style="334" customWidth="1"/>
    <col min="8197" max="8197" width="4.28515625" style="334" customWidth="1"/>
    <col min="8198" max="8198" width="6.42578125" style="334" customWidth="1"/>
    <col min="8199" max="8199" width="3.28515625" style="334" customWidth="1"/>
    <col min="8200" max="8200" width="6" style="334" customWidth="1"/>
    <col min="8201" max="8201" width="5.7109375" style="334" bestFit="1" customWidth="1"/>
    <col min="8202" max="8202" width="7" style="334" customWidth="1"/>
    <col min="8203" max="8203" width="5.42578125" style="334" customWidth="1"/>
    <col min="8204" max="8204" width="5" style="334" customWidth="1"/>
    <col min="8205" max="8205" width="6" style="334" bestFit="1" customWidth="1"/>
    <col min="8206" max="8206" width="6.140625" style="334" customWidth="1"/>
    <col min="8207" max="8207" width="16.5703125" style="334" customWidth="1"/>
    <col min="8208" max="8448" width="11.42578125" style="334"/>
    <col min="8449" max="8449" width="3.85546875" style="334" customWidth="1"/>
    <col min="8450" max="8450" width="49.7109375" style="334" customWidth="1"/>
    <col min="8451" max="8451" width="29.42578125" style="334" customWidth="1"/>
    <col min="8452" max="8452" width="6.28515625" style="334" customWidth="1"/>
    <col min="8453" max="8453" width="4.28515625" style="334" customWidth="1"/>
    <col min="8454" max="8454" width="6.42578125" style="334" customWidth="1"/>
    <col min="8455" max="8455" width="3.28515625" style="334" customWidth="1"/>
    <col min="8456" max="8456" width="6" style="334" customWidth="1"/>
    <col min="8457" max="8457" width="5.7109375" style="334" bestFit="1" customWidth="1"/>
    <col min="8458" max="8458" width="7" style="334" customWidth="1"/>
    <col min="8459" max="8459" width="5.42578125" style="334" customWidth="1"/>
    <col min="8460" max="8460" width="5" style="334" customWidth="1"/>
    <col min="8461" max="8461" width="6" style="334" bestFit="1" customWidth="1"/>
    <col min="8462" max="8462" width="6.140625" style="334" customWidth="1"/>
    <col min="8463" max="8463" width="16.5703125" style="334" customWidth="1"/>
    <col min="8464" max="8704" width="11.42578125" style="334"/>
    <col min="8705" max="8705" width="3.85546875" style="334" customWidth="1"/>
    <col min="8706" max="8706" width="49.7109375" style="334" customWidth="1"/>
    <col min="8707" max="8707" width="29.42578125" style="334" customWidth="1"/>
    <col min="8708" max="8708" width="6.28515625" style="334" customWidth="1"/>
    <col min="8709" max="8709" width="4.28515625" style="334" customWidth="1"/>
    <col min="8710" max="8710" width="6.42578125" style="334" customWidth="1"/>
    <col min="8711" max="8711" width="3.28515625" style="334" customWidth="1"/>
    <col min="8712" max="8712" width="6" style="334" customWidth="1"/>
    <col min="8713" max="8713" width="5.7109375" style="334" bestFit="1" customWidth="1"/>
    <col min="8714" max="8714" width="7" style="334" customWidth="1"/>
    <col min="8715" max="8715" width="5.42578125" style="334" customWidth="1"/>
    <col min="8716" max="8716" width="5" style="334" customWidth="1"/>
    <col min="8717" max="8717" width="6" style="334" bestFit="1" customWidth="1"/>
    <col min="8718" max="8718" width="6.140625" style="334" customWidth="1"/>
    <col min="8719" max="8719" width="16.5703125" style="334" customWidth="1"/>
    <col min="8720" max="8960" width="11.42578125" style="334"/>
    <col min="8961" max="8961" width="3.85546875" style="334" customWidth="1"/>
    <col min="8962" max="8962" width="49.7109375" style="334" customWidth="1"/>
    <col min="8963" max="8963" width="29.42578125" style="334" customWidth="1"/>
    <col min="8964" max="8964" width="6.28515625" style="334" customWidth="1"/>
    <col min="8965" max="8965" width="4.28515625" style="334" customWidth="1"/>
    <col min="8966" max="8966" width="6.42578125" style="334" customWidth="1"/>
    <col min="8967" max="8967" width="3.28515625" style="334" customWidth="1"/>
    <col min="8968" max="8968" width="6" style="334" customWidth="1"/>
    <col min="8969" max="8969" width="5.7109375" style="334" bestFit="1" customWidth="1"/>
    <col min="8970" max="8970" width="7" style="334" customWidth="1"/>
    <col min="8971" max="8971" width="5.42578125" style="334" customWidth="1"/>
    <col min="8972" max="8972" width="5" style="334" customWidth="1"/>
    <col min="8973" max="8973" width="6" style="334" bestFit="1" customWidth="1"/>
    <col min="8974" max="8974" width="6.140625" style="334" customWidth="1"/>
    <col min="8975" max="8975" width="16.5703125" style="334" customWidth="1"/>
    <col min="8976" max="9216" width="11.42578125" style="334"/>
    <col min="9217" max="9217" width="3.85546875" style="334" customWidth="1"/>
    <col min="9218" max="9218" width="49.7109375" style="334" customWidth="1"/>
    <col min="9219" max="9219" width="29.42578125" style="334" customWidth="1"/>
    <col min="9220" max="9220" width="6.28515625" style="334" customWidth="1"/>
    <col min="9221" max="9221" width="4.28515625" style="334" customWidth="1"/>
    <col min="9222" max="9222" width="6.42578125" style="334" customWidth="1"/>
    <col min="9223" max="9223" width="3.28515625" style="334" customWidth="1"/>
    <col min="9224" max="9224" width="6" style="334" customWidth="1"/>
    <col min="9225" max="9225" width="5.7109375" style="334" bestFit="1" customWidth="1"/>
    <col min="9226" max="9226" width="7" style="334" customWidth="1"/>
    <col min="9227" max="9227" width="5.42578125" style="334" customWidth="1"/>
    <col min="9228" max="9228" width="5" style="334" customWidth="1"/>
    <col min="9229" max="9229" width="6" style="334" bestFit="1" customWidth="1"/>
    <col min="9230" max="9230" width="6.140625" style="334" customWidth="1"/>
    <col min="9231" max="9231" width="16.5703125" style="334" customWidth="1"/>
    <col min="9232" max="9472" width="11.42578125" style="334"/>
    <col min="9473" max="9473" width="3.85546875" style="334" customWidth="1"/>
    <col min="9474" max="9474" width="49.7109375" style="334" customWidth="1"/>
    <col min="9475" max="9475" width="29.42578125" style="334" customWidth="1"/>
    <col min="9476" max="9476" width="6.28515625" style="334" customWidth="1"/>
    <col min="9477" max="9477" width="4.28515625" style="334" customWidth="1"/>
    <col min="9478" max="9478" width="6.42578125" style="334" customWidth="1"/>
    <col min="9479" max="9479" width="3.28515625" style="334" customWidth="1"/>
    <col min="9480" max="9480" width="6" style="334" customWidth="1"/>
    <col min="9481" max="9481" width="5.7109375" style="334" bestFit="1" customWidth="1"/>
    <col min="9482" max="9482" width="7" style="334" customWidth="1"/>
    <col min="9483" max="9483" width="5.42578125" style="334" customWidth="1"/>
    <col min="9484" max="9484" width="5" style="334" customWidth="1"/>
    <col min="9485" max="9485" width="6" style="334" bestFit="1" customWidth="1"/>
    <col min="9486" max="9486" width="6.140625" style="334" customWidth="1"/>
    <col min="9487" max="9487" width="16.5703125" style="334" customWidth="1"/>
    <col min="9488" max="9728" width="11.42578125" style="334"/>
    <col min="9729" max="9729" width="3.85546875" style="334" customWidth="1"/>
    <col min="9730" max="9730" width="49.7109375" style="334" customWidth="1"/>
    <col min="9731" max="9731" width="29.42578125" style="334" customWidth="1"/>
    <col min="9732" max="9732" width="6.28515625" style="334" customWidth="1"/>
    <col min="9733" max="9733" width="4.28515625" style="334" customWidth="1"/>
    <col min="9734" max="9734" width="6.42578125" style="334" customWidth="1"/>
    <col min="9735" max="9735" width="3.28515625" style="334" customWidth="1"/>
    <col min="9736" max="9736" width="6" style="334" customWidth="1"/>
    <col min="9737" max="9737" width="5.7109375" style="334" bestFit="1" customWidth="1"/>
    <col min="9738" max="9738" width="7" style="334" customWidth="1"/>
    <col min="9739" max="9739" width="5.42578125" style="334" customWidth="1"/>
    <col min="9740" max="9740" width="5" style="334" customWidth="1"/>
    <col min="9741" max="9741" width="6" style="334" bestFit="1" customWidth="1"/>
    <col min="9742" max="9742" width="6.140625" style="334" customWidth="1"/>
    <col min="9743" max="9743" width="16.5703125" style="334" customWidth="1"/>
    <col min="9744" max="9984" width="11.42578125" style="334"/>
    <col min="9985" max="9985" width="3.85546875" style="334" customWidth="1"/>
    <col min="9986" max="9986" width="49.7109375" style="334" customWidth="1"/>
    <col min="9987" max="9987" width="29.42578125" style="334" customWidth="1"/>
    <col min="9988" max="9988" width="6.28515625" style="334" customWidth="1"/>
    <col min="9989" max="9989" width="4.28515625" style="334" customWidth="1"/>
    <col min="9990" max="9990" width="6.42578125" style="334" customWidth="1"/>
    <col min="9991" max="9991" width="3.28515625" style="334" customWidth="1"/>
    <col min="9992" max="9992" width="6" style="334" customWidth="1"/>
    <col min="9993" max="9993" width="5.7109375" style="334" bestFit="1" customWidth="1"/>
    <col min="9994" max="9994" width="7" style="334" customWidth="1"/>
    <col min="9995" max="9995" width="5.42578125" style="334" customWidth="1"/>
    <col min="9996" max="9996" width="5" style="334" customWidth="1"/>
    <col min="9997" max="9997" width="6" style="334" bestFit="1" customWidth="1"/>
    <col min="9998" max="9998" width="6.140625" style="334" customWidth="1"/>
    <col min="9999" max="9999" width="16.5703125" style="334" customWidth="1"/>
    <col min="10000" max="10240" width="11.42578125" style="334"/>
    <col min="10241" max="10241" width="3.85546875" style="334" customWidth="1"/>
    <col min="10242" max="10242" width="49.7109375" style="334" customWidth="1"/>
    <col min="10243" max="10243" width="29.42578125" style="334" customWidth="1"/>
    <col min="10244" max="10244" width="6.28515625" style="334" customWidth="1"/>
    <col min="10245" max="10245" width="4.28515625" style="334" customWidth="1"/>
    <col min="10246" max="10246" width="6.42578125" style="334" customWidth="1"/>
    <col min="10247" max="10247" width="3.28515625" style="334" customWidth="1"/>
    <col min="10248" max="10248" width="6" style="334" customWidth="1"/>
    <col min="10249" max="10249" width="5.7109375" style="334" bestFit="1" customWidth="1"/>
    <col min="10250" max="10250" width="7" style="334" customWidth="1"/>
    <col min="10251" max="10251" width="5.42578125" style="334" customWidth="1"/>
    <col min="10252" max="10252" width="5" style="334" customWidth="1"/>
    <col min="10253" max="10253" width="6" style="334" bestFit="1" customWidth="1"/>
    <col min="10254" max="10254" width="6.140625" style="334" customWidth="1"/>
    <col min="10255" max="10255" width="16.5703125" style="334" customWidth="1"/>
    <col min="10256" max="10496" width="11.42578125" style="334"/>
    <col min="10497" max="10497" width="3.85546875" style="334" customWidth="1"/>
    <col min="10498" max="10498" width="49.7109375" style="334" customWidth="1"/>
    <col min="10499" max="10499" width="29.42578125" style="334" customWidth="1"/>
    <col min="10500" max="10500" width="6.28515625" style="334" customWidth="1"/>
    <col min="10501" max="10501" width="4.28515625" style="334" customWidth="1"/>
    <col min="10502" max="10502" width="6.42578125" style="334" customWidth="1"/>
    <col min="10503" max="10503" width="3.28515625" style="334" customWidth="1"/>
    <col min="10504" max="10504" width="6" style="334" customWidth="1"/>
    <col min="10505" max="10505" width="5.7109375" style="334" bestFit="1" customWidth="1"/>
    <col min="10506" max="10506" width="7" style="334" customWidth="1"/>
    <col min="10507" max="10507" width="5.42578125" style="334" customWidth="1"/>
    <col min="10508" max="10508" width="5" style="334" customWidth="1"/>
    <col min="10509" max="10509" width="6" style="334" bestFit="1" customWidth="1"/>
    <col min="10510" max="10510" width="6.140625" style="334" customWidth="1"/>
    <col min="10511" max="10511" width="16.5703125" style="334" customWidth="1"/>
    <col min="10512" max="10752" width="11.42578125" style="334"/>
    <col min="10753" max="10753" width="3.85546875" style="334" customWidth="1"/>
    <col min="10754" max="10754" width="49.7109375" style="334" customWidth="1"/>
    <col min="10755" max="10755" width="29.42578125" style="334" customWidth="1"/>
    <col min="10756" max="10756" width="6.28515625" style="334" customWidth="1"/>
    <col min="10757" max="10757" width="4.28515625" style="334" customWidth="1"/>
    <col min="10758" max="10758" width="6.42578125" style="334" customWidth="1"/>
    <col min="10759" max="10759" width="3.28515625" style="334" customWidth="1"/>
    <col min="10760" max="10760" width="6" style="334" customWidth="1"/>
    <col min="10761" max="10761" width="5.7109375" style="334" bestFit="1" customWidth="1"/>
    <col min="10762" max="10762" width="7" style="334" customWidth="1"/>
    <col min="10763" max="10763" width="5.42578125" style="334" customWidth="1"/>
    <col min="10764" max="10764" width="5" style="334" customWidth="1"/>
    <col min="10765" max="10765" width="6" style="334" bestFit="1" customWidth="1"/>
    <col min="10766" max="10766" width="6.140625" style="334" customWidth="1"/>
    <col min="10767" max="10767" width="16.5703125" style="334" customWidth="1"/>
    <col min="10768" max="11008" width="11.42578125" style="334"/>
    <col min="11009" max="11009" width="3.85546875" style="334" customWidth="1"/>
    <col min="11010" max="11010" width="49.7109375" style="334" customWidth="1"/>
    <col min="11011" max="11011" width="29.42578125" style="334" customWidth="1"/>
    <col min="11012" max="11012" width="6.28515625" style="334" customWidth="1"/>
    <col min="11013" max="11013" width="4.28515625" style="334" customWidth="1"/>
    <col min="11014" max="11014" width="6.42578125" style="334" customWidth="1"/>
    <col min="11015" max="11015" width="3.28515625" style="334" customWidth="1"/>
    <col min="11016" max="11016" width="6" style="334" customWidth="1"/>
    <col min="11017" max="11017" width="5.7109375" style="334" bestFit="1" customWidth="1"/>
    <col min="11018" max="11018" width="7" style="334" customWidth="1"/>
    <col min="11019" max="11019" width="5.42578125" style="334" customWidth="1"/>
    <col min="11020" max="11020" width="5" style="334" customWidth="1"/>
    <col min="11021" max="11021" width="6" style="334" bestFit="1" customWidth="1"/>
    <col min="11022" max="11022" width="6.140625" style="334" customWidth="1"/>
    <col min="11023" max="11023" width="16.5703125" style="334" customWidth="1"/>
    <col min="11024" max="11264" width="11.42578125" style="334"/>
    <col min="11265" max="11265" width="3.85546875" style="334" customWidth="1"/>
    <col min="11266" max="11266" width="49.7109375" style="334" customWidth="1"/>
    <col min="11267" max="11267" width="29.42578125" style="334" customWidth="1"/>
    <col min="11268" max="11268" width="6.28515625" style="334" customWidth="1"/>
    <col min="11269" max="11269" width="4.28515625" style="334" customWidth="1"/>
    <col min="11270" max="11270" width="6.42578125" style="334" customWidth="1"/>
    <col min="11271" max="11271" width="3.28515625" style="334" customWidth="1"/>
    <col min="11272" max="11272" width="6" style="334" customWidth="1"/>
    <col min="11273" max="11273" width="5.7109375" style="334" bestFit="1" customWidth="1"/>
    <col min="11274" max="11274" width="7" style="334" customWidth="1"/>
    <col min="11275" max="11275" width="5.42578125" style="334" customWidth="1"/>
    <col min="11276" max="11276" width="5" style="334" customWidth="1"/>
    <col min="11277" max="11277" width="6" style="334" bestFit="1" customWidth="1"/>
    <col min="11278" max="11278" width="6.140625" style="334" customWidth="1"/>
    <col min="11279" max="11279" width="16.5703125" style="334" customWidth="1"/>
    <col min="11280" max="11520" width="11.42578125" style="334"/>
    <col min="11521" max="11521" width="3.85546875" style="334" customWidth="1"/>
    <col min="11522" max="11522" width="49.7109375" style="334" customWidth="1"/>
    <col min="11523" max="11523" width="29.42578125" style="334" customWidth="1"/>
    <col min="11524" max="11524" width="6.28515625" style="334" customWidth="1"/>
    <col min="11525" max="11525" width="4.28515625" style="334" customWidth="1"/>
    <col min="11526" max="11526" width="6.42578125" style="334" customWidth="1"/>
    <col min="11527" max="11527" width="3.28515625" style="334" customWidth="1"/>
    <col min="11528" max="11528" width="6" style="334" customWidth="1"/>
    <col min="11529" max="11529" width="5.7109375" style="334" bestFit="1" customWidth="1"/>
    <col min="11530" max="11530" width="7" style="334" customWidth="1"/>
    <col min="11531" max="11531" width="5.42578125" style="334" customWidth="1"/>
    <col min="11532" max="11532" width="5" style="334" customWidth="1"/>
    <col min="11533" max="11533" width="6" style="334" bestFit="1" customWidth="1"/>
    <col min="11534" max="11534" width="6.140625" style="334" customWidth="1"/>
    <col min="11535" max="11535" width="16.5703125" style="334" customWidth="1"/>
    <col min="11536" max="11776" width="11.42578125" style="334"/>
    <col min="11777" max="11777" width="3.85546875" style="334" customWidth="1"/>
    <col min="11778" max="11778" width="49.7109375" style="334" customWidth="1"/>
    <col min="11779" max="11779" width="29.42578125" style="334" customWidth="1"/>
    <col min="11780" max="11780" width="6.28515625" style="334" customWidth="1"/>
    <col min="11781" max="11781" width="4.28515625" style="334" customWidth="1"/>
    <col min="11782" max="11782" width="6.42578125" style="334" customWidth="1"/>
    <col min="11783" max="11783" width="3.28515625" style="334" customWidth="1"/>
    <col min="11784" max="11784" width="6" style="334" customWidth="1"/>
    <col min="11785" max="11785" width="5.7109375" style="334" bestFit="1" customWidth="1"/>
    <col min="11786" max="11786" width="7" style="334" customWidth="1"/>
    <col min="11787" max="11787" width="5.42578125" style="334" customWidth="1"/>
    <col min="11788" max="11788" width="5" style="334" customWidth="1"/>
    <col min="11789" max="11789" width="6" style="334" bestFit="1" customWidth="1"/>
    <col min="11790" max="11790" width="6.140625" style="334" customWidth="1"/>
    <col min="11791" max="11791" width="16.5703125" style="334" customWidth="1"/>
    <col min="11792" max="12032" width="11.42578125" style="334"/>
    <col min="12033" max="12033" width="3.85546875" style="334" customWidth="1"/>
    <col min="12034" max="12034" width="49.7109375" style="334" customWidth="1"/>
    <col min="12035" max="12035" width="29.42578125" style="334" customWidth="1"/>
    <col min="12036" max="12036" width="6.28515625" style="334" customWidth="1"/>
    <col min="12037" max="12037" width="4.28515625" style="334" customWidth="1"/>
    <col min="12038" max="12038" width="6.42578125" style="334" customWidth="1"/>
    <col min="12039" max="12039" width="3.28515625" style="334" customWidth="1"/>
    <col min="12040" max="12040" width="6" style="334" customWidth="1"/>
    <col min="12041" max="12041" width="5.7109375" style="334" bestFit="1" customWidth="1"/>
    <col min="12042" max="12042" width="7" style="334" customWidth="1"/>
    <col min="12043" max="12043" width="5.42578125" style="334" customWidth="1"/>
    <col min="12044" max="12044" width="5" style="334" customWidth="1"/>
    <col min="12045" max="12045" width="6" style="334" bestFit="1" customWidth="1"/>
    <col min="12046" max="12046" width="6.140625" style="334" customWidth="1"/>
    <col min="12047" max="12047" width="16.5703125" style="334" customWidth="1"/>
    <col min="12048" max="12288" width="11.42578125" style="334"/>
    <col min="12289" max="12289" width="3.85546875" style="334" customWidth="1"/>
    <col min="12290" max="12290" width="49.7109375" style="334" customWidth="1"/>
    <col min="12291" max="12291" width="29.42578125" style="334" customWidth="1"/>
    <col min="12292" max="12292" width="6.28515625" style="334" customWidth="1"/>
    <col min="12293" max="12293" width="4.28515625" style="334" customWidth="1"/>
    <col min="12294" max="12294" width="6.42578125" style="334" customWidth="1"/>
    <col min="12295" max="12295" width="3.28515625" style="334" customWidth="1"/>
    <col min="12296" max="12296" width="6" style="334" customWidth="1"/>
    <col min="12297" max="12297" width="5.7109375" style="334" bestFit="1" customWidth="1"/>
    <col min="12298" max="12298" width="7" style="334" customWidth="1"/>
    <col min="12299" max="12299" width="5.42578125" style="334" customWidth="1"/>
    <col min="12300" max="12300" width="5" style="334" customWidth="1"/>
    <col min="12301" max="12301" width="6" style="334" bestFit="1" customWidth="1"/>
    <col min="12302" max="12302" width="6.140625" style="334" customWidth="1"/>
    <col min="12303" max="12303" width="16.5703125" style="334" customWidth="1"/>
    <col min="12304" max="12544" width="11.42578125" style="334"/>
    <col min="12545" max="12545" width="3.85546875" style="334" customWidth="1"/>
    <col min="12546" max="12546" width="49.7109375" style="334" customWidth="1"/>
    <col min="12547" max="12547" width="29.42578125" style="334" customWidth="1"/>
    <col min="12548" max="12548" width="6.28515625" style="334" customWidth="1"/>
    <col min="12549" max="12549" width="4.28515625" style="334" customWidth="1"/>
    <col min="12550" max="12550" width="6.42578125" style="334" customWidth="1"/>
    <col min="12551" max="12551" width="3.28515625" style="334" customWidth="1"/>
    <col min="12552" max="12552" width="6" style="334" customWidth="1"/>
    <col min="12553" max="12553" width="5.7109375" style="334" bestFit="1" customWidth="1"/>
    <col min="12554" max="12554" width="7" style="334" customWidth="1"/>
    <col min="12555" max="12555" width="5.42578125" style="334" customWidth="1"/>
    <col min="12556" max="12556" width="5" style="334" customWidth="1"/>
    <col min="12557" max="12557" width="6" style="334" bestFit="1" customWidth="1"/>
    <col min="12558" max="12558" width="6.140625" style="334" customWidth="1"/>
    <col min="12559" max="12559" width="16.5703125" style="334" customWidth="1"/>
    <col min="12560" max="12800" width="11.42578125" style="334"/>
    <col min="12801" max="12801" width="3.85546875" style="334" customWidth="1"/>
    <col min="12802" max="12802" width="49.7109375" style="334" customWidth="1"/>
    <col min="12803" max="12803" width="29.42578125" style="334" customWidth="1"/>
    <col min="12804" max="12804" width="6.28515625" style="334" customWidth="1"/>
    <col min="12805" max="12805" width="4.28515625" style="334" customWidth="1"/>
    <col min="12806" max="12806" width="6.42578125" style="334" customWidth="1"/>
    <col min="12807" max="12807" width="3.28515625" style="334" customWidth="1"/>
    <col min="12808" max="12808" width="6" style="334" customWidth="1"/>
    <col min="12809" max="12809" width="5.7109375" style="334" bestFit="1" customWidth="1"/>
    <col min="12810" max="12810" width="7" style="334" customWidth="1"/>
    <col min="12811" max="12811" width="5.42578125" style="334" customWidth="1"/>
    <col min="12812" max="12812" width="5" style="334" customWidth="1"/>
    <col min="12813" max="12813" width="6" style="334" bestFit="1" customWidth="1"/>
    <col min="12814" max="12814" width="6.140625" style="334" customWidth="1"/>
    <col min="12815" max="12815" width="16.5703125" style="334" customWidth="1"/>
    <col min="12816" max="13056" width="11.42578125" style="334"/>
    <col min="13057" max="13057" width="3.85546875" style="334" customWidth="1"/>
    <col min="13058" max="13058" width="49.7109375" style="334" customWidth="1"/>
    <col min="13059" max="13059" width="29.42578125" style="334" customWidth="1"/>
    <col min="13060" max="13060" width="6.28515625" style="334" customWidth="1"/>
    <col min="13061" max="13061" width="4.28515625" style="334" customWidth="1"/>
    <col min="13062" max="13062" width="6.42578125" style="334" customWidth="1"/>
    <col min="13063" max="13063" width="3.28515625" style="334" customWidth="1"/>
    <col min="13064" max="13064" width="6" style="334" customWidth="1"/>
    <col min="13065" max="13065" width="5.7109375" style="334" bestFit="1" customWidth="1"/>
    <col min="13066" max="13066" width="7" style="334" customWidth="1"/>
    <col min="13067" max="13067" width="5.42578125" style="334" customWidth="1"/>
    <col min="13068" max="13068" width="5" style="334" customWidth="1"/>
    <col min="13069" max="13069" width="6" style="334" bestFit="1" customWidth="1"/>
    <col min="13070" max="13070" width="6.140625" style="334" customWidth="1"/>
    <col min="13071" max="13071" width="16.5703125" style="334" customWidth="1"/>
    <col min="13072" max="13312" width="11.42578125" style="334"/>
    <col min="13313" max="13313" width="3.85546875" style="334" customWidth="1"/>
    <col min="13314" max="13314" width="49.7109375" style="334" customWidth="1"/>
    <col min="13315" max="13315" width="29.42578125" style="334" customWidth="1"/>
    <col min="13316" max="13316" width="6.28515625" style="334" customWidth="1"/>
    <col min="13317" max="13317" width="4.28515625" style="334" customWidth="1"/>
    <col min="13318" max="13318" width="6.42578125" style="334" customWidth="1"/>
    <col min="13319" max="13319" width="3.28515625" style="334" customWidth="1"/>
    <col min="13320" max="13320" width="6" style="334" customWidth="1"/>
    <col min="13321" max="13321" width="5.7109375" style="334" bestFit="1" customWidth="1"/>
    <col min="13322" max="13322" width="7" style="334" customWidth="1"/>
    <col min="13323" max="13323" width="5.42578125" style="334" customWidth="1"/>
    <col min="13324" max="13324" width="5" style="334" customWidth="1"/>
    <col min="13325" max="13325" width="6" style="334" bestFit="1" customWidth="1"/>
    <col min="13326" max="13326" width="6.140625" style="334" customWidth="1"/>
    <col min="13327" max="13327" width="16.5703125" style="334" customWidth="1"/>
    <col min="13328" max="13568" width="11.42578125" style="334"/>
    <col min="13569" max="13569" width="3.85546875" style="334" customWidth="1"/>
    <col min="13570" max="13570" width="49.7109375" style="334" customWidth="1"/>
    <col min="13571" max="13571" width="29.42578125" style="334" customWidth="1"/>
    <col min="13572" max="13572" width="6.28515625" style="334" customWidth="1"/>
    <col min="13573" max="13573" width="4.28515625" style="334" customWidth="1"/>
    <col min="13574" max="13574" width="6.42578125" style="334" customWidth="1"/>
    <col min="13575" max="13575" width="3.28515625" style="334" customWidth="1"/>
    <col min="13576" max="13576" width="6" style="334" customWidth="1"/>
    <col min="13577" max="13577" width="5.7109375" style="334" bestFit="1" customWidth="1"/>
    <col min="13578" max="13578" width="7" style="334" customWidth="1"/>
    <col min="13579" max="13579" width="5.42578125" style="334" customWidth="1"/>
    <col min="13580" max="13580" width="5" style="334" customWidth="1"/>
    <col min="13581" max="13581" width="6" style="334" bestFit="1" customWidth="1"/>
    <col min="13582" max="13582" width="6.140625" style="334" customWidth="1"/>
    <col min="13583" max="13583" width="16.5703125" style="334" customWidth="1"/>
    <col min="13584" max="13824" width="11.42578125" style="334"/>
    <col min="13825" max="13825" width="3.85546875" style="334" customWidth="1"/>
    <col min="13826" max="13826" width="49.7109375" style="334" customWidth="1"/>
    <col min="13827" max="13827" width="29.42578125" style="334" customWidth="1"/>
    <col min="13828" max="13828" width="6.28515625" style="334" customWidth="1"/>
    <col min="13829" max="13829" width="4.28515625" style="334" customWidth="1"/>
    <col min="13830" max="13830" width="6.42578125" style="334" customWidth="1"/>
    <col min="13831" max="13831" width="3.28515625" style="334" customWidth="1"/>
    <col min="13832" max="13832" width="6" style="334" customWidth="1"/>
    <col min="13833" max="13833" width="5.7109375" style="334" bestFit="1" customWidth="1"/>
    <col min="13834" max="13834" width="7" style="334" customWidth="1"/>
    <col min="13835" max="13835" width="5.42578125" style="334" customWidth="1"/>
    <col min="13836" max="13836" width="5" style="334" customWidth="1"/>
    <col min="13837" max="13837" width="6" style="334" bestFit="1" customWidth="1"/>
    <col min="13838" max="13838" width="6.140625" style="334" customWidth="1"/>
    <col min="13839" max="13839" width="16.5703125" style="334" customWidth="1"/>
    <col min="13840" max="14080" width="11.42578125" style="334"/>
    <col min="14081" max="14081" width="3.85546875" style="334" customWidth="1"/>
    <col min="14082" max="14082" width="49.7109375" style="334" customWidth="1"/>
    <col min="14083" max="14083" width="29.42578125" style="334" customWidth="1"/>
    <col min="14084" max="14084" width="6.28515625" style="334" customWidth="1"/>
    <col min="14085" max="14085" width="4.28515625" style="334" customWidth="1"/>
    <col min="14086" max="14086" width="6.42578125" style="334" customWidth="1"/>
    <col min="14087" max="14087" width="3.28515625" style="334" customWidth="1"/>
    <col min="14088" max="14088" width="6" style="334" customWidth="1"/>
    <col min="14089" max="14089" width="5.7109375" style="334" bestFit="1" customWidth="1"/>
    <col min="14090" max="14090" width="7" style="334" customWidth="1"/>
    <col min="14091" max="14091" width="5.42578125" style="334" customWidth="1"/>
    <col min="14092" max="14092" width="5" style="334" customWidth="1"/>
    <col min="14093" max="14093" width="6" style="334" bestFit="1" customWidth="1"/>
    <col min="14094" max="14094" width="6.140625" style="334" customWidth="1"/>
    <col min="14095" max="14095" width="16.5703125" style="334" customWidth="1"/>
    <col min="14096" max="14336" width="11.42578125" style="334"/>
    <col min="14337" max="14337" width="3.85546875" style="334" customWidth="1"/>
    <col min="14338" max="14338" width="49.7109375" style="334" customWidth="1"/>
    <col min="14339" max="14339" width="29.42578125" style="334" customWidth="1"/>
    <col min="14340" max="14340" width="6.28515625" style="334" customWidth="1"/>
    <col min="14341" max="14341" width="4.28515625" style="334" customWidth="1"/>
    <col min="14342" max="14342" width="6.42578125" style="334" customWidth="1"/>
    <col min="14343" max="14343" width="3.28515625" style="334" customWidth="1"/>
    <col min="14344" max="14344" width="6" style="334" customWidth="1"/>
    <col min="14345" max="14345" width="5.7109375" style="334" bestFit="1" customWidth="1"/>
    <col min="14346" max="14346" width="7" style="334" customWidth="1"/>
    <col min="14347" max="14347" width="5.42578125" style="334" customWidth="1"/>
    <col min="14348" max="14348" width="5" style="334" customWidth="1"/>
    <col min="14349" max="14349" width="6" style="334" bestFit="1" customWidth="1"/>
    <col min="14350" max="14350" width="6.140625" style="334" customWidth="1"/>
    <col min="14351" max="14351" width="16.5703125" style="334" customWidth="1"/>
    <col min="14352" max="14592" width="11.42578125" style="334"/>
    <col min="14593" max="14593" width="3.85546875" style="334" customWidth="1"/>
    <col min="14594" max="14594" width="49.7109375" style="334" customWidth="1"/>
    <col min="14595" max="14595" width="29.42578125" style="334" customWidth="1"/>
    <col min="14596" max="14596" width="6.28515625" style="334" customWidth="1"/>
    <col min="14597" max="14597" width="4.28515625" style="334" customWidth="1"/>
    <col min="14598" max="14598" width="6.42578125" style="334" customWidth="1"/>
    <col min="14599" max="14599" width="3.28515625" style="334" customWidth="1"/>
    <col min="14600" max="14600" width="6" style="334" customWidth="1"/>
    <col min="14601" max="14601" width="5.7109375" style="334" bestFit="1" customWidth="1"/>
    <col min="14602" max="14602" width="7" style="334" customWidth="1"/>
    <col min="14603" max="14603" width="5.42578125" style="334" customWidth="1"/>
    <col min="14604" max="14604" width="5" style="334" customWidth="1"/>
    <col min="14605" max="14605" width="6" style="334" bestFit="1" customWidth="1"/>
    <col min="14606" max="14606" width="6.140625" style="334" customWidth="1"/>
    <col min="14607" max="14607" width="16.5703125" style="334" customWidth="1"/>
    <col min="14608" max="14848" width="11.42578125" style="334"/>
    <col min="14849" max="14849" width="3.85546875" style="334" customWidth="1"/>
    <col min="14850" max="14850" width="49.7109375" style="334" customWidth="1"/>
    <col min="14851" max="14851" width="29.42578125" style="334" customWidth="1"/>
    <col min="14852" max="14852" width="6.28515625" style="334" customWidth="1"/>
    <col min="14853" max="14853" width="4.28515625" style="334" customWidth="1"/>
    <col min="14854" max="14854" width="6.42578125" style="334" customWidth="1"/>
    <col min="14855" max="14855" width="3.28515625" style="334" customWidth="1"/>
    <col min="14856" max="14856" width="6" style="334" customWidth="1"/>
    <col min="14857" max="14857" width="5.7109375" style="334" bestFit="1" customWidth="1"/>
    <col min="14858" max="14858" width="7" style="334" customWidth="1"/>
    <col min="14859" max="14859" width="5.42578125" style="334" customWidth="1"/>
    <col min="14860" max="14860" width="5" style="334" customWidth="1"/>
    <col min="14861" max="14861" width="6" style="334" bestFit="1" customWidth="1"/>
    <col min="14862" max="14862" width="6.140625" style="334" customWidth="1"/>
    <col min="14863" max="14863" width="16.5703125" style="334" customWidth="1"/>
    <col min="14864" max="15104" width="11.42578125" style="334"/>
    <col min="15105" max="15105" width="3.85546875" style="334" customWidth="1"/>
    <col min="15106" max="15106" width="49.7109375" style="334" customWidth="1"/>
    <col min="15107" max="15107" width="29.42578125" style="334" customWidth="1"/>
    <col min="15108" max="15108" width="6.28515625" style="334" customWidth="1"/>
    <col min="15109" max="15109" width="4.28515625" style="334" customWidth="1"/>
    <col min="15110" max="15110" width="6.42578125" style="334" customWidth="1"/>
    <col min="15111" max="15111" width="3.28515625" style="334" customWidth="1"/>
    <col min="15112" max="15112" width="6" style="334" customWidth="1"/>
    <col min="15113" max="15113" width="5.7109375" style="334" bestFit="1" customWidth="1"/>
    <col min="15114" max="15114" width="7" style="334" customWidth="1"/>
    <col min="15115" max="15115" width="5.42578125" style="334" customWidth="1"/>
    <col min="15116" max="15116" width="5" style="334" customWidth="1"/>
    <col min="15117" max="15117" width="6" style="334" bestFit="1" customWidth="1"/>
    <col min="15118" max="15118" width="6.140625" style="334" customWidth="1"/>
    <col min="15119" max="15119" width="16.5703125" style="334" customWidth="1"/>
    <col min="15120" max="15360" width="11.42578125" style="334"/>
    <col min="15361" max="15361" width="3.85546875" style="334" customWidth="1"/>
    <col min="15362" max="15362" width="49.7109375" style="334" customWidth="1"/>
    <col min="15363" max="15363" width="29.42578125" style="334" customWidth="1"/>
    <col min="15364" max="15364" width="6.28515625" style="334" customWidth="1"/>
    <col min="15365" max="15365" width="4.28515625" style="334" customWidth="1"/>
    <col min="15366" max="15366" width="6.42578125" style="334" customWidth="1"/>
    <col min="15367" max="15367" width="3.28515625" style="334" customWidth="1"/>
    <col min="15368" max="15368" width="6" style="334" customWidth="1"/>
    <col min="15369" max="15369" width="5.7109375" style="334" bestFit="1" customWidth="1"/>
    <col min="15370" max="15370" width="7" style="334" customWidth="1"/>
    <col min="15371" max="15371" width="5.42578125" style="334" customWidth="1"/>
    <col min="15372" max="15372" width="5" style="334" customWidth="1"/>
    <col min="15373" max="15373" width="6" style="334" bestFit="1" customWidth="1"/>
    <col min="15374" max="15374" width="6.140625" style="334" customWidth="1"/>
    <col min="15375" max="15375" width="16.5703125" style="334" customWidth="1"/>
    <col min="15376" max="15616" width="11.42578125" style="334"/>
    <col min="15617" max="15617" width="3.85546875" style="334" customWidth="1"/>
    <col min="15618" max="15618" width="49.7109375" style="334" customWidth="1"/>
    <col min="15619" max="15619" width="29.42578125" style="334" customWidth="1"/>
    <col min="15620" max="15620" width="6.28515625" style="334" customWidth="1"/>
    <col min="15621" max="15621" width="4.28515625" style="334" customWidth="1"/>
    <col min="15622" max="15622" width="6.42578125" style="334" customWidth="1"/>
    <col min="15623" max="15623" width="3.28515625" style="334" customWidth="1"/>
    <col min="15624" max="15624" width="6" style="334" customWidth="1"/>
    <col min="15625" max="15625" width="5.7109375" style="334" bestFit="1" customWidth="1"/>
    <col min="15626" max="15626" width="7" style="334" customWidth="1"/>
    <col min="15627" max="15627" width="5.42578125" style="334" customWidth="1"/>
    <col min="15628" max="15628" width="5" style="334" customWidth="1"/>
    <col min="15629" max="15629" width="6" style="334" bestFit="1" customWidth="1"/>
    <col min="15630" max="15630" width="6.140625" style="334" customWidth="1"/>
    <col min="15631" max="15631" width="16.5703125" style="334" customWidth="1"/>
    <col min="15632" max="15872" width="11.42578125" style="334"/>
    <col min="15873" max="15873" width="3.85546875" style="334" customWidth="1"/>
    <col min="15874" max="15874" width="49.7109375" style="334" customWidth="1"/>
    <col min="15875" max="15875" width="29.42578125" style="334" customWidth="1"/>
    <col min="15876" max="15876" width="6.28515625" style="334" customWidth="1"/>
    <col min="15877" max="15877" width="4.28515625" style="334" customWidth="1"/>
    <col min="15878" max="15878" width="6.42578125" style="334" customWidth="1"/>
    <col min="15879" max="15879" width="3.28515625" style="334" customWidth="1"/>
    <col min="15880" max="15880" width="6" style="334" customWidth="1"/>
    <col min="15881" max="15881" width="5.7109375" style="334" bestFit="1" customWidth="1"/>
    <col min="15882" max="15882" width="7" style="334" customWidth="1"/>
    <col min="15883" max="15883" width="5.42578125" style="334" customWidth="1"/>
    <col min="15884" max="15884" width="5" style="334" customWidth="1"/>
    <col min="15885" max="15885" width="6" style="334" bestFit="1" customWidth="1"/>
    <col min="15886" max="15886" width="6.140625" style="334" customWidth="1"/>
    <col min="15887" max="15887" width="16.5703125" style="334" customWidth="1"/>
    <col min="15888" max="16128" width="11.42578125" style="334"/>
    <col min="16129" max="16129" width="3.85546875" style="334" customWidth="1"/>
    <col min="16130" max="16130" width="49.7109375" style="334" customWidth="1"/>
    <col min="16131" max="16131" width="29.42578125" style="334" customWidth="1"/>
    <col min="16132" max="16132" width="6.28515625" style="334" customWidth="1"/>
    <col min="16133" max="16133" width="4.28515625" style="334" customWidth="1"/>
    <col min="16134" max="16134" width="6.42578125" style="334" customWidth="1"/>
    <col min="16135" max="16135" width="3.28515625" style="334" customWidth="1"/>
    <col min="16136" max="16136" width="6" style="334" customWidth="1"/>
    <col min="16137" max="16137" width="5.7109375" style="334" bestFit="1" customWidth="1"/>
    <col min="16138" max="16138" width="7" style="334" customWidth="1"/>
    <col min="16139" max="16139" width="5.42578125" style="334" customWidth="1"/>
    <col min="16140" max="16140" width="5" style="334" customWidth="1"/>
    <col min="16141" max="16141" width="6" style="334" bestFit="1" customWidth="1"/>
    <col min="16142" max="16142" width="6.140625" style="334" customWidth="1"/>
    <col min="16143" max="16143" width="16.5703125" style="334" customWidth="1"/>
    <col min="16144" max="16384" width="11.42578125" style="334"/>
  </cols>
  <sheetData>
    <row r="1" spans="1:20" ht="18" customHeight="1" thickBot="1" x14ac:dyDescent="0.3">
      <c r="B1" s="924" t="str">
        <f>'Recap Sheet'!A2</f>
        <v>School Food Authority:</v>
      </c>
      <c r="E1" s="2384" t="str">
        <f>'Recap Sheet'!A3</f>
        <v>Offeror Name:</v>
      </c>
      <c r="F1" s="2384"/>
      <c r="G1" s="2384"/>
      <c r="H1" s="2384"/>
      <c r="I1" s="2384"/>
      <c r="J1" s="2384"/>
      <c r="K1" s="2384"/>
      <c r="L1" s="2384"/>
      <c r="M1" s="2384"/>
      <c r="N1" s="1600"/>
      <c r="O1" s="1574" t="s">
        <v>400</v>
      </c>
      <c r="P1" s="1567"/>
      <c r="Q1" s="1567"/>
      <c r="R1" s="1567"/>
      <c r="S1" s="1567"/>
    </row>
    <row r="2" spans="1:20" s="8" customFormat="1" ht="18.75" customHeight="1" thickBot="1" x14ac:dyDescent="0.3">
      <c r="A2" s="975"/>
      <c r="B2" s="926" t="str">
        <f>'Recap Sheet'!B2</f>
        <v>WILLIAMSBURG COUNTY SCHOOLS</v>
      </c>
      <c r="C2" s="987" t="s">
        <v>27</v>
      </c>
      <c r="D2" s="1013"/>
      <c r="E2" s="2389">
        <f>'Recap Sheet'!B3</f>
        <v>0</v>
      </c>
      <c r="F2" s="2386"/>
      <c r="G2" s="2386"/>
      <c r="H2" s="2386"/>
      <c r="I2" s="2386"/>
      <c r="J2" s="2386"/>
      <c r="K2" s="2386"/>
      <c r="L2" s="2386"/>
      <c r="M2" s="2387"/>
      <c r="N2" s="1599"/>
      <c r="O2" s="953"/>
      <c r="P2" s="1094"/>
      <c r="Q2" s="948"/>
      <c r="R2" s="948"/>
      <c r="S2" s="949"/>
      <c r="T2" s="949"/>
    </row>
    <row r="3" spans="1:20" s="8" customFormat="1" ht="15" customHeight="1" x14ac:dyDescent="0.25">
      <c r="A3" s="974" t="s">
        <v>28</v>
      </c>
      <c r="B3" s="918" t="s">
        <v>29</v>
      </c>
      <c r="C3" s="988" t="s">
        <v>30</v>
      </c>
      <c r="D3" s="1014"/>
      <c r="E3" s="920"/>
      <c r="F3" s="2388" t="s">
        <v>3</v>
      </c>
      <c r="G3" s="2388"/>
      <c r="H3" s="2388"/>
      <c r="I3" s="2388"/>
      <c r="J3" s="2388"/>
      <c r="K3" s="928">
        <f>'Recap Sheet'!B4</f>
        <v>0</v>
      </c>
      <c r="L3" s="917"/>
      <c r="M3" s="921"/>
      <c r="N3" s="1606" t="s">
        <v>2211</v>
      </c>
      <c r="O3" s="954" t="s">
        <v>400</v>
      </c>
      <c r="P3" s="1095" t="s">
        <v>401</v>
      </c>
      <c r="Q3" s="393"/>
      <c r="R3" s="950"/>
      <c r="S3" s="393" t="s">
        <v>402</v>
      </c>
      <c r="T3" s="393" t="s">
        <v>2216</v>
      </c>
    </row>
    <row r="4" spans="1:20" ht="15" customHeight="1" thickBot="1" x14ac:dyDescent="0.3">
      <c r="A4" s="41" t="s">
        <v>31</v>
      </c>
      <c r="B4" s="34"/>
      <c r="C4" s="135"/>
      <c r="D4" s="1015" t="s">
        <v>32</v>
      </c>
      <c r="E4" s="1059" t="s">
        <v>33</v>
      </c>
      <c r="F4" s="1069" t="s">
        <v>34</v>
      </c>
      <c r="G4" s="528" t="s">
        <v>35</v>
      </c>
      <c r="H4" s="393" t="s">
        <v>36</v>
      </c>
      <c r="I4" s="393" t="s">
        <v>37</v>
      </c>
      <c r="J4" s="528" t="s">
        <v>38</v>
      </c>
      <c r="K4" s="393" t="s">
        <v>39</v>
      </c>
      <c r="L4" s="861" t="s">
        <v>40</v>
      </c>
      <c r="M4" s="919" t="s">
        <v>41</v>
      </c>
      <c r="N4" s="859" t="s">
        <v>2212</v>
      </c>
      <c r="O4" s="954" t="s">
        <v>403</v>
      </c>
      <c r="P4" s="1095" t="s">
        <v>404</v>
      </c>
      <c r="Q4" s="393" t="s">
        <v>400</v>
      </c>
      <c r="R4" s="393" t="s">
        <v>402</v>
      </c>
      <c r="S4" s="393" t="s">
        <v>405</v>
      </c>
      <c r="T4" s="393" t="s">
        <v>2217</v>
      </c>
    </row>
    <row r="5" spans="1:20" ht="15" customHeight="1" thickBot="1" x14ac:dyDescent="0.3">
      <c r="A5" s="506"/>
      <c r="B5" s="86"/>
      <c r="C5" s="128"/>
      <c r="D5" s="1016" t="s">
        <v>42</v>
      </c>
      <c r="E5" s="1060" t="s">
        <v>43</v>
      </c>
      <c r="F5" s="1070" t="s">
        <v>44</v>
      </c>
      <c r="G5" s="673" t="s">
        <v>45</v>
      </c>
      <c r="H5" s="672" t="s">
        <v>46</v>
      </c>
      <c r="I5" s="672" t="s">
        <v>38</v>
      </c>
      <c r="J5" s="673" t="s">
        <v>47</v>
      </c>
      <c r="K5" s="672" t="s">
        <v>48</v>
      </c>
      <c r="L5" s="672" t="s">
        <v>47</v>
      </c>
      <c r="M5" s="674" t="s">
        <v>38</v>
      </c>
      <c r="N5" s="940" t="s">
        <v>2213</v>
      </c>
      <c r="O5" s="941" t="s">
        <v>406</v>
      </c>
      <c r="P5" s="1070" t="s">
        <v>407</v>
      </c>
      <c r="Q5" s="672" t="s">
        <v>408</v>
      </c>
      <c r="R5" s="1402" t="s">
        <v>47</v>
      </c>
      <c r="S5" s="1401" t="s">
        <v>49</v>
      </c>
      <c r="T5" s="1401" t="s">
        <v>49</v>
      </c>
    </row>
    <row r="6" spans="1:20" s="173" customFormat="1" ht="15" customHeight="1" thickBot="1" x14ac:dyDescent="0.25">
      <c r="A6" s="14"/>
      <c r="B6" s="557" t="s">
        <v>604</v>
      </c>
      <c r="C6" s="17"/>
      <c r="D6" s="17"/>
      <c r="E6" s="17"/>
      <c r="F6" s="1071"/>
      <c r="G6" s="521"/>
      <c r="H6" s="17"/>
      <c r="I6" s="15"/>
      <c r="J6" s="525"/>
      <c r="K6" s="16"/>
      <c r="L6" s="18"/>
      <c r="M6" s="19"/>
      <c r="N6" s="1614"/>
      <c r="O6" s="1472" t="s">
        <v>2115</v>
      </c>
      <c r="P6" s="17"/>
      <c r="Q6" s="406"/>
      <c r="R6" s="406"/>
      <c r="S6" s="977"/>
      <c r="T6" s="977"/>
    </row>
    <row r="7" spans="1:20" ht="15" customHeight="1" thickBot="1" x14ac:dyDescent="0.3">
      <c r="A7" s="22">
        <v>1</v>
      </c>
      <c r="B7" s="200" t="s">
        <v>3260</v>
      </c>
      <c r="C7" s="27" t="s">
        <v>51</v>
      </c>
      <c r="D7" s="1004"/>
      <c r="E7" s="436" t="s">
        <v>516</v>
      </c>
      <c r="F7" s="1072">
        <v>6</v>
      </c>
      <c r="G7" s="1746">
        <v>180</v>
      </c>
      <c r="H7" s="27">
        <f>ROUND(G7*F7/F7,2)</f>
        <v>180</v>
      </c>
      <c r="I7" s="23" t="s">
        <v>50</v>
      </c>
      <c r="J7" s="982"/>
      <c r="K7" s="979"/>
      <c r="L7" s="980"/>
      <c r="M7" s="981"/>
      <c r="N7" s="1650"/>
      <c r="O7" s="1328" t="s">
        <v>157</v>
      </c>
      <c r="P7" s="966" t="s">
        <v>157</v>
      </c>
      <c r="Q7" s="1464" t="s">
        <v>157</v>
      </c>
      <c r="R7" s="1456" t="s">
        <v>157</v>
      </c>
      <c r="S7" s="1456" t="s">
        <v>157</v>
      </c>
      <c r="T7" s="437" t="s">
        <v>157</v>
      </c>
    </row>
    <row r="8" spans="1:20" ht="15" customHeight="1" thickBot="1" x14ac:dyDescent="0.3">
      <c r="A8" s="52"/>
      <c r="B8" s="109" t="s">
        <v>605</v>
      </c>
      <c r="C8" s="986" t="s">
        <v>518</v>
      </c>
      <c r="D8" s="986"/>
      <c r="E8" s="986"/>
      <c r="F8" s="986"/>
      <c r="G8" s="810"/>
      <c r="H8" s="70" t="e">
        <f>ROUND(G7*F7/F8,2)</f>
        <v>#DIV/0!</v>
      </c>
      <c r="I8" s="59" t="s">
        <v>50</v>
      </c>
      <c r="J8" s="60"/>
      <c r="K8" s="69">
        <f>IF(OR(ISBLANK(J8),G7=0,ISBLANK(G7)),,ROUND(J8+$K$3,2))</f>
        <v>0</v>
      </c>
      <c r="L8" s="71" t="e">
        <f>ROUND(H8*K8,2)</f>
        <v>#DIV/0!</v>
      </c>
      <c r="M8" s="112" t="e">
        <f>ROUND(K8/F8,2)</f>
        <v>#DIV/0!</v>
      </c>
      <c r="N8" s="1478"/>
      <c r="O8" s="1328" t="s">
        <v>157</v>
      </c>
      <c r="P8" s="966" t="s">
        <v>157</v>
      </c>
      <c r="Q8" s="1464" t="s">
        <v>157</v>
      </c>
      <c r="R8" s="1456" t="s">
        <v>157</v>
      </c>
      <c r="S8" s="1456" t="s">
        <v>157</v>
      </c>
      <c r="T8" s="437" t="s">
        <v>157</v>
      </c>
    </row>
    <row r="9" spans="1:20" ht="15" customHeight="1" thickBot="1" x14ac:dyDescent="0.3">
      <c r="A9" s="41"/>
      <c r="B9" s="13" t="s">
        <v>3261</v>
      </c>
      <c r="C9" s="128"/>
      <c r="D9" s="1048"/>
      <c r="E9" s="128"/>
      <c r="F9" s="1074"/>
      <c r="G9" s="809"/>
      <c r="H9" s="74"/>
      <c r="I9" s="13"/>
      <c r="J9" s="79"/>
      <c r="K9" s="61"/>
      <c r="L9" s="46"/>
      <c r="M9" s="47"/>
      <c r="N9" s="1619"/>
      <c r="O9" s="1328" t="s">
        <v>157</v>
      </c>
      <c r="P9" s="966" t="s">
        <v>157</v>
      </c>
      <c r="Q9" s="1464" t="s">
        <v>157</v>
      </c>
      <c r="R9" s="1456" t="s">
        <v>157</v>
      </c>
      <c r="S9" s="1456" t="s">
        <v>157</v>
      </c>
      <c r="T9" s="437" t="s">
        <v>157</v>
      </c>
    </row>
    <row r="10" spans="1:20" ht="15" customHeight="1" thickBot="1" x14ac:dyDescent="0.3">
      <c r="A10" s="22">
        <v>2</v>
      </c>
      <c r="B10" s="200" t="s">
        <v>3262</v>
      </c>
      <c r="C10" s="27" t="s">
        <v>51</v>
      </c>
      <c r="D10" s="1004"/>
      <c r="E10" s="470" t="s">
        <v>516</v>
      </c>
      <c r="F10" s="1076">
        <v>6</v>
      </c>
      <c r="G10" s="1746">
        <v>20</v>
      </c>
      <c r="H10" s="27">
        <f>ROUND(G10*F10/F10,2)</f>
        <v>20</v>
      </c>
      <c r="I10" s="23" t="s">
        <v>50</v>
      </c>
      <c r="J10" s="978"/>
      <c r="K10" s="1200"/>
      <c r="L10" s="980"/>
      <c r="M10" s="981"/>
      <c r="N10" s="1650"/>
      <c r="O10" s="1328" t="s">
        <v>157</v>
      </c>
      <c r="P10" s="966" t="s">
        <v>157</v>
      </c>
      <c r="Q10" s="1464" t="s">
        <v>157</v>
      </c>
      <c r="R10" s="1456" t="s">
        <v>157</v>
      </c>
      <c r="S10" s="1456" t="s">
        <v>157</v>
      </c>
      <c r="T10" s="437" t="s">
        <v>157</v>
      </c>
    </row>
    <row r="11" spans="1:20" ht="15" customHeight="1" thickBot="1" x14ac:dyDescent="0.3">
      <c r="A11" s="41"/>
      <c r="B11" s="13" t="s">
        <v>3263</v>
      </c>
      <c r="C11" s="986" t="s">
        <v>518</v>
      </c>
      <c r="D11" s="986"/>
      <c r="E11" s="986"/>
      <c r="F11" s="986"/>
      <c r="G11" s="810"/>
      <c r="H11" s="70" t="e">
        <f>ROUND(G10*F10/F11,2)</f>
        <v>#DIV/0!</v>
      </c>
      <c r="I11" s="59" t="s">
        <v>50</v>
      </c>
      <c r="J11" s="60"/>
      <c r="K11" s="69">
        <f>IF(OR(ISBLANK(J11),G10=0,ISBLANK(G10)),,ROUND(J11+$K$3,2))</f>
        <v>0</v>
      </c>
      <c r="L11" s="71" t="e">
        <f>ROUND(H11*K11,2)</f>
        <v>#DIV/0!</v>
      </c>
      <c r="M11" s="112" t="e">
        <f>ROUND(K11/F11,2)</f>
        <v>#DIV/0!</v>
      </c>
      <c r="N11" s="1478"/>
      <c r="O11" s="1328" t="s">
        <v>157</v>
      </c>
      <c r="P11" s="966" t="s">
        <v>157</v>
      </c>
      <c r="Q11" s="1464" t="s">
        <v>157</v>
      </c>
      <c r="R11" s="1456" t="s">
        <v>157</v>
      </c>
      <c r="S11" s="1456" t="s">
        <v>157</v>
      </c>
      <c r="T11" s="437" t="s">
        <v>157</v>
      </c>
    </row>
    <row r="12" spans="1:20" ht="15" customHeight="1" thickBot="1" x14ac:dyDescent="0.3">
      <c r="A12" s="95">
        <v>3</v>
      </c>
      <c r="B12" s="2123" t="s">
        <v>3264</v>
      </c>
      <c r="C12" s="329" t="s">
        <v>51</v>
      </c>
      <c r="D12" s="1004"/>
      <c r="E12" s="999" t="s">
        <v>516</v>
      </c>
      <c r="F12" s="1081">
        <v>6</v>
      </c>
      <c r="G12" s="1746">
        <v>90</v>
      </c>
      <c r="H12" s="446">
        <f>ROUND($G$12*$F$12/F12,2)</f>
        <v>90</v>
      </c>
      <c r="I12" s="156" t="s">
        <v>50</v>
      </c>
      <c r="J12" s="1198"/>
      <c r="K12" s="1203"/>
      <c r="L12" s="1204"/>
      <c r="M12" s="1205"/>
      <c r="N12" s="1566"/>
      <c r="O12" s="1328" t="s">
        <v>157</v>
      </c>
      <c r="P12" s="966" t="s">
        <v>157</v>
      </c>
      <c r="Q12" s="1464" t="s">
        <v>157</v>
      </c>
      <c r="R12" s="1456" t="s">
        <v>157</v>
      </c>
      <c r="S12" s="1456" t="s">
        <v>157</v>
      </c>
      <c r="T12" s="437" t="s">
        <v>157</v>
      </c>
    </row>
    <row r="13" spans="1:20" ht="15" customHeight="1" thickBot="1" x14ac:dyDescent="0.3">
      <c r="A13" s="211"/>
      <c r="B13" s="13" t="s">
        <v>3266</v>
      </c>
      <c r="C13" s="986" t="s">
        <v>518</v>
      </c>
      <c r="D13" s="986"/>
      <c r="E13" s="986"/>
      <c r="F13" s="986"/>
      <c r="G13" s="810"/>
      <c r="H13" s="70" t="e">
        <f>ROUND(G12*F12/F13,2)</f>
        <v>#DIV/0!</v>
      </c>
      <c r="I13" s="59" t="s">
        <v>50</v>
      </c>
      <c r="J13" s="60"/>
      <c r="K13" s="69">
        <f>IF(OR(ISBLANK(J13),G12=0,ISBLANK(G12)),,ROUND(J13+$K$3,2))</f>
        <v>0</v>
      </c>
      <c r="L13" s="71" t="e">
        <f>ROUND(H13*K13,2)</f>
        <v>#DIV/0!</v>
      </c>
      <c r="M13" s="112" t="e">
        <f>ROUND(K13/F13,2)</f>
        <v>#DIV/0!</v>
      </c>
      <c r="N13" s="1478"/>
      <c r="O13" s="1328" t="s">
        <v>157</v>
      </c>
      <c r="P13" s="966" t="s">
        <v>157</v>
      </c>
      <c r="Q13" s="1464" t="s">
        <v>157</v>
      </c>
      <c r="R13" s="1456" t="s">
        <v>157</v>
      </c>
      <c r="S13" s="1456" t="s">
        <v>157</v>
      </c>
      <c r="T13" s="437" t="s">
        <v>157</v>
      </c>
    </row>
    <row r="14" spans="1:20" ht="15" customHeight="1" thickBot="1" x14ac:dyDescent="0.3">
      <c r="A14" s="52">
        <v>4</v>
      </c>
      <c r="B14" s="200" t="s">
        <v>3265</v>
      </c>
      <c r="C14" s="27" t="s">
        <v>51</v>
      </c>
      <c r="D14" s="1004"/>
      <c r="E14" s="436" t="s">
        <v>516</v>
      </c>
      <c r="F14" s="1072">
        <v>6</v>
      </c>
      <c r="G14" s="1745">
        <v>5</v>
      </c>
      <c r="H14" s="27">
        <f>ROUND($G$14*$F$14/F14,2)</f>
        <v>5</v>
      </c>
      <c r="I14" s="23" t="s">
        <v>50</v>
      </c>
      <c r="J14" s="982"/>
      <c r="K14" s="979"/>
      <c r="L14" s="980"/>
      <c r="M14" s="981"/>
      <c r="N14" s="1650"/>
      <c r="O14" s="1328" t="s">
        <v>157</v>
      </c>
      <c r="P14" s="966" t="s">
        <v>157</v>
      </c>
      <c r="Q14" s="1464" t="s">
        <v>157</v>
      </c>
      <c r="R14" s="1456" t="s">
        <v>157</v>
      </c>
      <c r="S14" s="1456" t="s">
        <v>157</v>
      </c>
      <c r="T14" s="437" t="s">
        <v>157</v>
      </c>
    </row>
    <row r="15" spans="1:20" ht="15" customHeight="1" thickBot="1" x14ac:dyDescent="0.3">
      <c r="A15" s="55"/>
      <c r="B15" s="13" t="s">
        <v>3266</v>
      </c>
      <c r="C15" s="986" t="s">
        <v>518</v>
      </c>
      <c r="D15" s="986"/>
      <c r="E15" s="986"/>
      <c r="F15" s="986"/>
      <c r="G15" s="810"/>
      <c r="H15" s="70" t="e">
        <f>ROUND(G14*F14/F15,2)</f>
        <v>#DIV/0!</v>
      </c>
      <c r="I15" s="59" t="s">
        <v>50</v>
      </c>
      <c r="J15" s="60"/>
      <c r="K15" s="69">
        <f>IF(OR(ISBLANK(J15),G14=0,ISBLANK(G14)),,ROUND(J15+$K$3,2))</f>
        <v>0</v>
      </c>
      <c r="L15" s="71" t="e">
        <f>ROUND(H15*K15,2)</f>
        <v>#DIV/0!</v>
      </c>
      <c r="M15" s="112" t="e">
        <f>ROUND(K15/F15,2)</f>
        <v>#DIV/0!</v>
      </c>
      <c r="N15" s="1478"/>
      <c r="O15" s="1328" t="s">
        <v>157</v>
      </c>
      <c r="P15" s="966" t="s">
        <v>157</v>
      </c>
      <c r="Q15" s="1464" t="s">
        <v>157</v>
      </c>
      <c r="R15" s="1456" t="s">
        <v>157</v>
      </c>
      <c r="S15" s="1456" t="s">
        <v>157</v>
      </c>
      <c r="T15" s="437" t="s">
        <v>238</v>
      </c>
    </row>
    <row r="16" spans="1:20" ht="15" customHeight="1" thickBot="1" x14ac:dyDescent="0.3">
      <c r="A16" s="22">
        <v>5</v>
      </c>
      <c r="B16" s="200" t="s">
        <v>3267</v>
      </c>
      <c r="C16" s="27" t="s">
        <v>51</v>
      </c>
      <c r="D16" s="1004"/>
      <c r="E16" s="436" t="s">
        <v>516</v>
      </c>
      <c r="F16" s="1072">
        <v>6</v>
      </c>
      <c r="G16" s="1745">
        <v>5</v>
      </c>
      <c r="H16" s="27">
        <f>ROUND(G16*F16/F16,2)</f>
        <v>5</v>
      </c>
      <c r="I16" s="23" t="s">
        <v>50</v>
      </c>
      <c r="J16" s="982"/>
      <c r="K16" s="979"/>
      <c r="L16" s="980"/>
      <c r="M16" s="981"/>
      <c r="N16" s="1650"/>
      <c r="O16" s="1328" t="s">
        <v>157</v>
      </c>
      <c r="P16" s="966" t="s">
        <v>157</v>
      </c>
      <c r="Q16" s="1464" t="s">
        <v>157</v>
      </c>
      <c r="R16" s="1456" t="s">
        <v>157</v>
      </c>
      <c r="S16" s="1456" t="s">
        <v>157</v>
      </c>
      <c r="T16" s="437" t="s">
        <v>157</v>
      </c>
    </row>
    <row r="17" spans="1:20" ht="15" customHeight="1" thickBot="1" x14ac:dyDescent="0.3">
      <c r="A17" s="22"/>
      <c r="B17" s="34" t="s">
        <v>606</v>
      </c>
      <c r="C17" s="986" t="s">
        <v>518</v>
      </c>
      <c r="D17" s="986"/>
      <c r="E17" s="986"/>
      <c r="F17" s="986"/>
      <c r="G17" s="810"/>
      <c r="H17" s="70" t="e">
        <f>ROUND(G16*F16/F17,2)</f>
        <v>#DIV/0!</v>
      </c>
      <c r="I17" s="59" t="s">
        <v>50</v>
      </c>
      <c r="J17" s="60"/>
      <c r="K17" s="69">
        <f>IF(OR(ISBLANK(J17),G16=0,ISBLANK(G16)),,ROUND(J17+$K$3,2))</f>
        <v>0</v>
      </c>
      <c r="L17" s="71" t="e">
        <f>ROUND(H17*K17,2)</f>
        <v>#DIV/0!</v>
      </c>
      <c r="M17" s="112" t="e">
        <f>ROUND(K17/F17,2)</f>
        <v>#DIV/0!</v>
      </c>
      <c r="N17" s="1478"/>
      <c r="O17" s="1328" t="s">
        <v>157</v>
      </c>
      <c r="P17" s="966" t="s">
        <v>157</v>
      </c>
      <c r="Q17" s="1464" t="s">
        <v>157</v>
      </c>
      <c r="R17" s="1456" t="s">
        <v>157</v>
      </c>
      <c r="S17" s="1456" t="s">
        <v>157</v>
      </c>
      <c r="T17" s="437" t="s">
        <v>157</v>
      </c>
    </row>
    <row r="18" spans="1:20" ht="15" customHeight="1" thickBot="1" x14ac:dyDescent="0.3">
      <c r="A18" s="41"/>
      <c r="B18" s="13" t="s">
        <v>607</v>
      </c>
      <c r="C18" s="128"/>
      <c r="D18" s="1048"/>
      <c r="E18" s="128"/>
      <c r="F18" s="1074"/>
      <c r="G18" s="809"/>
      <c r="H18" s="74"/>
      <c r="I18" s="130"/>
      <c r="J18" s="44"/>
      <c r="K18" s="61"/>
      <c r="L18" s="46"/>
      <c r="M18" s="47"/>
      <c r="N18" s="1619"/>
      <c r="O18" s="1328" t="s">
        <v>157</v>
      </c>
      <c r="P18" s="966" t="s">
        <v>157</v>
      </c>
      <c r="Q18" s="1464" t="s">
        <v>157</v>
      </c>
      <c r="R18" s="1456" t="s">
        <v>157</v>
      </c>
      <c r="S18" s="1456" t="s">
        <v>157</v>
      </c>
      <c r="T18" s="437" t="s">
        <v>157</v>
      </c>
    </row>
    <row r="19" spans="1:20" ht="15" customHeight="1" thickBot="1" x14ac:dyDescent="0.3">
      <c r="A19" s="125">
        <v>6</v>
      </c>
      <c r="B19" s="165" t="s">
        <v>608</v>
      </c>
      <c r="C19" s="329" t="s">
        <v>51</v>
      </c>
      <c r="D19" s="1004"/>
      <c r="E19" s="470" t="s">
        <v>516</v>
      </c>
      <c r="F19" s="1076">
        <v>6</v>
      </c>
      <c r="G19" s="1746">
        <v>35</v>
      </c>
      <c r="H19" s="329">
        <f>ROUND(G19*F19/F19,2)</f>
        <v>35</v>
      </c>
      <c r="I19" s="62" t="s">
        <v>50</v>
      </c>
      <c r="J19" s="984"/>
      <c r="K19" s="1195"/>
      <c r="L19" s="1196"/>
      <c r="M19" s="1197"/>
      <c r="N19" s="1650"/>
      <c r="O19" s="1328" t="s">
        <v>157</v>
      </c>
      <c r="P19" s="966" t="s">
        <v>157</v>
      </c>
      <c r="Q19" s="1464" t="s">
        <v>157</v>
      </c>
      <c r="R19" s="1456" t="s">
        <v>157</v>
      </c>
      <c r="S19" s="1456" t="s">
        <v>157</v>
      </c>
      <c r="T19" s="437" t="s">
        <v>157</v>
      </c>
    </row>
    <row r="20" spans="1:20" ht="15" customHeight="1" thickBot="1" x14ac:dyDescent="0.3">
      <c r="A20" s="22"/>
      <c r="B20" s="34" t="s">
        <v>609</v>
      </c>
      <c r="C20" s="986" t="s">
        <v>518</v>
      </c>
      <c r="D20" s="986"/>
      <c r="E20" s="986"/>
      <c r="F20" s="986"/>
      <c r="G20" s="810"/>
      <c r="H20" s="70" t="e">
        <f>ROUND(G19*F19/F20,2)</f>
        <v>#DIV/0!</v>
      </c>
      <c r="I20" s="59" t="s">
        <v>50</v>
      </c>
      <c r="J20" s="60"/>
      <c r="K20" s="69">
        <f>IF(OR(ISBLANK(J20),G19=0,ISBLANK(G19)),,ROUND(J20+$K$3,2))</f>
        <v>0</v>
      </c>
      <c r="L20" s="71" t="e">
        <f>ROUND(H20*K20,2)</f>
        <v>#DIV/0!</v>
      </c>
      <c r="M20" s="112" t="e">
        <f>ROUND(K20/F20,2)</f>
        <v>#DIV/0!</v>
      </c>
      <c r="N20" s="1478"/>
      <c r="O20" s="1328" t="s">
        <v>157</v>
      </c>
      <c r="P20" s="966" t="s">
        <v>157</v>
      </c>
      <c r="Q20" s="1464" t="s">
        <v>157</v>
      </c>
      <c r="R20" s="1456" t="s">
        <v>157</v>
      </c>
      <c r="S20" s="1456" t="s">
        <v>157</v>
      </c>
      <c r="T20" s="437" t="s">
        <v>157</v>
      </c>
    </row>
    <row r="21" spans="1:20" ht="15" customHeight="1" thickBot="1" x14ac:dyDescent="0.3">
      <c r="A21" s="41"/>
      <c r="B21" s="13" t="s">
        <v>610</v>
      </c>
      <c r="C21" s="279"/>
      <c r="D21" s="1086"/>
      <c r="E21" s="128"/>
      <c r="F21" s="1074"/>
      <c r="G21" s="812"/>
      <c r="H21" s="74"/>
      <c r="I21" s="130"/>
      <c r="J21" s="44"/>
      <c r="K21" s="61"/>
      <c r="L21" s="46"/>
      <c r="M21" s="47"/>
      <c r="N21" s="1619"/>
      <c r="O21" s="1328" t="s">
        <v>157</v>
      </c>
      <c r="P21" s="966" t="s">
        <v>157</v>
      </c>
      <c r="Q21" s="1464" t="s">
        <v>157</v>
      </c>
      <c r="R21" s="1456" t="s">
        <v>157</v>
      </c>
      <c r="S21" s="1456" t="s">
        <v>157</v>
      </c>
      <c r="T21" s="437" t="s">
        <v>157</v>
      </c>
    </row>
    <row r="22" spans="1:20" ht="15" customHeight="1" thickBot="1" x14ac:dyDescent="0.3">
      <c r="A22" s="22">
        <v>7</v>
      </c>
      <c r="B22" s="200" t="s">
        <v>3268</v>
      </c>
      <c r="C22" s="27" t="s">
        <v>51</v>
      </c>
      <c r="D22" s="1004"/>
      <c r="E22" s="27" t="s">
        <v>516</v>
      </c>
      <c r="F22" s="1072">
        <v>6</v>
      </c>
      <c r="G22" s="1745">
        <v>30</v>
      </c>
      <c r="H22" s="27">
        <f>ROUND($G$22*$F$22/F22,2)</f>
        <v>30</v>
      </c>
      <c r="I22" s="23" t="s">
        <v>50</v>
      </c>
      <c r="J22" s="982"/>
      <c r="K22" s="979"/>
      <c r="L22" s="980"/>
      <c r="M22" s="981"/>
      <c r="N22" s="1650"/>
      <c r="O22" s="1328" t="s">
        <v>157</v>
      </c>
      <c r="P22" s="966" t="s">
        <v>157</v>
      </c>
      <c r="Q22" s="1464" t="s">
        <v>157</v>
      </c>
      <c r="R22" s="1456" t="s">
        <v>157</v>
      </c>
      <c r="S22" s="1456" t="s">
        <v>157</v>
      </c>
      <c r="T22" s="437" t="s">
        <v>157</v>
      </c>
    </row>
    <row r="23" spans="1:20" ht="15" customHeight="1" thickBot="1" x14ac:dyDescent="0.3">
      <c r="A23" s="41"/>
      <c r="B23" s="13" t="s">
        <v>3269</v>
      </c>
      <c r="C23" s="986" t="s">
        <v>518</v>
      </c>
      <c r="D23" s="986"/>
      <c r="E23" s="986"/>
      <c r="F23" s="986"/>
      <c r="G23" s="810"/>
      <c r="H23" s="70" t="e">
        <f>ROUND(G22*F22/F23,2)</f>
        <v>#DIV/0!</v>
      </c>
      <c r="I23" s="59" t="s">
        <v>50</v>
      </c>
      <c r="J23" s="60"/>
      <c r="K23" s="69">
        <f>IF(OR(ISBLANK(J23),G22=0,ISBLANK(G22)),,ROUND(J23+$K$3,2))</f>
        <v>0</v>
      </c>
      <c r="L23" s="71" t="e">
        <f>ROUND(H23*K23,2)</f>
        <v>#DIV/0!</v>
      </c>
      <c r="M23" s="112" t="e">
        <f>ROUND(K23/F23,2)</f>
        <v>#DIV/0!</v>
      </c>
      <c r="N23" s="1478"/>
      <c r="O23" s="1328" t="s">
        <v>157</v>
      </c>
      <c r="P23" s="966" t="s">
        <v>157</v>
      </c>
      <c r="Q23" s="1464" t="s">
        <v>157</v>
      </c>
      <c r="R23" s="1456" t="s">
        <v>157</v>
      </c>
      <c r="S23" s="1456" t="s">
        <v>157</v>
      </c>
      <c r="T23" s="437" t="s">
        <v>157</v>
      </c>
    </row>
    <row r="24" spans="1:20" ht="15" customHeight="1" thickBot="1" x14ac:dyDescent="0.3">
      <c r="A24" s="52">
        <v>8</v>
      </c>
      <c r="B24" s="676" t="s">
        <v>3270</v>
      </c>
      <c r="C24" s="27" t="s">
        <v>51</v>
      </c>
      <c r="D24" s="1004"/>
      <c r="E24" s="228" t="s">
        <v>516</v>
      </c>
      <c r="F24" s="1109">
        <v>6</v>
      </c>
      <c r="G24" s="1746">
        <v>0</v>
      </c>
      <c r="H24" s="27">
        <f>ROUND($G$24*$F$24/F24,2)</f>
        <v>0</v>
      </c>
      <c r="I24" s="23" t="s">
        <v>50</v>
      </c>
      <c r="J24" s="982"/>
      <c r="K24" s="979"/>
      <c r="L24" s="980"/>
      <c r="M24" s="981"/>
      <c r="N24" s="1650"/>
      <c r="O24" s="1328" t="s">
        <v>157</v>
      </c>
      <c r="P24" s="966" t="s">
        <v>157</v>
      </c>
      <c r="Q24" s="1464" t="s">
        <v>157</v>
      </c>
      <c r="R24" s="1456" t="s">
        <v>157</v>
      </c>
      <c r="S24" s="1456" t="s">
        <v>157</v>
      </c>
      <c r="T24" s="437" t="s">
        <v>157</v>
      </c>
    </row>
    <row r="25" spans="1:20" ht="15" customHeight="1" thickBot="1" x14ac:dyDescent="0.3">
      <c r="A25" s="55"/>
      <c r="B25" s="13"/>
      <c r="C25" s="986" t="s">
        <v>518</v>
      </c>
      <c r="D25" s="986"/>
      <c r="E25" s="986"/>
      <c r="F25" s="986"/>
      <c r="G25" s="810"/>
      <c r="H25" s="70" t="e">
        <f>ROUND(G24*F24/F25,2)</f>
        <v>#DIV/0!</v>
      </c>
      <c r="I25" s="59" t="s">
        <v>50</v>
      </c>
      <c r="J25" s="60"/>
      <c r="K25" s="69">
        <f>IF(OR(ISBLANK(J25),G24=0,ISBLANK(G24)),,ROUND(J25+$K$3,2))</f>
        <v>0</v>
      </c>
      <c r="L25" s="71" t="e">
        <f>ROUND(H25*K25,2)</f>
        <v>#DIV/0!</v>
      </c>
      <c r="M25" s="112" t="e">
        <f>ROUND(K25/F25,2)</f>
        <v>#DIV/0!</v>
      </c>
      <c r="N25" s="1478"/>
      <c r="O25" s="1328" t="s">
        <v>157</v>
      </c>
      <c r="P25" s="966" t="s">
        <v>157</v>
      </c>
      <c r="Q25" s="1464" t="s">
        <v>157</v>
      </c>
      <c r="R25" s="1456" t="s">
        <v>157</v>
      </c>
      <c r="S25" s="1456" t="s">
        <v>157</v>
      </c>
      <c r="T25" s="437" t="s">
        <v>157</v>
      </c>
    </row>
    <row r="26" spans="1:20" ht="15" customHeight="1" thickBot="1" x14ac:dyDescent="0.3">
      <c r="A26" s="22">
        <v>9</v>
      </c>
      <c r="B26" s="676" t="s">
        <v>3248</v>
      </c>
      <c r="C26" s="27" t="s">
        <v>51</v>
      </c>
      <c r="D26" s="1004"/>
      <c r="E26" s="186" t="s">
        <v>516</v>
      </c>
      <c r="F26" s="1077">
        <v>6</v>
      </c>
      <c r="G26" s="1746">
        <v>10</v>
      </c>
      <c r="H26" s="27">
        <f>ROUND($G$26*$F$26/F26,2)</f>
        <v>10</v>
      </c>
      <c r="I26" s="23" t="s">
        <v>50</v>
      </c>
      <c r="J26" s="982"/>
      <c r="K26" s="979"/>
      <c r="L26" s="980"/>
      <c r="M26" s="981"/>
      <c r="N26" s="1650"/>
      <c r="O26" s="1328" t="s">
        <v>157</v>
      </c>
      <c r="P26" s="966" t="s">
        <v>157</v>
      </c>
      <c r="Q26" s="1464" t="s">
        <v>157</v>
      </c>
      <c r="R26" s="1456" t="s">
        <v>157</v>
      </c>
      <c r="S26" s="1456" t="s">
        <v>157</v>
      </c>
      <c r="T26" s="437" t="s">
        <v>157</v>
      </c>
    </row>
    <row r="27" spans="1:20" ht="15" customHeight="1" thickBot="1" x14ac:dyDescent="0.3">
      <c r="A27" s="41"/>
      <c r="B27" s="13" t="s">
        <v>3271</v>
      </c>
      <c r="C27" s="986" t="s">
        <v>518</v>
      </c>
      <c r="D27" s="986"/>
      <c r="E27" s="986"/>
      <c r="F27" s="986"/>
      <c r="G27" s="810"/>
      <c r="H27" s="70" t="e">
        <f>ROUND(G26*F26/F27,2)</f>
        <v>#DIV/0!</v>
      </c>
      <c r="I27" s="59" t="s">
        <v>50</v>
      </c>
      <c r="J27" s="60"/>
      <c r="K27" s="69">
        <f>IF(OR(ISBLANK(J27),G26=0,ISBLANK(G26)),,ROUND(J27+$K$3,2))</f>
        <v>0</v>
      </c>
      <c r="L27" s="71" t="e">
        <f>ROUND(H27*K27,2)</f>
        <v>#DIV/0!</v>
      </c>
      <c r="M27" s="112" t="e">
        <f>ROUND(K27/F27,2)</f>
        <v>#DIV/0!</v>
      </c>
      <c r="N27" s="1478"/>
      <c r="O27" s="1328" t="s">
        <v>157</v>
      </c>
      <c r="P27" s="966" t="s">
        <v>157</v>
      </c>
      <c r="Q27" s="1464" t="s">
        <v>157</v>
      </c>
      <c r="R27" s="1456" t="s">
        <v>157</v>
      </c>
      <c r="S27" s="1456" t="s">
        <v>157</v>
      </c>
      <c r="T27" s="437" t="s">
        <v>157</v>
      </c>
    </row>
    <row r="28" spans="1:20" ht="15" customHeight="1" thickBot="1" x14ac:dyDescent="0.3">
      <c r="A28" s="22">
        <v>10</v>
      </c>
      <c r="B28" s="200" t="s">
        <v>3272</v>
      </c>
      <c r="C28" s="27" t="s">
        <v>51</v>
      </c>
      <c r="D28" s="1004"/>
      <c r="E28" s="436" t="s">
        <v>516</v>
      </c>
      <c r="F28" s="1072">
        <v>6</v>
      </c>
      <c r="G28" s="1746">
        <v>55</v>
      </c>
      <c r="H28" s="27">
        <f>ROUND(G28*F28/F28,2)</f>
        <v>55</v>
      </c>
      <c r="I28" s="23" t="s">
        <v>50</v>
      </c>
      <c r="J28" s="982"/>
      <c r="K28" s="979"/>
      <c r="L28" s="980"/>
      <c r="M28" s="981"/>
      <c r="N28" s="1650"/>
      <c r="O28" s="1328" t="s">
        <v>157</v>
      </c>
      <c r="P28" s="966" t="s">
        <v>157</v>
      </c>
      <c r="Q28" s="1464" t="s">
        <v>157</v>
      </c>
      <c r="R28" s="1456" t="s">
        <v>157</v>
      </c>
      <c r="S28" s="1456" t="s">
        <v>157</v>
      </c>
      <c r="T28" s="437" t="s">
        <v>157</v>
      </c>
    </row>
    <row r="29" spans="1:20" ht="15" customHeight="1" thickBot="1" x14ac:dyDescent="0.3">
      <c r="A29" s="22"/>
      <c r="B29" s="34" t="s">
        <v>611</v>
      </c>
      <c r="C29" s="986" t="s">
        <v>518</v>
      </c>
      <c r="D29" s="986"/>
      <c r="E29" s="986"/>
      <c r="F29" s="986"/>
      <c r="G29" s="810"/>
      <c r="H29" s="70" t="e">
        <f>ROUND(G28*F28/F29,2)</f>
        <v>#DIV/0!</v>
      </c>
      <c r="I29" s="59" t="s">
        <v>50</v>
      </c>
      <c r="J29" s="60"/>
      <c r="K29" s="69">
        <f>IF(OR(ISBLANK(J29),G28=0,ISBLANK(G28)),,ROUND(J29+$K$3,2))</f>
        <v>0</v>
      </c>
      <c r="L29" s="71" t="e">
        <f>ROUND(H29*K29,2)</f>
        <v>#DIV/0!</v>
      </c>
      <c r="M29" s="112" t="e">
        <f>ROUND(K29/F29,2)</f>
        <v>#DIV/0!</v>
      </c>
      <c r="N29" s="1478"/>
      <c r="O29" s="1328" t="s">
        <v>157</v>
      </c>
      <c r="P29" s="966" t="s">
        <v>157</v>
      </c>
      <c r="Q29" s="1464" t="s">
        <v>157</v>
      </c>
      <c r="R29" s="1456" t="s">
        <v>157</v>
      </c>
      <c r="S29" s="1456" t="s">
        <v>157</v>
      </c>
      <c r="T29" s="437" t="s">
        <v>157</v>
      </c>
    </row>
    <row r="30" spans="1:20" ht="15" customHeight="1" thickBot="1" x14ac:dyDescent="0.3">
      <c r="A30" s="41"/>
      <c r="B30" s="13" t="s">
        <v>612</v>
      </c>
      <c r="C30" s="128"/>
      <c r="D30" s="1048"/>
      <c r="E30" s="128"/>
      <c r="F30" s="1074"/>
      <c r="G30" s="809"/>
      <c r="H30" s="74"/>
      <c r="I30" s="13"/>
      <c r="J30" s="79"/>
      <c r="K30" s="61"/>
      <c r="L30" s="46"/>
      <c r="M30" s="47"/>
      <c r="N30" s="1619"/>
      <c r="O30" s="1328" t="s">
        <v>157</v>
      </c>
      <c r="P30" s="966" t="s">
        <v>157</v>
      </c>
      <c r="Q30" s="1464" t="s">
        <v>157</v>
      </c>
      <c r="R30" s="1456" t="s">
        <v>157</v>
      </c>
      <c r="S30" s="1456" t="s">
        <v>157</v>
      </c>
      <c r="T30" s="437" t="s">
        <v>157</v>
      </c>
    </row>
    <row r="31" spans="1:20" ht="15" customHeight="1" thickBot="1" x14ac:dyDescent="0.3">
      <c r="A31" s="125">
        <v>11</v>
      </c>
      <c r="B31" s="165" t="s">
        <v>613</v>
      </c>
      <c r="C31" s="329" t="s">
        <v>51</v>
      </c>
      <c r="D31" s="1004"/>
      <c r="E31" s="470" t="s">
        <v>614</v>
      </c>
      <c r="F31" s="1076">
        <v>6</v>
      </c>
      <c r="G31" s="1746">
        <v>0</v>
      </c>
      <c r="H31" s="329">
        <f>ROUND(G31*F31/F31,2)</f>
        <v>0</v>
      </c>
      <c r="I31" s="62" t="s">
        <v>50</v>
      </c>
      <c r="J31" s="984"/>
      <c r="K31" s="1195"/>
      <c r="L31" s="1196"/>
      <c r="M31" s="1197"/>
      <c r="N31" s="1650"/>
      <c r="O31" s="1328" t="s">
        <v>157</v>
      </c>
      <c r="P31" s="966" t="s">
        <v>157</v>
      </c>
      <c r="Q31" s="1464" t="s">
        <v>157</v>
      </c>
      <c r="R31" s="1456" t="s">
        <v>157</v>
      </c>
      <c r="S31" s="1456" t="s">
        <v>157</v>
      </c>
      <c r="T31" s="437" t="s">
        <v>157</v>
      </c>
    </row>
    <row r="32" spans="1:20" ht="15" customHeight="1" thickBot="1" x14ac:dyDescent="0.3">
      <c r="A32" s="41"/>
      <c r="B32" s="13" t="s">
        <v>615</v>
      </c>
      <c r="C32" s="986" t="s">
        <v>518</v>
      </c>
      <c r="D32" s="986"/>
      <c r="E32" s="986"/>
      <c r="F32" s="986"/>
      <c r="G32" s="810"/>
      <c r="H32" s="70" t="e">
        <f>ROUND(G31*F31/F32,2)</f>
        <v>#DIV/0!</v>
      </c>
      <c r="I32" s="59" t="s">
        <v>50</v>
      </c>
      <c r="J32" s="60"/>
      <c r="K32" s="69">
        <f>IF(OR(ISBLANK(J32),G31=0,ISBLANK(G31)),,ROUND(J32+$K$3,2))</f>
        <v>0</v>
      </c>
      <c r="L32" s="71" t="e">
        <f>ROUND(H32*K32,2)</f>
        <v>#DIV/0!</v>
      </c>
      <c r="M32" s="112" t="e">
        <f>ROUND(K32/F32,2)</f>
        <v>#DIV/0!</v>
      </c>
      <c r="N32" s="1478"/>
      <c r="O32" s="1328" t="s">
        <v>157</v>
      </c>
      <c r="P32" s="966" t="s">
        <v>157</v>
      </c>
      <c r="Q32" s="1464" t="s">
        <v>157</v>
      </c>
      <c r="R32" s="1456" t="s">
        <v>157</v>
      </c>
      <c r="S32" s="1456" t="s">
        <v>157</v>
      </c>
      <c r="T32" s="437" t="s">
        <v>157</v>
      </c>
    </row>
    <row r="33" spans="1:20" ht="15" customHeight="1" thickBot="1" x14ac:dyDescent="0.3">
      <c r="A33" s="22">
        <v>12</v>
      </c>
      <c r="B33" s="200" t="s">
        <v>3273</v>
      </c>
      <c r="C33" s="27" t="s">
        <v>51</v>
      </c>
      <c r="D33" s="1004"/>
      <c r="E33" s="436" t="s">
        <v>181</v>
      </c>
      <c r="F33" s="1072">
        <v>12</v>
      </c>
      <c r="G33" s="1745">
        <v>5</v>
      </c>
      <c r="H33" s="27">
        <f>ROUND(G33*F33/F33,2)</f>
        <v>5</v>
      </c>
      <c r="I33" s="23" t="s">
        <v>50</v>
      </c>
      <c r="J33" s="982"/>
      <c r="K33" s="979"/>
      <c r="L33" s="980"/>
      <c r="M33" s="981"/>
      <c r="N33" s="1650"/>
      <c r="O33" s="1328" t="s">
        <v>157</v>
      </c>
      <c r="P33" s="966" t="s">
        <v>157</v>
      </c>
      <c r="Q33" s="1464" t="s">
        <v>157</v>
      </c>
      <c r="R33" s="1456" t="s">
        <v>157</v>
      </c>
      <c r="S33" s="1456" t="s">
        <v>157</v>
      </c>
      <c r="T33" s="437" t="s">
        <v>157</v>
      </c>
    </row>
    <row r="34" spans="1:20" ht="15" customHeight="1" thickBot="1" x14ac:dyDescent="0.3">
      <c r="A34" s="1811"/>
      <c r="B34" s="34" t="s">
        <v>3274</v>
      </c>
      <c r="C34" s="986" t="s">
        <v>518</v>
      </c>
      <c r="D34" s="986"/>
      <c r="E34" s="986"/>
      <c r="F34" s="986"/>
      <c r="G34" s="810"/>
      <c r="H34" s="70" t="e">
        <f>ROUND(G33*F33/F34,2)</f>
        <v>#DIV/0!</v>
      </c>
      <c r="I34" s="59" t="s">
        <v>50</v>
      </c>
      <c r="J34" s="60"/>
      <c r="K34" s="69">
        <f>IF(OR(ISBLANK(J34),G33=0,ISBLANK(G33)),,ROUND(J34+$K$3,2))</f>
        <v>0</v>
      </c>
      <c r="L34" s="71" t="e">
        <f>ROUND(H34*K34,2)</f>
        <v>#DIV/0!</v>
      </c>
      <c r="M34" s="112" t="e">
        <f>ROUND(K34/F34,2)</f>
        <v>#DIV/0!</v>
      </c>
      <c r="N34" s="1478"/>
      <c r="O34" s="1328" t="s">
        <v>157</v>
      </c>
      <c r="P34" s="966" t="s">
        <v>157</v>
      </c>
      <c r="Q34" s="1464" t="s">
        <v>157</v>
      </c>
      <c r="R34" s="1456" t="s">
        <v>157</v>
      </c>
      <c r="S34" s="1456" t="s">
        <v>157</v>
      </c>
      <c r="T34" s="437" t="s">
        <v>157</v>
      </c>
    </row>
    <row r="35" spans="1:20" ht="15" customHeight="1" thickBot="1" x14ac:dyDescent="0.3">
      <c r="A35" s="125">
        <v>13</v>
      </c>
      <c r="B35" s="165" t="s">
        <v>616</v>
      </c>
      <c r="C35" s="329" t="s">
        <v>51</v>
      </c>
      <c r="D35" s="1005"/>
      <c r="E35" s="470" t="s">
        <v>516</v>
      </c>
      <c r="F35" s="1076">
        <v>6</v>
      </c>
      <c r="G35" s="1746">
        <v>0</v>
      </c>
      <c r="H35" s="329">
        <f>ROUND(G35*F35/F35,2)</f>
        <v>0</v>
      </c>
      <c r="I35" s="62" t="s">
        <v>50</v>
      </c>
      <c r="J35" s="984"/>
      <c r="K35" s="1195"/>
      <c r="L35" s="1196"/>
      <c r="M35" s="1197"/>
      <c r="N35" s="1650"/>
      <c r="O35" s="1328" t="s">
        <v>157</v>
      </c>
      <c r="P35" s="966" t="s">
        <v>157</v>
      </c>
      <c r="Q35" s="1464" t="s">
        <v>157</v>
      </c>
      <c r="R35" s="1456" t="s">
        <v>157</v>
      </c>
      <c r="S35" s="1456" t="s">
        <v>157</v>
      </c>
      <c r="T35" s="437" t="s">
        <v>157</v>
      </c>
    </row>
    <row r="36" spans="1:20" ht="15" customHeight="1" thickBot="1" x14ac:dyDescent="0.3">
      <c r="A36" s="41"/>
      <c r="B36" s="13" t="s">
        <v>617</v>
      </c>
      <c r="C36" s="986" t="s">
        <v>518</v>
      </c>
      <c r="D36" s="986"/>
      <c r="E36" s="986"/>
      <c r="F36" s="986"/>
      <c r="G36" s="810"/>
      <c r="H36" s="70" t="e">
        <f>ROUND(G35*F35/F36,2)</f>
        <v>#DIV/0!</v>
      </c>
      <c r="I36" s="59" t="s">
        <v>50</v>
      </c>
      <c r="J36" s="60"/>
      <c r="K36" s="69">
        <f>IF(OR(ISBLANK(J36),G35=0,ISBLANK(G35)),,ROUND(J36+$K$3,2))</f>
        <v>0</v>
      </c>
      <c r="L36" s="71" t="e">
        <f>ROUND(H36*K36,2)</f>
        <v>#DIV/0!</v>
      </c>
      <c r="M36" s="112" t="e">
        <f>ROUND(K36/F36,2)</f>
        <v>#DIV/0!</v>
      </c>
      <c r="N36" s="1478"/>
      <c r="O36" s="1328" t="s">
        <v>157</v>
      </c>
      <c r="P36" s="966" t="s">
        <v>157</v>
      </c>
      <c r="Q36" s="1464" t="s">
        <v>157</v>
      </c>
      <c r="R36" s="1456" t="s">
        <v>157</v>
      </c>
      <c r="S36" s="1456" t="s">
        <v>157</v>
      </c>
      <c r="T36" s="437" t="s">
        <v>157</v>
      </c>
    </row>
    <row r="37" spans="1:20" ht="15" customHeight="1" thickBot="1" x14ac:dyDescent="0.3">
      <c r="A37" s="125">
        <v>14</v>
      </c>
      <c r="B37" s="165" t="s">
        <v>618</v>
      </c>
      <c r="C37" s="329" t="s">
        <v>51</v>
      </c>
      <c r="D37" s="1004"/>
      <c r="E37" s="470" t="s">
        <v>516</v>
      </c>
      <c r="F37" s="1076">
        <v>6</v>
      </c>
      <c r="G37" s="1746"/>
      <c r="H37" s="329">
        <f>ROUND(G37*F37/F37,2)</f>
        <v>0</v>
      </c>
      <c r="I37" s="62" t="s">
        <v>50</v>
      </c>
      <c r="J37" s="984"/>
      <c r="K37" s="1195"/>
      <c r="L37" s="1196"/>
      <c r="M37" s="1197"/>
      <c r="N37" s="1650"/>
      <c r="O37" s="1328" t="s">
        <v>157</v>
      </c>
      <c r="P37" s="966" t="s">
        <v>157</v>
      </c>
      <c r="Q37" s="1464" t="s">
        <v>157</v>
      </c>
      <c r="R37" s="1456" t="s">
        <v>157</v>
      </c>
      <c r="S37" s="1456" t="s">
        <v>157</v>
      </c>
      <c r="T37" s="437" t="s">
        <v>157</v>
      </c>
    </row>
    <row r="38" spans="1:20" ht="15" customHeight="1" thickBot="1" x14ac:dyDescent="0.3">
      <c r="A38" s="55"/>
      <c r="B38" s="13" t="s">
        <v>619</v>
      </c>
      <c r="C38" s="986" t="s">
        <v>518</v>
      </c>
      <c r="D38" s="986"/>
      <c r="E38" s="986"/>
      <c r="F38" s="986"/>
      <c r="G38" s="810">
        <v>0</v>
      </c>
      <c r="H38" s="70" t="e">
        <f>ROUND(G37*F37/F38,2)</f>
        <v>#DIV/0!</v>
      </c>
      <c r="I38" s="59" t="s">
        <v>50</v>
      </c>
      <c r="J38" s="60"/>
      <c r="K38" s="69">
        <f>IF(OR(ISBLANK(J38),G37=0,ISBLANK(G37)),,ROUND(J38+$K$3,2))</f>
        <v>0</v>
      </c>
      <c r="L38" s="71" t="e">
        <f>ROUND(H38*K38,2)</f>
        <v>#DIV/0!</v>
      </c>
      <c r="M38" s="112" t="e">
        <f>ROUND(K38/F38,2)</f>
        <v>#DIV/0!</v>
      </c>
      <c r="N38" s="1478"/>
      <c r="O38" s="1328" t="s">
        <v>157</v>
      </c>
      <c r="P38" s="966" t="s">
        <v>157</v>
      </c>
      <c r="Q38" s="1464" t="s">
        <v>157</v>
      </c>
      <c r="R38" s="1456" t="s">
        <v>157</v>
      </c>
      <c r="S38" s="1456" t="s">
        <v>157</v>
      </c>
      <c r="T38" s="437" t="s">
        <v>157</v>
      </c>
    </row>
    <row r="39" spans="1:20" ht="15" customHeight="1" thickBot="1" x14ac:dyDescent="0.3">
      <c r="A39" s="125">
        <v>15</v>
      </c>
      <c r="B39" s="165" t="s">
        <v>620</v>
      </c>
      <c r="C39" s="329" t="s">
        <v>51</v>
      </c>
      <c r="D39" s="1004"/>
      <c r="E39" s="470" t="s">
        <v>516</v>
      </c>
      <c r="F39" s="1076">
        <v>6</v>
      </c>
      <c r="G39" s="1746">
        <v>45</v>
      </c>
      <c r="H39" s="329">
        <f>ROUND(G39*F39/F39,2)</f>
        <v>45</v>
      </c>
      <c r="I39" s="62" t="s">
        <v>50</v>
      </c>
      <c r="J39" s="984"/>
      <c r="K39" s="1195"/>
      <c r="L39" s="1196"/>
      <c r="M39" s="1197"/>
      <c r="N39" s="1650"/>
      <c r="O39" s="1328" t="s">
        <v>157</v>
      </c>
      <c r="P39" s="966" t="s">
        <v>157</v>
      </c>
      <c r="Q39" s="1464" t="s">
        <v>157</v>
      </c>
      <c r="R39" s="1456" t="s">
        <v>157</v>
      </c>
      <c r="S39" s="1456" t="s">
        <v>157</v>
      </c>
      <c r="T39" s="437" t="s">
        <v>157</v>
      </c>
    </row>
    <row r="40" spans="1:20" ht="15" customHeight="1" thickBot="1" x14ac:dyDescent="0.3">
      <c r="A40" s="41"/>
      <c r="B40" s="13" t="s">
        <v>621</v>
      </c>
      <c r="C40" s="986" t="s">
        <v>518</v>
      </c>
      <c r="D40" s="986"/>
      <c r="E40" s="986"/>
      <c r="F40" s="986"/>
      <c r="G40" s="810"/>
      <c r="H40" s="70" t="e">
        <f>ROUND(G39*F39/F40,2)</f>
        <v>#DIV/0!</v>
      </c>
      <c r="I40" s="59" t="s">
        <v>50</v>
      </c>
      <c r="J40" s="60"/>
      <c r="K40" s="69">
        <f>IF(OR(ISBLANK(J40),G39=0,ISBLANK(G39)),,ROUND(J40+$K$3,2))</f>
        <v>0</v>
      </c>
      <c r="L40" s="71" t="e">
        <f>ROUND(H40*K40,2)</f>
        <v>#DIV/0!</v>
      </c>
      <c r="M40" s="112" t="e">
        <f>ROUND(K40/F40,2)</f>
        <v>#DIV/0!</v>
      </c>
      <c r="N40" s="1478"/>
      <c r="O40" s="1328" t="s">
        <v>157</v>
      </c>
      <c r="P40" s="966" t="s">
        <v>157</v>
      </c>
      <c r="Q40" s="1464" t="s">
        <v>157</v>
      </c>
      <c r="R40" s="1456" t="s">
        <v>157</v>
      </c>
      <c r="S40" s="1456" t="s">
        <v>157</v>
      </c>
      <c r="T40" s="437" t="s">
        <v>157</v>
      </c>
    </row>
    <row r="41" spans="1:20" ht="15" customHeight="1" thickBot="1" x14ac:dyDescent="0.3">
      <c r="A41" s="125">
        <v>16</v>
      </c>
      <c r="B41" s="165" t="s">
        <v>622</v>
      </c>
      <c r="C41" s="329" t="s">
        <v>51</v>
      </c>
      <c r="D41" s="1004"/>
      <c r="E41" s="470" t="s">
        <v>516</v>
      </c>
      <c r="F41" s="1076">
        <v>6</v>
      </c>
      <c r="G41" s="1746">
        <v>105</v>
      </c>
      <c r="H41" s="329">
        <f>ROUND(G41*F41/F41,2)</f>
        <v>105</v>
      </c>
      <c r="I41" s="62" t="s">
        <v>50</v>
      </c>
      <c r="J41" s="984"/>
      <c r="K41" s="1195"/>
      <c r="L41" s="1196"/>
      <c r="M41" s="1197"/>
      <c r="N41" s="1650"/>
      <c r="O41" s="1328" t="s">
        <v>157</v>
      </c>
      <c r="P41" s="966" t="s">
        <v>157</v>
      </c>
      <c r="Q41" s="1464" t="s">
        <v>157</v>
      </c>
      <c r="R41" s="1456" t="s">
        <v>157</v>
      </c>
      <c r="S41" s="1456" t="s">
        <v>157</v>
      </c>
      <c r="T41" s="437" t="s">
        <v>157</v>
      </c>
    </row>
    <row r="42" spans="1:20" ht="15" customHeight="1" thickBot="1" x14ac:dyDescent="0.3">
      <c r="A42" s="22"/>
      <c r="B42" s="34" t="s">
        <v>623</v>
      </c>
      <c r="C42" s="986" t="s">
        <v>518</v>
      </c>
      <c r="D42" s="986"/>
      <c r="E42" s="986"/>
      <c r="F42" s="986"/>
      <c r="G42" s="810"/>
      <c r="H42" s="70" t="e">
        <f>ROUND(G41*F41/F42,2)</f>
        <v>#DIV/0!</v>
      </c>
      <c r="I42" s="59" t="s">
        <v>50</v>
      </c>
      <c r="J42" s="60"/>
      <c r="K42" s="69">
        <f>IF(OR(ISBLANK(J42),G41=0,ISBLANK(G41)),,ROUND(J42+$K$3,2))</f>
        <v>0</v>
      </c>
      <c r="L42" s="71" t="e">
        <f>ROUND(H42*K42,2)</f>
        <v>#DIV/0!</v>
      </c>
      <c r="M42" s="112" t="e">
        <f>ROUND(K42/F42,2)</f>
        <v>#DIV/0!</v>
      </c>
      <c r="N42" s="1478"/>
      <c r="O42" s="1328" t="s">
        <v>157</v>
      </c>
      <c r="P42" s="966" t="s">
        <v>157</v>
      </c>
      <c r="Q42" s="1464" t="s">
        <v>157</v>
      </c>
      <c r="R42" s="1456" t="s">
        <v>157</v>
      </c>
      <c r="S42" s="1456" t="s">
        <v>157</v>
      </c>
      <c r="T42" s="437" t="s">
        <v>157</v>
      </c>
    </row>
    <row r="43" spans="1:20" ht="15" customHeight="1" thickBot="1" x14ac:dyDescent="0.3">
      <c r="A43" s="41"/>
      <c r="B43" s="13" t="s">
        <v>624</v>
      </c>
      <c r="C43" s="513"/>
      <c r="D43" s="1048"/>
      <c r="E43" s="128"/>
      <c r="F43" s="1074"/>
      <c r="G43" s="812"/>
      <c r="H43" s="74"/>
      <c r="I43" s="13"/>
      <c r="J43" s="79"/>
      <c r="K43" s="61"/>
      <c r="L43" s="46"/>
      <c r="M43" s="47"/>
      <c r="N43" s="1619"/>
      <c r="O43" s="1328" t="s">
        <v>157</v>
      </c>
      <c r="P43" s="966" t="s">
        <v>157</v>
      </c>
      <c r="Q43" s="1464" t="s">
        <v>157</v>
      </c>
      <c r="R43" s="1456" t="s">
        <v>157</v>
      </c>
      <c r="S43" s="1456" t="s">
        <v>157</v>
      </c>
      <c r="T43" s="437" t="s">
        <v>157</v>
      </c>
    </row>
    <row r="44" spans="1:20" ht="15" customHeight="1" thickBot="1" x14ac:dyDescent="0.3">
      <c r="A44" s="125">
        <v>17</v>
      </c>
      <c r="B44" s="165" t="s">
        <v>2119</v>
      </c>
      <c r="C44" s="470" t="s">
        <v>625</v>
      </c>
      <c r="D44" s="946"/>
      <c r="E44" s="470" t="s">
        <v>626</v>
      </c>
      <c r="F44" s="1076">
        <v>458</v>
      </c>
      <c r="G44" s="1746">
        <v>85</v>
      </c>
      <c r="H44" s="329">
        <f>ROUND($G$44*$F$44/F44,2)</f>
        <v>85</v>
      </c>
      <c r="I44" s="62" t="s">
        <v>50</v>
      </c>
      <c r="J44" s="120">
        <v>39.39</v>
      </c>
      <c r="K44" s="217">
        <f>IF(OR(ISBLANK(J44),G44=0,ISBLANK(G44)),,ROUND(J44+$K$3,2))</f>
        <v>39.39</v>
      </c>
      <c r="L44" s="221">
        <f>ROUND(H44*K44,2)</f>
        <v>3348.15</v>
      </c>
      <c r="M44" s="330">
        <f>ROUND(K44/F44,2)</f>
        <v>0.09</v>
      </c>
      <c r="N44" s="1615"/>
      <c r="O44" s="1327">
        <v>6.2100000000000002E-2</v>
      </c>
      <c r="P44" s="947">
        <v>97.5</v>
      </c>
      <c r="Q44" s="1326">
        <f>ROUND(O44*P44,2)</f>
        <v>6.05</v>
      </c>
      <c r="R44" s="437">
        <f>K44-Q44</f>
        <v>33.340000000000003</v>
      </c>
      <c r="S44" s="437">
        <f>R44/F44</f>
        <v>7.2794759825327515E-2</v>
      </c>
      <c r="T44" s="437">
        <f t="shared" ref="T44:T72" si="0">N44/F44</f>
        <v>0</v>
      </c>
    </row>
    <row r="45" spans="1:20" ht="15" customHeight="1" thickBot="1" x14ac:dyDescent="0.3">
      <c r="A45" s="22"/>
      <c r="B45" s="13" t="s">
        <v>2116</v>
      </c>
      <c r="C45" s="186" t="s">
        <v>2118</v>
      </c>
      <c r="D45" s="1572"/>
      <c r="E45" s="1535"/>
      <c r="F45" s="1536"/>
      <c r="G45" s="2141"/>
      <c r="H45" s="1550"/>
      <c r="I45" s="1441"/>
      <c r="J45" s="978"/>
      <c r="K45" s="1444"/>
      <c r="L45" s="1573"/>
      <c r="M45" s="1565"/>
      <c r="N45" s="1566"/>
      <c r="O45" s="1328" t="s">
        <v>157</v>
      </c>
      <c r="P45" s="966" t="s">
        <v>157</v>
      </c>
      <c r="Q45" s="1464" t="s">
        <v>157</v>
      </c>
      <c r="R45" s="1456" t="s">
        <v>157</v>
      </c>
      <c r="S45" s="1456" t="s">
        <v>157</v>
      </c>
      <c r="T45" s="437" t="s">
        <v>157</v>
      </c>
    </row>
    <row r="46" spans="1:20" ht="15" customHeight="1" thickBot="1" x14ac:dyDescent="0.3">
      <c r="A46" s="41"/>
      <c r="B46" s="252" t="s">
        <v>2117</v>
      </c>
      <c r="C46" s="124"/>
      <c r="D46" s="1086"/>
      <c r="E46" s="124"/>
      <c r="F46" s="1078"/>
      <c r="G46" s="1750"/>
      <c r="H46" s="117"/>
      <c r="I46" s="130"/>
      <c r="J46" s="133"/>
      <c r="K46" s="613"/>
      <c r="L46" s="118"/>
      <c r="M46" s="119"/>
      <c r="N46" s="1661"/>
      <c r="O46" s="1328" t="s">
        <v>157</v>
      </c>
      <c r="P46" s="966" t="s">
        <v>157</v>
      </c>
      <c r="Q46" s="1464" t="s">
        <v>157</v>
      </c>
      <c r="R46" s="1456" t="s">
        <v>157</v>
      </c>
      <c r="S46" s="1456" t="s">
        <v>157</v>
      </c>
      <c r="T46" s="437" t="s">
        <v>157</v>
      </c>
    </row>
    <row r="47" spans="1:20" ht="15" customHeight="1" thickBot="1" x14ac:dyDescent="0.3">
      <c r="A47" s="22">
        <v>18</v>
      </c>
      <c r="B47" s="200" t="s">
        <v>2119</v>
      </c>
      <c r="C47" s="436" t="s">
        <v>3129</v>
      </c>
      <c r="D47" s="946"/>
      <c r="E47" s="436" t="s">
        <v>3130</v>
      </c>
      <c r="F47" s="1072">
        <v>504</v>
      </c>
      <c r="G47" s="1746">
        <v>0</v>
      </c>
      <c r="H47" s="27">
        <f>ROUND(G47*F47/F47,2)</f>
        <v>0</v>
      </c>
      <c r="I47" s="23" t="s">
        <v>50</v>
      </c>
      <c r="J47" s="25">
        <v>41.99</v>
      </c>
      <c r="K47" s="66">
        <f>IF(OR(ISBLANK(J47),G47=0,ISBLANK(G47)),,ROUND(J47+$K$3,2))</f>
        <v>0</v>
      </c>
      <c r="L47" s="28">
        <f>ROUND(H47*K47,2)</f>
        <v>0</v>
      </c>
      <c r="M47" s="29">
        <f>ROUND(K47/F47,2)</f>
        <v>0</v>
      </c>
      <c r="N47" s="1615"/>
      <c r="O47" s="1327">
        <v>6.2100000000000002E-2</v>
      </c>
      <c r="P47" s="947">
        <v>105</v>
      </c>
      <c r="Q47" s="1326">
        <f>ROUND(O47*P47,2)</f>
        <v>6.52</v>
      </c>
      <c r="R47" s="437">
        <f>K47-Q47</f>
        <v>-6.52</v>
      </c>
      <c r="S47" s="437">
        <f>R47/F47</f>
        <v>-1.2936507936507935E-2</v>
      </c>
      <c r="T47" s="437">
        <f t="shared" si="0"/>
        <v>0</v>
      </c>
    </row>
    <row r="48" spans="1:20" ht="15" customHeight="1" thickBot="1" x14ac:dyDescent="0.3">
      <c r="A48" s="22"/>
      <c r="B48" s="13" t="s">
        <v>2116</v>
      </c>
      <c r="C48" s="186"/>
      <c r="D48" s="1571"/>
      <c r="E48" s="186"/>
      <c r="F48" s="1077"/>
      <c r="G48" s="2140"/>
      <c r="H48" s="140"/>
      <c r="I48" s="88"/>
      <c r="J48" s="1012"/>
      <c r="K48" s="138"/>
      <c r="L48" s="102"/>
      <c r="M48" s="103"/>
      <c r="N48" s="1478"/>
      <c r="O48" s="1328" t="s">
        <v>157</v>
      </c>
      <c r="P48" s="966" t="s">
        <v>157</v>
      </c>
      <c r="Q48" s="1464" t="s">
        <v>157</v>
      </c>
      <c r="R48" s="1456" t="s">
        <v>157</v>
      </c>
      <c r="S48" s="1456" t="s">
        <v>157</v>
      </c>
      <c r="T48" s="437" t="s">
        <v>157</v>
      </c>
    </row>
    <row r="49" spans="1:20" ht="15" customHeight="1" thickBot="1" x14ac:dyDescent="0.3">
      <c r="A49" s="41"/>
      <c r="B49" s="252" t="s">
        <v>2117</v>
      </c>
      <c r="C49" s="128"/>
      <c r="D49" s="1086"/>
      <c r="E49" s="128"/>
      <c r="F49" s="1074"/>
      <c r="G49" s="812"/>
      <c r="H49" s="74"/>
      <c r="I49" s="13"/>
      <c r="J49" s="79"/>
      <c r="K49" s="61"/>
      <c r="L49" s="46"/>
      <c r="M49" s="47"/>
      <c r="N49" s="1619"/>
      <c r="O49" s="1328" t="s">
        <v>157</v>
      </c>
      <c r="P49" s="966" t="s">
        <v>157</v>
      </c>
      <c r="Q49" s="1464" t="s">
        <v>157</v>
      </c>
      <c r="R49" s="1456" t="s">
        <v>157</v>
      </c>
      <c r="S49" s="1456" t="s">
        <v>157</v>
      </c>
      <c r="T49" s="437" t="s">
        <v>157</v>
      </c>
    </row>
    <row r="50" spans="1:20" ht="15" customHeight="1" thickBot="1" x14ac:dyDescent="0.3">
      <c r="A50" s="125">
        <v>19</v>
      </c>
      <c r="B50" s="200" t="s">
        <v>3275</v>
      </c>
      <c r="C50" s="27" t="s">
        <v>51</v>
      </c>
      <c r="D50" s="1004"/>
      <c r="E50" s="436" t="s">
        <v>516</v>
      </c>
      <c r="F50" s="1072">
        <v>6</v>
      </c>
      <c r="G50" s="1746">
        <v>20</v>
      </c>
      <c r="H50" s="27">
        <f>ROUND(G50*F50/F50,2)</f>
        <v>20</v>
      </c>
      <c r="I50" s="23" t="s">
        <v>50</v>
      </c>
      <c r="J50" s="982"/>
      <c r="K50" s="979"/>
      <c r="L50" s="980"/>
      <c r="M50" s="981"/>
      <c r="N50" s="1650"/>
      <c r="O50" s="1328" t="s">
        <v>157</v>
      </c>
      <c r="P50" s="966" t="s">
        <v>157</v>
      </c>
      <c r="Q50" s="1464" t="s">
        <v>157</v>
      </c>
      <c r="R50" s="1456" t="s">
        <v>157</v>
      </c>
      <c r="S50" s="1456" t="s">
        <v>157</v>
      </c>
      <c r="T50" s="437" t="s">
        <v>157</v>
      </c>
    </row>
    <row r="51" spans="1:20" ht="15" customHeight="1" thickBot="1" x14ac:dyDescent="0.3">
      <c r="A51" s="41"/>
      <c r="B51" s="13" t="s">
        <v>627</v>
      </c>
      <c r="C51" s="986" t="s">
        <v>518</v>
      </c>
      <c r="D51" s="986"/>
      <c r="E51" s="986"/>
      <c r="F51" s="986"/>
      <c r="G51" s="810"/>
      <c r="H51" s="70" t="e">
        <f>ROUND(G50*F50/F51,2)</f>
        <v>#DIV/0!</v>
      </c>
      <c r="I51" s="59" t="s">
        <v>50</v>
      </c>
      <c r="J51" s="60"/>
      <c r="K51" s="69">
        <f>IF(OR(ISBLANK(J51),G50=0,ISBLANK(G50)),,ROUND(J51+$K$3,2))</f>
        <v>0</v>
      </c>
      <c r="L51" s="71" t="e">
        <f>ROUND(H51*K51,2)</f>
        <v>#DIV/0!</v>
      </c>
      <c r="M51" s="112" t="e">
        <f>ROUND(K51/F51,2)</f>
        <v>#DIV/0!</v>
      </c>
      <c r="N51" s="1478"/>
      <c r="O51" s="1328" t="s">
        <v>157</v>
      </c>
      <c r="P51" s="966" t="s">
        <v>157</v>
      </c>
      <c r="Q51" s="1464" t="s">
        <v>157</v>
      </c>
      <c r="R51" s="1456" t="s">
        <v>157</v>
      </c>
      <c r="S51" s="1456" t="s">
        <v>157</v>
      </c>
      <c r="T51" s="437" t="s">
        <v>157</v>
      </c>
    </row>
    <row r="52" spans="1:20" ht="15" customHeight="1" thickBot="1" x14ac:dyDescent="0.3">
      <c r="A52" s="22">
        <v>20</v>
      </c>
      <c r="B52" s="200" t="s">
        <v>3276</v>
      </c>
      <c r="C52" s="27" t="s">
        <v>51</v>
      </c>
      <c r="D52" s="1004"/>
      <c r="E52" s="436" t="s">
        <v>516</v>
      </c>
      <c r="F52" s="1072">
        <v>6</v>
      </c>
      <c r="G52" s="1746">
        <v>0</v>
      </c>
      <c r="H52" s="27">
        <f>ROUND(G52*F52/F52,2)</f>
        <v>0</v>
      </c>
      <c r="I52" s="23" t="s">
        <v>50</v>
      </c>
      <c r="J52" s="982"/>
      <c r="K52" s="979"/>
      <c r="L52" s="980"/>
      <c r="M52" s="981"/>
      <c r="N52" s="1650"/>
      <c r="O52" s="1328" t="s">
        <v>157</v>
      </c>
      <c r="P52" s="966" t="s">
        <v>157</v>
      </c>
      <c r="Q52" s="1464" t="s">
        <v>157</v>
      </c>
      <c r="R52" s="1456" t="s">
        <v>157</v>
      </c>
      <c r="S52" s="1456" t="s">
        <v>157</v>
      </c>
      <c r="T52" s="437" t="s">
        <v>157</v>
      </c>
    </row>
    <row r="53" spans="1:20" ht="15" customHeight="1" thickBot="1" x14ac:dyDescent="0.3">
      <c r="A53" s="22"/>
      <c r="B53" s="13" t="s">
        <v>628</v>
      </c>
      <c r="C53" s="986" t="s">
        <v>518</v>
      </c>
      <c r="D53" s="986"/>
      <c r="E53" s="986"/>
      <c r="F53" s="986"/>
      <c r="G53" s="810"/>
      <c r="H53" s="70" t="e">
        <f>ROUND(G52*F52/F53,2)</f>
        <v>#DIV/0!</v>
      </c>
      <c r="I53" s="59" t="s">
        <v>50</v>
      </c>
      <c r="J53" s="60"/>
      <c r="K53" s="69">
        <f>IF(OR(ISBLANK(J53),G52=0,ISBLANK(G52)),,ROUND(J53+$K$3,2))</f>
        <v>0</v>
      </c>
      <c r="L53" s="71" t="e">
        <f>ROUND(H53*K53,2)</f>
        <v>#DIV/0!</v>
      </c>
      <c r="M53" s="112" t="e">
        <f>ROUND(K53/F53,2)</f>
        <v>#DIV/0!</v>
      </c>
      <c r="N53" s="1478"/>
      <c r="O53" s="1328"/>
      <c r="P53" s="966"/>
      <c r="Q53" s="1464"/>
      <c r="R53" s="1456"/>
      <c r="S53" s="1456"/>
      <c r="T53" s="437" t="s">
        <v>157</v>
      </c>
    </row>
    <row r="54" spans="1:20" ht="15" customHeight="1" thickBot="1" x14ac:dyDescent="0.3">
      <c r="A54" s="14"/>
      <c r="B54" s="15"/>
      <c r="C54" s="17"/>
      <c r="D54" s="17"/>
      <c r="E54" s="17"/>
      <c r="F54" s="1071"/>
      <c r="G54" s="1762"/>
      <c r="H54" s="17"/>
      <c r="I54" s="15"/>
      <c r="J54" s="525"/>
      <c r="K54" s="16"/>
      <c r="L54" s="18"/>
      <c r="M54" s="19"/>
      <c r="N54" s="1614"/>
      <c r="O54" s="1472" t="s">
        <v>2120</v>
      </c>
      <c r="P54" s="17"/>
      <c r="Q54" s="406"/>
      <c r="R54" s="406"/>
      <c r="S54" s="977"/>
      <c r="T54" s="977"/>
    </row>
    <row r="55" spans="1:20" ht="15" customHeight="1" thickBot="1" x14ac:dyDescent="0.3">
      <c r="A55" s="125">
        <v>21</v>
      </c>
      <c r="B55" s="2123" t="s">
        <v>2121</v>
      </c>
      <c r="C55" s="999" t="s">
        <v>2123</v>
      </c>
      <c r="D55" s="946"/>
      <c r="E55" s="999" t="s">
        <v>516</v>
      </c>
      <c r="F55" s="1121">
        <v>206</v>
      </c>
      <c r="G55" s="1763">
        <v>5</v>
      </c>
      <c r="H55" s="453">
        <f>ROUND(G55*F55/F55,2)</f>
        <v>5</v>
      </c>
      <c r="I55" s="156" t="s">
        <v>50</v>
      </c>
      <c r="J55" s="147">
        <v>26.28</v>
      </c>
      <c r="K55" s="220">
        <f>IF(OR(ISBLANK(J55),G55=0,ISBLANK(G55)),,ROUND(J55+$K$3,2))</f>
        <v>26.28</v>
      </c>
      <c r="L55" s="221">
        <f>ROUND(H55*K55,2)</f>
        <v>131.4</v>
      </c>
      <c r="M55" s="330">
        <f>ROUND(K55/F55,2)</f>
        <v>0.13</v>
      </c>
      <c r="N55" s="1615"/>
      <c r="O55" s="1327">
        <v>0.41049999999999998</v>
      </c>
      <c r="P55" s="947">
        <v>5.9</v>
      </c>
      <c r="Q55" s="1326">
        <f>ROUND(O55*P55,2)</f>
        <v>2.42</v>
      </c>
      <c r="R55" s="437">
        <f>K55-Q55</f>
        <v>23.86</v>
      </c>
      <c r="S55" s="437">
        <f>R55/F55</f>
        <v>0.1158252427184466</v>
      </c>
      <c r="T55" s="437">
        <f t="shared" si="0"/>
        <v>0</v>
      </c>
    </row>
    <row r="56" spans="1:20" ht="15" customHeight="1" thickBot="1" x14ac:dyDescent="0.3">
      <c r="A56" s="260"/>
      <c r="B56" s="13" t="s">
        <v>2122</v>
      </c>
      <c r="C56" s="128" t="s">
        <v>2124</v>
      </c>
      <c r="D56" s="1529"/>
      <c r="E56" s="1467" t="s">
        <v>157</v>
      </c>
      <c r="F56" s="1575" t="s">
        <v>157</v>
      </c>
      <c r="G56" s="1764"/>
      <c r="H56" s="1576" t="s">
        <v>157</v>
      </c>
      <c r="I56" s="1446" t="s">
        <v>157</v>
      </c>
      <c r="J56" s="968" t="s">
        <v>157</v>
      </c>
      <c r="K56" s="1436" t="s">
        <v>157</v>
      </c>
      <c r="L56" s="1469" t="s">
        <v>157</v>
      </c>
      <c r="M56" s="1577" t="s">
        <v>157</v>
      </c>
      <c r="N56" s="1662"/>
      <c r="O56" s="1328" t="s">
        <v>157</v>
      </c>
      <c r="P56" s="966" t="s">
        <v>157</v>
      </c>
      <c r="Q56" s="1464" t="s">
        <v>157</v>
      </c>
      <c r="R56" s="1456" t="s">
        <v>157</v>
      </c>
      <c r="S56" s="1456" t="s">
        <v>157</v>
      </c>
      <c r="T56" s="437" t="s">
        <v>157</v>
      </c>
    </row>
    <row r="57" spans="1:20" ht="15" customHeight="1" thickBot="1" x14ac:dyDescent="0.3">
      <c r="A57" s="125">
        <v>22</v>
      </c>
      <c r="B57" s="2123" t="s">
        <v>3100</v>
      </c>
      <c r="C57" s="999" t="s">
        <v>3102</v>
      </c>
      <c r="D57" s="946"/>
      <c r="E57" s="1825" t="s">
        <v>3104</v>
      </c>
      <c r="F57" s="1993">
        <v>84</v>
      </c>
      <c r="G57" s="1763">
        <v>0</v>
      </c>
      <c r="H57" s="453">
        <f>ROUND(G57*F57/F57,2)</f>
        <v>0</v>
      </c>
      <c r="I57" s="1967" t="s">
        <v>50</v>
      </c>
      <c r="J57" s="1829">
        <v>27.25</v>
      </c>
      <c r="K57" s="2125">
        <f>IF(OR(ISBLANK(J57),G57=0,ISBLANK(G57)),,ROUND(J57+$K$3,2))</f>
        <v>0</v>
      </c>
      <c r="L57" s="1917">
        <f>ROUND(H57*K57,2)</f>
        <v>0</v>
      </c>
      <c r="M57" s="330">
        <f>ROUND(K57/F57,2)</f>
        <v>0</v>
      </c>
      <c r="N57" s="1615"/>
      <c r="O57" s="1327">
        <v>0.41049999999999998</v>
      </c>
      <c r="P57" s="947">
        <v>2.36</v>
      </c>
      <c r="Q57" s="1326">
        <f>ROUND(O57*P57,2)</f>
        <v>0.97</v>
      </c>
      <c r="R57" s="437">
        <f>K57-Q57</f>
        <v>-0.97</v>
      </c>
      <c r="S57" s="437">
        <f>R57/F57</f>
        <v>-1.1547619047619048E-2</v>
      </c>
      <c r="T57" s="437">
        <f t="shared" ref="T57" si="1">N57/F57</f>
        <v>0</v>
      </c>
    </row>
    <row r="58" spans="1:20" ht="15" customHeight="1" thickBot="1" x14ac:dyDescent="0.3">
      <c r="A58" s="260"/>
      <c r="B58" s="13" t="s">
        <v>3101</v>
      </c>
      <c r="C58" s="128" t="s">
        <v>3103</v>
      </c>
      <c r="D58" s="946"/>
      <c r="E58" s="186" t="s">
        <v>3105</v>
      </c>
      <c r="F58" s="1149">
        <v>168</v>
      </c>
      <c r="G58" s="2124" t="s">
        <v>157</v>
      </c>
      <c r="H58" s="453">
        <f>ROUND(G57*F57/F58,2)</f>
        <v>0</v>
      </c>
      <c r="I58" s="1894" t="s">
        <v>50</v>
      </c>
      <c r="J58" s="1838">
        <v>52.75</v>
      </c>
      <c r="K58" s="1906">
        <f>IF(OR(ISBLANK(J58),G58=0,ISBLANK(G58)),,ROUND(J58+$K$3,2))</f>
        <v>52.75</v>
      </c>
      <c r="L58" s="1862">
        <f>ROUND(H58*K58,2)</f>
        <v>0</v>
      </c>
      <c r="M58" s="29">
        <f>ROUND(K58/F58,2)</f>
        <v>0.31</v>
      </c>
      <c r="N58" s="1615"/>
      <c r="O58" s="1327">
        <v>0.41049999999999998</v>
      </c>
      <c r="P58" s="947">
        <v>4.72</v>
      </c>
      <c r="Q58" s="1326">
        <f>ROUND(O58*P58,2)</f>
        <v>1.94</v>
      </c>
      <c r="R58" s="437">
        <f>K58-Q58</f>
        <v>50.81</v>
      </c>
      <c r="S58" s="437">
        <f>R58/F58</f>
        <v>0.3024404761904762</v>
      </c>
      <c r="T58" s="437">
        <f t="shared" ref="T58" si="2">N58/F58</f>
        <v>0</v>
      </c>
    </row>
    <row r="59" spans="1:20" ht="15" customHeight="1" thickBot="1" x14ac:dyDescent="0.3">
      <c r="A59" s="22">
        <v>23</v>
      </c>
      <c r="B59" s="200" t="s">
        <v>3277</v>
      </c>
      <c r="C59" s="27" t="s">
        <v>51</v>
      </c>
      <c r="D59" s="1005"/>
      <c r="E59" s="436" t="s">
        <v>516</v>
      </c>
      <c r="F59" s="1072">
        <v>6</v>
      </c>
      <c r="G59" s="808">
        <v>0</v>
      </c>
      <c r="H59" s="27">
        <f>ROUND(G59*F59/F59,2)</f>
        <v>0</v>
      </c>
      <c r="I59" s="23" t="s">
        <v>50</v>
      </c>
      <c r="J59" s="982"/>
      <c r="K59" s="979"/>
      <c r="L59" s="980"/>
      <c r="M59" s="981"/>
      <c r="N59" s="1650"/>
      <c r="O59" s="1328" t="s">
        <v>157</v>
      </c>
      <c r="P59" s="966" t="s">
        <v>157</v>
      </c>
      <c r="Q59" s="1464" t="s">
        <v>157</v>
      </c>
      <c r="R59" s="1456" t="s">
        <v>157</v>
      </c>
      <c r="S59" s="1456" t="s">
        <v>157</v>
      </c>
      <c r="T59" s="437" t="s">
        <v>157</v>
      </c>
    </row>
    <row r="60" spans="1:20" ht="15" customHeight="1" thickBot="1" x14ac:dyDescent="0.3">
      <c r="A60" s="41"/>
      <c r="B60" s="48" t="s">
        <v>3278</v>
      </c>
      <c r="C60" s="986" t="s">
        <v>518</v>
      </c>
      <c r="D60" s="986"/>
      <c r="E60" s="986"/>
      <c r="F60" s="986"/>
      <c r="G60" s="810"/>
      <c r="H60" s="70" t="e">
        <f>ROUND(G59*F59/F60,2)</f>
        <v>#DIV/0!</v>
      </c>
      <c r="I60" s="59" t="s">
        <v>50</v>
      </c>
      <c r="J60" s="60"/>
      <c r="K60" s="69">
        <f>IF(OR(ISBLANK(J60),G59=0,ISBLANK(G59)),,ROUND(J60+$K$3,2))</f>
        <v>0</v>
      </c>
      <c r="L60" s="71" t="e">
        <f>ROUND(H60*K60,2)</f>
        <v>#DIV/0!</v>
      </c>
      <c r="M60" s="112" t="e">
        <f>ROUND(K60/F60,2)</f>
        <v>#DIV/0!</v>
      </c>
      <c r="N60" s="1478"/>
      <c r="O60" s="1328"/>
      <c r="P60" s="966"/>
      <c r="Q60" s="1464"/>
      <c r="R60" s="1456"/>
      <c r="S60" s="1456"/>
      <c r="T60" s="437" t="s">
        <v>157</v>
      </c>
    </row>
    <row r="61" spans="1:20" ht="15" customHeight="1" thickBot="1" x14ac:dyDescent="0.3">
      <c r="A61" s="22">
        <v>24</v>
      </c>
      <c r="B61" s="200" t="s">
        <v>629</v>
      </c>
      <c r="C61" s="27" t="s">
        <v>51</v>
      </c>
      <c r="D61" s="1004"/>
      <c r="E61" s="436" t="s">
        <v>516</v>
      </c>
      <c r="F61" s="1072">
        <v>6</v>
      </c>
      <c r="G61" s="808">
        <v>15</v>
      </c>
      <c r="H61" s="27">
        <f>ROUND(G61*F61/F61,2)</f>
        <v>15</v>
      </c>
      <c r="I61" s="23" t="s">
        <v>50</v>
      </c>
      <c r="J61" s="982"/>
      <c r="K61" s="979"/>
      <c r="L61" s="980"/>
      <c r="M61" s="981"/>
      <c r="N61" s="1650"/>
      <c r="O61" s="1328" t="s">
        <v>157</v>
      </c>
      <c r="P61" s="966" t="s">
        <v>157</v>
      </c>
      <c r="Q61" s="1464" t="s">
        <v>157</v>
      </c>
      <c r="R61" s="1456" t="s">
        <v>157</v>
      </c>
      <c r="S61" s="1456" t="s">
        <v>157</v>
      </c>
      <c r="T61" s="437" t="s">
        <v>157</v>
      </c>
    </row>
    <row r="62" spans="1:20" ht="15" customHeight="1" thickBot="1" x14ac:dyDescent="0.3">
      <c r="A62" s="22"/>
      <c r="B62" s="34" t="s">
        <v>630</v>
      </c>
      <c r="C62" s="986" t="s">
        <v>518</v>
      </c>
      <c r="D62" s="986"/>
      <c r="E62" s="986"/>
      <c r="F62" s="986"/>
      <c r="G62" s="810"/>
      <c r="H62" s="70" t="e">
        <f>ROUND(G61*F61/F62,2)</f>
        <v>#DIV/0!</v>
      </c>
      <c r="I62" s="59" t="s">
        <v>50</v>
      </c>
      <c r="J62" s="60"/>
      <c r="K62" s="69">
        <f>IF(OR(ISBLANK(J62),G61=0,ISBLANK(G61)),,ROUND(J62+$K$3,2))</f>
        <v>0</v>
      </c>
      <c r="L62" s="71" t="e">
        <f>ROUND(H62*K62,2)</f>
        <v>#DIV/0!</v>
      </c>
      <c r="M62" s="112" t="e">
        <f>ROUND(K62/F62,2)</f>
        <v>#DIV/0!</v>
      </c>
      <c r="N62" s="1478"/>
      <c r="O62" s="1328"/>
      <c r="P62" s="966"/>
      <c r="Q62" s="1464"/>
      <c r="R62" s="1456"/>
      <c r="S62" s="1456"/>
      <c r="T62" s="437" t="s">
        <v>157</v>
      </c>
    </row>
    <row r="63" spans="1:20" ht="15" customHeight="1" thickBot="1" x14ac:dyDescent="0.3">
      <c r="A63" s="125">
        <v>25</v>
      </c>
      <c r="B63" s="165" t="s">
        <v>631</v>
      </c>
      <c r="C63" s="470" t="s">
        <v>2126</v>
      </c>
      <c r="D63" s="985"/>
      <c r="E63" s="470" t="s">
        <v>516</v>
      </c>
      <c r="F63" s="1076">
        <v>1151</v>
      </c>
      <c r="G63" s="808">
        <v>35</v>
      </c>
      <c r="H63" s="329">
        <f>ROUND(G63*F63/F63,2)</f>
        <v>35</v>
      </c>
      <c r="I63" s="62" t="s">
        <v>50</v>
      </c>
      <c r="J63" s="984"/>
      <c r="K63" s="1195"/>
      <c r="L63" s="1196"/>
      <c r="M63" s="1197"/>
      <c r="N63" s="1615"/>
      <c r="O63" s="1327">
        <v>0.41049999999999998</v>
      </c>
      <c r="P63" s="947">
        <v>9.81</v>
      </c>
      <c r="Q63" s="1326">
        <f>ROUND(O63*P63,2)</f>
        <v>4.03</v>
      </c>
      <c r="R63" s="437" t="s">
        <v>157</v>
      </c>
      <c r="S63" s="437" t="s">
        <v>157</v>
      </c>
      <c r="T63" s="437" t="s">
        <v>157</v>
      </c>
    </row>
    <row r="64" spans="1:20" ht="15" customHeight="1" x14ac:dyDescent="0.25">
      <c r="A64" s="22"/>
      <c r="B64" s="34" t="s">
        <v>2125</v>
      </c>
      <c r="C64" s="135" t="s">
        <v>2127</v>
      </c>
      <c r="D64" s="946"/>
      <c r="E64" s="135" t="s">
        <v>2128</v>
      </c>
      <c r="F64" s="1073">
        <v>1140</v>
      </c>
      <c r="G64" s="809"/>
      <c r="H64" s="87">
        <f>ROUND($G$63*$F$63/F64,2)</f>
        <v>35.340000000000003</v>
      </c>
      <c r="I64" s="23" t="s">
        <v>50</v>
      </c>
      <c r="J64" s="978"/>
      <c r="K64" s="1200"/>
      <c r="L64" s="1603"/>
      <c r="M64" s="1604"/>
      <c r="N64" s="1616"/>
      <c r="O64" s="1569" t="s">
        <v>157</v>
      </c>
      <c r="P64" s="1474" t="s">
        <v>157</v>
      </c>
      <c r="Q64" s="1475" t="s">
        <v>157</v>
      </c>
      <c r="R64" s="1570" t="s">
        <v>157</v>
      </c>
      <c r="S64" s="1570" t="s">
        <v>157</v>
      </c>
      <c r="T64" s="1476">
        <f t="shared" si="0"/>
        <v>0</v>
      </c>
    </row>
    <row r="65" spans="1:20" ht="15" customHeight="1" x14ac:dyDescent="0.25">
      <c r="A65" s="49"/>
      <c r="B65" s="34"/>
      <c r="C65" s="135" t="s">
        <v>2129</v>
      </c>
      <c r="D65" s="946"/>
      <c r="E65" s="135" t="s">
        <v>516</v>
      </c>
      <c r="F65" s="1108">
        <v>1140</v>
      </c>
      <c r="G65" s="809"/>
      <c r="H65" s="87">
        <f>ROUND($G$63*$F$63/F65,2)</f>
        <v>35.340000000000003</v>
      </c>
      <c r="I65" s="34" t="s">
        <v>50</v>
      </c>
      <c r="J65" s="82">
        <v>17.5</v>
      </c>
      <c r="K65" s="134">
        <f>IF(OR(ISBLANK(J65),G63=0,ISBLANK(G63)),,ROUND(J65+$K$3,2))</f>
        <v>17.5</v>
      </c>
      <c r="L65" s="32">
        <f>ROUND(K65*H65,2)</f>
        <v>618.45000000000005</v>
      </c>
      <c r="M65" s="33">
        <f>ROUND(K65/F65,2)</f>
        <v>0.02</v>
      </c>
      <c r="N65" s="1615"/>
      <c r="O65" s="1327">
        <v>0.41049999999999998</v>
      </c>
      <c r="P65" s="947">
        <v>9.3000000000000007</v>
      </c>
      <c r="Q65" s="1326">
        <f>ROUND(O65*P65,2)</f>
        <v>3.82</v>
      </c>
      <c r="R65" s="437">
        <f>K65-Q65</f>
        <v>13.68</v>
      </c>
      <c r="S65" s="437">
        <f>R65/F65</f>
        <v>1.2E-2</v>
      </c>
      <c r="T65" s="437">
        <f t="shared" si="0"/>
        <v>0</v>
      </c>
    </row>
    <row r="66" spans="1:20" ht="15" customHeight="1" thickBot="1" x14ac:dyDescent="0.3">
      <c r="A66" s="260"/>
      <c r="B66" s="13"/>
      <c r="C66" s="128"/>
      <c r="D66" s="1086"/>
      <c r="E66" s="128"/>
      <c r="F66" s="1074"/>
      <c r="G66" s="727"/>
      <c r="H66" s="279"/>
      <c r="I66" s="130"/>
      <c r="J66" s="133"/>
      <c r="K66" s="278"/>
      <c r="L66" s="71"/>
      <c r="M66" s="112"/>
      <c r="N66" s="2126"/>
      <c r="O66" s="1821"/>
      <c r="P66" s="1598"/>
      <c r="Q66" s="1822"/>
      <c r="R66" s="1470"/>
      <c r="S66" s="1470"/>
      <c r="T66" s="936" t="s">
        <v>157</v>
      </c>
    </row>
    <row r="67" spans="1:20" ht="15" customHeight="1" thickBot="1" x14ac:dyDescent="0.3">
      <c r="A67" s="22">
        <v>26</v>
      </c>
      <c r="B67" s="200" t="s">
        <v>632</v>
      </c>
      <c r="C67" s="436" t="s">
        <v>2131</v>
      </c>
      <c r="D67" s="946"/>
      <c r="E67" s="436" t="s">
        <v>516</v>
      </c>
      <c r="F67" s="1072">
        <v>286</v>
      </c>
      <c r="G67" s="1765">
        <v>15</v>
      </c>
      <c r="H67" s="27">
        <f>ROUND(G67*F67/F67,2)</f>
        <v>15</v>
      </c>
      <c r="I67" s="23" t="s">
        <v>50</v>
      </c>
      <c r="J67" s="25">
        <v>19.73</v>
      </c>
      <c r="K67" s="66">
        <f>IF(OR(ISBLANK(J67),G67=0,ISBLANK(G67)),,ROUND(J67+$K$3,2))</f>
        <v>19.73</v>
      </c>
      <c r="L67" s="221">
        <f>ROUND(K67*H67,2)</f>
        <v>295.95</v>
      </c>
      <c r="M67" s="29">
        <f>ROUND(K67/F67,2)</f>
        <v>7.0000000000000007E-2</v>
      </c>
      <c r="N67" s="1839"/>
      <c r="O67" s="1832">
        <v>0.41049999999999998</v>
      </c>
      <c r="P67" s="1885">
        <v>17.41</v>
      </c>
      <c r="Q67" s="1675">
        <f>ROUND(O67*P67,2)</f>
        <v>7.15</v>
      </c>
      <c r="R67" s="1834">
        <f>K67-Q67</f>
        <v>12.58</v>
      </c>
      <c r="S67" s="1834">
        <f>R67/F67</f>
        <v>4.3986013986013983E-2</v>
      </c>
      <c r="T67" s="1834">
        <f t="shared" si="0"/>
        <v>0</v>
      </c>
    </row>
    <row r="68" spans="1:20" ht="15" customHeight="1" x14ac:dyDescent="0.25">
      <c r="A68" s="22"/>
      <c r="B68" s="34" t="s">
        <v>633</v>
      </c>
      <c r="C68" s="135" t="s">
        <v>157</v>
      </c>
      <c r="D68" s="1004"/>
      <c r="E68" s="135" t="s">
        <v>157</v>
      </c>
      <c r="F68" s="1073" t="s">
        <v>157</v>
      </c>
      <c r="G68" s="809"/>
      <c r="H68" s="87" t="s">
        <v>157</v>
      </c>
      <c r="I68" s="23" t="s">
        <v>157</v>
      </c>
      <c r="J68" s="978" t="s">
        <v>157</v>
      </c>
      <c r="K68" s="57" t="s">
        <v>157</v>
      </c>
      <c r="L68" s="28" t="s">
        <v>157</v>
      </c>
      <c r="M68" s="33" t="s">
        <v>157</v>
      </c>
      <c r="N68" s="1616" t="s">
        <v>157</v>
      </c>
      <c r="O68" s="1569" t="s">
        <v>157</v>
      </c>
      <c r="P68" s="1474" t="s">
        <v>157</v>
      </c>
      <c r="Q68" s="1475" t="s">
        <v>157</v>
      </c>
      <c r="R68" s="1570" t="s">
        <v>157</v>
      </c>
      <c r="S68" s="1570" t="s">
        <v>157</v>
      </c>
      <c r="T68" s="437" t="e">
        <f t="shared" si="0"/>
        <v>#VALUE!</v>
      </c>
    </row>
    <row r="69" spans="1:20" ht="15" customHeight="1" thickBot="1" x14ac:dyDescent="0.3">
      <c r="A69" s="41"/>
      <c r="B69" s="13" t="s">
        <v>2130</v>
      </c>
      <c r="C69" s="995" t="s">
        <v>157</v>
      </c>
      <c r="D69" s="1086"/>
      <c r="E69" s="124" t="s">
        <v>157</v>
      </c>
      <c r="F69" s="1078"/>
      <c r="G69" s="816"/>
      <c r="H69" s="124"/>
      <c r="I69" s="43"/>
      <c r="J69" s="44"/>
      <c r="K69" s="116"/>
      <c r="L69" s="46"/>
      <c r="M69" s="47"/>
      <c r="N69" s="1619"/>
      <c r="O69" s="1328"/>
      <c r="P69" s="966"/>
      <c r="Q69" s="1464"/>
      <c r="R69" s="1456"/>
      <c r="S69" s="1456"/>
      <c r="T69" s="437" t="s">
        <v>157</v>
      </c>
    </row>
    <row r="70" spans="1:20" ht="15" customHeight="1" thickBot="1" x14ac:dyDescent="0.3">
      <c r="A70" s="125">
        <v>27</v>
      </c>
      <c r="B70" s="2123" t="s">
        <v>634</v>
      </c>
      <c r="C70" s="999" t="s">
        <v>2134</v>
      </c>
      <c r="D70" s="946"/>
      <c r="E70" s="999" t="s">
        <v>516</v>
      </c>
      <c r="F70" s="1081">
        <v>666</v>
      </c>
      <c r="G70" s="808">
        <v>45</v>
      </c>
      <c r="H70" s="329">
        <f>ROUND(G70*F70/F70,2)</f>
        <v>45</v>
      </c>
      <c r="I70" s="62" t="s">
        <v>50</v>
      </c>
      <c r="J70" s="984"/>
      <c r="K70" s="1195"/>
      <c r="L70" s="1196"/>
      <c r="M70" s="1197"/>
      <c r="N70" s="1615"/>
      <c r="O70" s="1327">
        <v>0.41160000000000002</v>
      </c>
      <c r="P70" s="947">
        <v>30.97</v>
      </c>
      <c r="Q70" s="1326">
        <f>ROUND(O70*P70,2)</f>
        <v>12.75</v>
      </c>
      <c r="R70" s="437">
        <f>K70-Q70</f>
        <v>-12.75</v>
      </c>
      <c r="S70" s="437">
        <f>R70/F70</f>
        <v>-1.9144144144144143E-2</v>
      </c>
      <c r="T70" s="437">
        <f t="shared" si="0"/>
        <v>0</v>
      </c>
    </row>
    <row r="71" spans="1:20" ht="15" customHeight="1" x14ac:dyDescent="0.25">
      <c r="A71" s="49"/>
      <c r="B71" s="34" t="s">
        <v>635</v>
      </c>
      <c r="C71" s="135" t="s">
        <v>3106</v>
      </c>
      <c r="D71" s="946"/>
      <c r="E71" s="135" t="s">
        <v>2133</v>
      </c>
      <c r="F71" s="1073">
        <v>564</v>
      </c>
      <c r="G71" s="1751"/>
      <c r="H71" s="135">
        <f>ROUND($G$70*$F$70/F71,2)</f>
        <v>53.14</v>
      </c>
      <c r="I71" s="34" t="s">
        <v>50</v>
      </c>
      <c r="J71" s="978"/>
      <c r="K71" s="1444"/>
      <c r="L71" s="980"/>
      <c r="M71" s="1604"/>
      <c r="N71" s="1616"/>
      <c r="O71" s="1569" t="s">
        <v>157</v>
      </c>
      <c r="P71" s="1474"/>
      <c r="Q71" s="1475" t="s">
        <v>157</v>
      </c>
      <c r="R71" s="1570" t="s">
        <v>157</v>
      </c>
      <c r="S71" s="1570" t="s">
        <v>157</v>
      </c>
      <c r="T71" s="1476">
        <f t="shared" si="0"/>
        <v>0</v>
      </c>
    </row>
    <row r="72" spans="1:20" ht="15" customHeight="1" x14ac:dyDescent="0.25">
      <c r="A72" s="49"/>
      <c r="B72" s="34" t="s">
        <v>2132</v>
      </c>
      <c r="C72" s="135" t="s">
        <v>2135</v>
      </c>
      <c r="D72" s="946"/>
      <c r="E72" s="135" t="s">
        <v>516</v>
      </c>
      <c r="F72" s="1073">
        <v>555</v>
      </c>
      <c r="G72" s="1751"/>
      <c r="H72" s="135">
        <f>ROUND($G$70*$F$70/F72,2)</f>
        <v>54</v>
      </c>
      <c r="I72" s="34" t="s">
        <v>50</v>
      </c>
      <c r="J72" s="82">
        <v>23.75</v>
      </c>
      <c r="K72" s="134">
        <f>IF(OR(ISBLANK(J72),G70=0,ISBLANK(G70)),,ROUND(J72+$K$3,2))</f>
        <v>23.75</v>
      </c>
      <c r="L72" s="32">
        <f>ROUND(K72*H72,2)</f>
        <v>1282.5</v>
      </c>
      <c r="M72" s="33">
        <f>ROUND(K72/F72,2)</f>
        <v>0.04</v>
      </c>
      <c r="N72" s="1615"/>
      <c r="O72" s="1327">
        <v>0.41049999999999998</v>
      </c>
      <c r="P72" s="947">
        <v>32.11</v>
      </c>
      <c r="Q72" s="1326">
        <f>ROUND(O72*P72,2)</f>
        <v>13.18</v>
      </c>
      <c r="R72" s="437">
        <f>K72-Q72</f>
        <v>10.57</v>
      </c>
      <c r="S72" s="437">
        <f>R72/F72</f>
        <v>1.9045045045045044E-2</v>
      </c>
      <c r="T72" s="437">
        <f t="shared" si="0"/>
        <v>0</v>
      </c>
    </row>
    <row r="73" spans="1:20" s="167" customFormat="1" ht="15" customHeight="1" thickBot="1" x14ac:dyDescent="0.3">
      <c r="A73" s="211"/>
      <c r="B73" s="43"/>
      <c r="C73" s="124"/>
      <c r="D73" s="1086"/>
      <c r="E73" s="124"/>
      <c r="F73" s="1078"/>
      <c r="G73" s="727"/>
      <c r="H73" s="124"/>
      <c r="I73" s="43"/>
      <c r="J73" s="44"/>
      <c r="K73" s="241"/>
      <c r="L73" s="118"/>
      <c r="M73" s="119"/>
      <c r="N73" s="1661"/>
      <c r="O73" s="1328"/>
      <c r="P73" s="966"/>
      <c r="Q73" s="1464"/>
      <c r="R73" s="1456"/>
      <c r="S73" s="1456"/>
      <c r="T73" s="437" t="s">
        <v>157</v>
      </c>
    </row>
    <row r="74" spans="1:20" ht="15" customHeight="1" thickBot="1" x14ac:dyDescent="0.3">
      <c r="A74" s="22">
        <v>28</v>
      </c>
      <c r="B74" s="200">
        <v>12</v>
      </c>
      <c r="C74" s="436" t="s">
        <v>2138</v>
      </c>
      <c r="D74" s="946"/>
      <c r="E74" s="436" t="s">
        <v>516</v>
      </c>
      <c r="F74" s="1072">
        <v>212</v>
      </c>
      <c r="G74" s="1765">
        <v>0</v>
      </c>
      <c r="H74" s="27">
        <f>ROUND(G74*F74/F74,2)</f>
        <v>0</v>
      </c>
      <c r="I74" s="23" t="s">
        <v>50</v>
      </c>
      <c r="J74" s="982"/>
      <c r="K74" s="979"/>
      <c r="L74" s="980"/>
      <c r="M74" s="981"/>
      <c r="N74" s="1615"/>
      <c r="O74" s="1327">
        <v>0.41049999999999998</v>
      </c>
      <c r="P74" s="947">
        <v>9.7200000000000006</v>
      </c>
      <c r="Q74" s="1326">
        <f t="shared" ref="Q74:Q75" si="3">ROUND(O74*P74,2)</f>
        <v>3.99</v>
      </c>
      <c r="R74" s="437" t="s">
        <v>157</v>
      </c>
      <c r="S74" s="437" t="s">
        <v>157</v>
      </c>
      <c r="T74" s="437" t="s">
        <v>157</v>
      </c>
    </row>
    <row r="75" spans="1:20" ht="15" customHeight="1" x14ac:dyDescent="0.25">
      <c r="A75" s="22"/>
      <c r="B75" s="23" t="s">
        <v>2137</v>
      </c>
      <c r="C75" s="436" t="s">
        <v>2136</v>
      </c>
      <c r="D75" s="946"/>
      <c r="E75" s="436" t="s">
        <v>516</v>
      </c>
      <c r="F75" s="1072">
        <v>295</v>
      </c>
      <c r="G75" s="809"/>
      <c r="H75" s="27">
        <f>ROUND(G74*F74/F75,2)</f>
        <v>0</v>
      </c>
      <c r="I75" s="23" t="s">
        <v>50</v>
      </c>
      <c r="J75" s="25">
        <v>19.3</v>
      </c>
      <c r="K75" s="66">
        <f>IF(OR(ISBLANK(J75),G74=0,ISBLANK(G74)),,ROUND(J75+$K$3,2))</f>
        <v>0</v>
      </c>
      <c r="L75" s="28">
        <f>ROUND(K75*H75,2)</f>
        <v>0</v>
      </c>
      <c r="M75" s="29">
        <f>ROUND(K75/F75,2)</f>
        <v>0</v>
      </c>
      <c r="N75" s="1615"/>
      <c r="O75" s="1327">
        <v>0.41049999999999998</v>
      </c>
      <c r="P75" s="947">
        <v>9.57</v>
      </c>
      <c r="Q75" s="1326">
        <f t="shared" si="3"/>
        <v>3.93</v>
      </c>
      <c r="R75" s="437">
        <f t="shared" ref="R75" si="4">K75-Q75</f>
        <v>-3.93</v>
      </c>
      <c r="S75" s="437">
        <f t="shared" ref="S75" si="5">R75/F75</f>
        <v>-1.3322033898305085E-2</v>
      </c>
      <c r="T75" s="437">
        <f t="shared" ref="T75:T109" si="6">N75/F75</f>
        <v>0</v>
      </c>
    </row>
    <row r="76" spans="1:20" ht="15" customHeight="1" thickBot="1" x14ac:dyDescent="0.3">
      <c r="A76" s="211"/>
      <c r="B76" s="43"/>
      <c r="C76" s="124"/>
      <c r="D76" s="1086"/>
      <c r="E76" s="124"/>
      <c r="F76" s="1078"/>
      <c r="G76" s="727"/>
      <c r="H76" s="124"/>
      <c r="I76" s="43"/>
      <c r="J76" s="44"/>
      <c r="K76" s="241"/>
      <c r="L76" s="118"/>
      <c r="M76" s="119"/>
      <c r="N76" s="1661"/>
      <c r="O76" s="1328"/>
      <c r="P76" s="966"/>
      <c r="Q76" s="1464"/>
      <c r="R76" s="1456"/>
      <c r="S76" s="1456"/>
      <c r="T76" s="437" t="s">
        <v>157</v>
      </c>
    </row>
    <row r="77" spans="1:20" ht="15" customHeight="1" thickBot="1" x14ac:dyDescent="0.3">
      <c r="A77" s="22">
        <v>29</v>
      </c>
      <c r="B77" s="200" t="s">
        <v>3108</v>
      </c>
      <c r="C77" s="436" t="s">
        <v>3110</v>
      </c>
      <c r="D77" s="946"/>
      <c r="E77" s="436" t="s">
        <v>516</v>
      </c>
      <c r="F77" s="1072">
        <v>225</v>
      </c>
      <c r="G77" s="1765">
        <v>5</v>
      </c>
      <c r="H77" s="27">
        <f>ROUND(G77*F77/F77,2)</f>
        <v>5</v>
      </c>
      <c r="I77" s="23" t="s">
        <v>50</v>
      </c>
      <c r="J77" s="25">
        <v>25.83</v>
      </c>
      <c r="K77" s="66">
        <f>IF(OR(ISBLANK(J77),G77=0,ISBLANK(G77)),,ROUND(J77+$K$3,2))</f>
        <v>25.83</v>
      </c>
      <c r="L77" s="28">
        <f>ROUND(K77*H77,2)</f>
        <v>129.15</v>
      </c>
      <c r="M77" s="29">
        <f>ROUND(K77/F77,2)</f>
        <v>0.11</v>
      </c>
      <c r="N77" s="1615"/>
      <c r="O77" s="1327">
        <v>0.41049999999999998</v>
      </c>
      <c r="P77" s="947">
        <v>7.52</v>
      </c>
      <c r="Q77" s="1326">
        <f t="shared" ref="Q77" si="7">ROUND(O77*P77,2)</f>
        <v>3.09</v>
      </c>
      <c r="R77" s="437">
        <f t="shared" ref="R77" si="8">K77-Q77</f>
        <v>22.74</v>
      </c>
      <c r="S77" s="437">
        <f t="shared" ref="S77" si="9">R77/F77</f>
        <v>0.10106666666666667</v>
      </c>
      <c r="T77" s="437">
        <f t="shared" ref="T77" si="10">N77/F77</f>
        <v>0</v>
      </c>
    </row>
    <row r="78" spans="1:20" ht="15" customHeight="1" x14ac:dyDescent="0.25">
      <c r="A78" s="22"/>
      <c r="B78" s="23" t="s">
        <v>3109</v>
      </c>
      <c r="C78" s="436" t="s">
        <v>157</v>
      </c>
      <c r="D78" s="1004"/>
      <c r="E78" s="1459" t="s">
        <v>157</v>
      </c>
      <c r="F78" s="1387" t="s">
        <v>157</v>
      </c>
      <c r="G78" s="1748"/>
      <c r="H78" s="1201" t="s">
        <v>157</v>
      </c>
      <c r="I78" s="967" t="s">
        <v>157</v>
      </c>
      <c r="J78" s="982" t="s">
        <v>157</v>
      </c>
      <c r="K78" s="979" t="s">
        <v>157</v>
      </c>
      <c r="L78" s="980" t="s">
        <v>157</v>
      </c>
      <c r="M78" s="981" t="s">
        <v>157</v>
      </c>
      <c r="N78" s="1650"/>
      <c r="O78" s="1327" t="s">
        <v>157</v>
      </c>
      <c r="P78" s="966" t="s">
        <v>157</v>
      </c>
      <c r="Q78" s="1326" t="s">
        <v>238</v>
      </c>
      <c r="R78" s="437" t="s">
        <v>157</v>
      </c>
      <c r="S78" s="437" t="s">
        <v>157</v>
      </c>
      <c r="T78" s="437" t="s">
        <v>157</v>
      </c>
    </row>
    <row r="79" spans="1:20" ht="15" customHeight="1" thickBot="1" x14ac:dyDescent="0.3">
      <c r="A79" s="211"/>
      <c r="B79" s="43" t="s">
        <v>157</v>
      </c>
      <c r="C79" s="124"/>
      <c r="D79" s="1086"/>
      <c r="E79" s="124"/>
      <c r="F79" s="1078"/>
      <c r="G79" s="727"/>
      <c r="H79" s="124"/>
      <c r="I79" s="43"/>
      <c r="J79" s="44"/>
      <c r="K79" s="241"/>
      <c r="L79" s="118"/>
      <c r="M79" s="119"/>
      <c r="N79" s="1661"/>
      <c r="O79" s="1328"/>
      <c r="P79" s="966"/>
      <c r="Q79" s="1464"/>
      <c r="R79" s="1456"/>
      <c r="S79" s="1456"/>
      <c r="T79" s="437" t="s">
        <v>157</v>
      </c>
    </row>
    <row r="80" spans="1:20" ht="15" customHeight="1" thickBot="1" x14ac:dyDescent="0.3">
      <c r="A80" s="22">
        <v>30</v>
      </c>
      <c r="B80" s="200" t="s">
        <v>2145</v>
      </c>
      <c r="C80" s="436" t="s">
        <v>2147</v>
      </c>
      <c r="D80" s="946"/>
      <c r="E80" s="436" t="s">
        <v>2148</v>
      </c>
      <c r="F80" s="1072">
        <v>84</v>
      </c>
      <c r="G80" s="1765">
        <v>5</v>
      </c>
      <c r="H80" s="27">
        <f>ROUND(G80*F80/F80,2)</f>
        <v>5</v>
      </c>
      <c r="I80" s="23" t="s">
        <v>50</v>
      </c>
      <c r="J80" s="25">
        <v>21.45</v>
      </c>
      <c r="K80" s="66">
        <f>IF(OR(ISBLANK(J80),G80=0,ISBLANK(G80)),,ROUND(J80+$K$3,2))</f>
        <v>21.45</v>
      </c>
      <c r="L80" s="28">
        <f>ROUND(K80*H80,2)</f>
        <v>107.25</v>
      </c>
      <c r="M80" s="29">
        <f>ROUND(K80/F80,2)</f>
        <v>0.26</v>
      </c>
      <c r="N80" s="1615"/>
      <c r="O80" s="1327">
        <v>0.41049999999999998</v>
      </c>
      <c r="P80" s="947">
        <v>3.67</v>
      </c>
      <c r="Q80" s="1326">
        <f t="shared" ref="Q80" si="11">ROUND(O80*P80,2)</f>
        <v>1.51</v>
      </c>
      <c r="R80" s="437">
        <f t="shared" ref="R80" si="12">K80-Q80</f>
        <v>19.939999999999998</v>
      </c>
      <c r="S80" s="437">
        <f t="shared" ref="S80" si="13">R80/F80</f>
        <v>0.23738095238095236</v>
      </c>
      <c r="T80" s="437">
        <f t="shared" si="6"/>
        <v>0</v>
      </c>
    </row>
    <row r="81" spans="1:21" ht="15" customHeight="1" thickBot="1" x14ac:dyDescent="0.3">
      <c r="A81" s="22"/>
      <c r="B81" s="23" t="s">
        <v>2146</v>
      </c>
      <c r="C81" s="436" t="s">
        <v>3111</v>
      </c>
      <c r="D81" s="946"/>
      <c r="E81" s="436" t="s">
        <v>3112</v>
      </c>
      <c r="F81" s="1072">
        <v>168</v>
      </c>
      <c r="G81" s="2127" t="s">
        <v>157</v>
      </c>
      <c r="H81" s="27">
        <f>ROUND(G80*F80/F80,2)</f>
        <v>5</v>
      </c>
      <c r="I81" s="23" t="s">
        <v>50</v>
      </c>
      <c r="J81" s="25">
        <v>41.42</v>
      </c>
      <c r="K81" s="134">
        <f>IF(OR(ISBLANK(J81),G79=0,ISBLANK(G79)),,ROUND(J81+$K$3,2))</f>
        <v>0</v>
      </c>
      <c r="L81" s="32">
        <f>ROUND(K81*H81,2)</f>
        <v>0</v>
      </c>
      <c r="M81" s="33">
        <f>ROUND(K81/F81,2)</f>
        <v>0</v>
      </c>
      <c r="N81" s="1615"/>
      <c r="O81" s="1327">
        <v>0.41049999999999998</v>
      </c>
      <c r="P81" s="947">
        <v>7.33</v>
      </c>
      <c r="Q81" s="1326">
        <f t="shared" ref="Q81" si="14">ROUND(O81*P81,2)</f>
        <v>3.01</v>
      </c>
      <c r="R81" s="437">
        <f t="shared" ref="R81" si="15">K81-Q81</f>
        <v>-3.01</v>
      </c>
      <c r="S81" s="437">
        <f t="shared" ref="S81" si="16">R81/F81</f>
        <v>-1.7916666666666664E-2</v>
      </c>
      <c r="T81" s="437">
        <f t="shared" ref="T81" si="17">N81/F81</f>
        <v>0</v>
      </c>
    </row>
    <row r="82" spans="1:21" ht="15" customHeight="1" thickBot="1" x14ac:dyDescent="0.3">
      <c r="A82" s="211"/>
      <c r="B82" s="43" t="s">
        <v>2130</v>
      </c>
      <c r="C82" s="124"/>
      <c r="D82" s="1086"/>
      <c r="E82" s="124"/>
      <c r="F82" s="1078"/>
      <c r="G82" s="727"/>
      <c r="H82" s="124"/>
      <c r="I82" s="43"/>
      <c r="J82" s="44"/>
      <c r="K82" s="241"/>
      <c r="L82" s="118"/>
      <c r="M82" s="119"/>
      <c r="N82" s="1661"/>
      <c r="O82" s="1328"/>
      <c r="P82" s="966"/>
      <c r="Q82" s="1464"/>
      <c r="R82" s="1456"/>
      <c r="S82" s="1456"/>
      <c r="T82" s="437" t="s">
        <v>157</v>
      </c>
    </row>
    <row r="83" spans="1:21" ht="15" customHeight="1" thickBot="1" x14ac:dyDescent="0.3">
      <c r="A83" s="22">
        <v>31</v>
      </c>
      <c r="B83" s="200" t="s">
        <v>2149</v>
      </c>
      <c r="C83" s="436" t="s">
        <v>2151</v>
      </c>
      <c r="D83" s="946"/>
      <c r="E83" s="436" t="s">
        <v>516</v>
      </c>
      <c r="F83" s="1072">
        <v>212</v>
      </c>
      <c r="G83" s="1765">
        <v>0</v>
      </c>
      <c r="H83" s="27">
        <f>ROUND(G83*F83/F83,2)</f>
        <v>0</v>
      </c>
      <c r="I83" s="23" t="s">
        <v>50</v>
      </c>
      <c r="J83" s="25">
        <v>24.68</v>
      </c>
      <c r="K83" s="66">
        <f>IF(OR(ISBLANK(J83),G83=0,ISBLANK(G83)),,ROUND(J83+$K$3,2))</f>
        <v>0</v>
      </c>
      <c r="L83" s="28">
        <f>ROUND(K83*H83,2)</f>
        <v>0</v>
      </c>
      <c r="M83" s="29">
        <f>ROUND(K83/F83,2)</f>
        <v>0</v>
      </c>
      <c r="N83" s="1615"/>
      <c r="O83" s="1327">
        <v>0.41049999999999998</v>
      </c>
      <c r="P83" s="947">
        <v>12.26</v>
      </c>
      <c r="Q83" s="1326">
        <f t="shared" ref="Q83:Q84" si="18">ROUND(O83*P83,2)</f>
        <v>5.03</v>
      </c>
      <c r="R83" s="437">
        <f t="shared" ref="R83" si="19">K83-Q83</f>
        <v>-5.03</v>
      </c>
      <c r="S83" s="437">
        <f t="shared" ref="S83" si="20">R83/F83</f>
        <v>-2.3726415094339624E-2</v>
      </c>
      <c r="T83" s="437">
        <f t="shared" si="6"/>
        <v>0</v>
      </c>
    </row>
    <row r="84" spans="1:21" ht="15" customHeight="1" x14ac:dyDescent="0.25">
      <c r="A84" s="22"/>
      <c r="B84" s="23" t="s">
        <v>2150</v>
      </c>
      <c r="C84" s="436" t="s">
        <v>2152</v>
      </c>
      <c r="D84" s="946"/>
      <c r="E84" s="436" t="s">
        <v>516</v>
      </c>
      <c r="F84" s="1072">
        <v>212</v>
      </c>
      <c r="G84" s="809"/>
      <c r="H84" s="27">
        <f>ROUND(G83*F83/F84,2)</f>
        <v>0</v>
      </c>
      <c r="I84" s="23" t="s">
        <v>50</v>
      </c>
      <c r="J84" s="982"/>
      <c r="K84" s="979"/>
      <c r="L84" s="980"/>
      <c r="M84" s="981"/>
      <c r="N84" s="1615"/>
      <c r="O84" s="1327">
        <v>0.41049999999999998</v>
      </c>
      <c r="P84" s="947">
        <v>13.69</v>
      </c>
      <c r="Q84" s="1326">
        <f t="shared" si="18"/>
        <v>5.62</v>
      </c>
      <c r="R84" s="437" t="s">
        <v>157</v>
      </c>
      <c r="S84" s="437" t="s">
        <v>157</v>
      </c>
      <c r="T84" s="437">
        <f t="shared" si="6"/>
        <v>0</v>
      </c>
    </row>
    <row r="85" spans="1:21" ht="15" customHeight="1" thickBot="1" x14ac:dyDescent="0.3">
      <c r="A85" s="211"/>
      <c r="B85" s="43"/>
      <c r="C85" s="124"/>
      <c r="D85" s="1086"/>
      <c r="E85" s="124"/>
      <c r="F85" s="1078"/>
      <c r="G85" s="727"/>
      <c r="H85" s="124"/>
      <c r="I85" s="43"/>
      <c r="J85" s="44"/>
      <c r="K85" s="241"/>
      <c r="L85" s="118"/>
      <c r="M85" s="119"/>
      <c r="N85" s="1661"/>
      <c r="O85" s="1328"/>
      <c r="P85" s="966"/>
      <c r="Q85" s="1464"/>
      <c r="R85" s="1456"/>
      <c r="S85" s="1456"/>
      <c r="T85" s="437" t="s">
        <v>157</v>
      </c>
    </row>
    <row r="86" spans="1:21" ht="15" customHeight="1" thickBot="1" x14ac:dyDescent="0.3">
      <c r="A86" s="22">
        <v>32</v>
      </c>
      <c r="B86" s="200" t="s">
        <v>2153</v>
      </c>
      <c r="C86" s="436" t="s">
        <v>3107</v>
      </c>
      <c r="D86" s="946"/>
      <c r="E86" s="436" t="s">
        <v>2144</v>
      </c>
      <c r="F86" s="1072">
        <v>1000</v>
      </c>
      <c r="G86" s="1765"/>
      <c r="H86" s="27">
        <f>ROUND(G86*F86/F86,2)</f>
        <v>0</v>
      </c>
      <c r="I86" s="23" t="s">
        <v>50</v>
      </c>
      <c r="J86" s="25">
        <v>14.19</v>
      </c>
      <c r="K86" s="66">
        <f>IF(OR(ISBLANK(J86),G86=0,ISBLANK(G86)),,ROUND(J86+$K$3,2))</f>
        <v>0</v>
      </c>
      <c r="L86" s="28">
        <f>ROUND(K86*H86,2)</f>
        <v>0</v>
      </c>
      <c r="M86" s="29">
        <f>ROUND(K86/F86,2)</f>
        <v>0</v>
      </c>
      <c r="N86" s="1615"/>
      <c r="O86" s="1327">
        <v>0.40150000000000002</v>
      </c>
      <c r="P86" s="947">
        <v>4.8099999999999996</v>
      </c>
      <c r="Q86" s="1326">
        <f t="shared" ref="Q86" si="21">ROUND(O86*P86,2)</f>
        <v>1.93</v>
      </c>
      <c r="R86" s="437">
        <f t="shared" ref="R86" si="22">K86-Q86</f>
        <v>-1.93</v>
      </c>
      <c r="S86" s="437">
        <f t="shared" ref="S86" si="23">R86/F86</f>
        <v>-1.9299999999999999E-3</v>
      </c>
      <c r="T86" s="437">
        <f t="shared" si="6"/>
        <v>0</v>
      </c>
    </row>
    <row r="87" spans="1:21" ht="15" customHeight="1" x14ac:dyDescent="0.25">
      <c r="A87" s="22"/>
      <c r="B87" s="23" t="s">
        <v>2154</v>
      </c>
      <c r="C87" s="436" t="s">
        <v>157</v>
      </c>
      <c r="D87" s="1004"/>
      <c r="E87" s="1459" t="s">
        <v>157</v>
      </c>
      <c r="F87" s="1387" t="s">
        <v>157</v>
      </c>
      <c r="G87" s="1748"/>
      <c r="H87" s="1201" t="s">
        <v>157</v>
      </c>
      <c r="I87" s="967" t="s">
        <v>157</v>
      </c>
      <c r="J87" s="982" t="s">
        <v>157</v>
      </c>
      <c r="K87" s="979" t="s">
        <v>157</v>
      </c>
      <c r="L87" s="980" t="s">
        <v>157</v>
      </c>
      <c r="M87" s="981" t="s">
        <v>157</v>
      </c>
      <c r="N87" s="1650"/>
      <c r="O87" s="1327" t="s">
        <v>157</v>
      </c>
      <c r="P87" s="966" t="s">
        <v>157</v>
      </c>
      <c r="Q87" s="1464" t="s">
        <v>157</v>
      </c>
      <c r="R87" s="1465" t="s">
        <v>157</v>
      </c>
      <c r="S87" s="1465" t="s">
        <v>157</v>
      </c>
      <c r="T87" s="437" t="s">
        <v>157</v>
      </c>
    </row>
    <row r="88" spans="1:21" ht="15" customHeight="1" thickBot="1" x14ac:dyDescent="0.3">
      <c r="A88" s="211"/>
      <c r="B88" s="43"/>
      <c r="C88" s="124"/>
      <c r="D88" s="1086"/>
      <c r="E88" s="124"/>
      <c r="F88" s="1078"/>
      <c r="G88" s="727"/>
      <c r="H88" s="124"/>
      <c r="I88" s="43"/>
      <c r="J88" s="44"/>
      <c r="K88" s="241"/>
      <c r="L88" s="118"/>
      <c r="M88" s="119"/>
      <c r="N88" s="1661"/>
      <c r="O88" s="1328"/>
      <c r="P88" s="966"/>
      <c r="Q88" s="1464"/>
      <c r="R88" s="1456"/>
      <c r="S88" s="1456"/>
      <c r="T88" s="437" t="s">
        <v>157</v>
      </c>
    </row>
    <row r="89" spans="1:21" ht="15" customHeight="1" thickBot="1" x14ac:dyDescent="0.3">
      <c r="A89" s="52">
        <v>33</v>
      </c>
      <c r="B89" s="273" t="s">
        <v>2139</v>
      </c>
      <c r="C89" s="999" t="s">
        <v>2141</v>
      </c>
      <c r="D89" s="946"/>
      <c r="E89" s="999" t="s">
        <v>2144</v>
      </c>
      <c r="F89" s="1081">
        <v>1000</v>
      </c>
      <c r="G89" s="1765">
        <v>280</v>
      </c>
      <c r="H89" s="329">
        <f>ROUND(G89*F89/F89,2)</f>
        <v>280</v>
      </c>
      <c r="I89" s="62" t="s">
        <v>50</v>
      </c>
      <c r="J89" s="984"/>
      <c r="K89" s="1195"/>
      <c r="L89" s="1196"/>
      <c r="M89" s="1197"/>
      <c r="N89" s="1615"/>
      <c r="O89" s="1327">
        <v>0.41049999999999998</v>
      </c>
      <c r="P89" s="947">
        <v>4.21</v>
      </c>
      <c r="Q89" s="1326">
        <f>ROUND(O89*P89,2)</f>
        <v>1.73</v>
      </c>
      <c r="R89" s="437" t="s">
        <v>157</v>
      </c>
      <c r="S89" s="437" t="s">
        <v>157</v>
      </c>
      <c r="T89" s="437">
        <f t="shared" si="6"/>
        <v>0</v>
      </c>
      <c r="U89" s="334" t="s">
        <v>157</v>
      </c>
    </row>
    <row r="90" spans="1:21" ht="15" customHeight="1" x14ac:dyDescent="0.25">
      <c r="A90" s="22"/>
      <c r="B90" s="34" t="s">
        <v>2140</v>
      </c>
      <c r="C90" s="135" t="s">
        <v>2142</v>
      </c>
      <c r="D90" s="946"/>
      <c r="E90" s="135" t="s">
        <v>2144</v>
      </c>
      <c r="F90" s="1073">
        <v>1000</v>
      </c>
      <c r="G90" s="1751"/>
      <c r="H90" s="135">
        <f>ROUND(G89*F89/F90,2)</f>
        <v>280</v>
      </c>
      <c r="I90" s="23" t="s">
        <v>50</v>
      </c>
      <c r="J90" s="982"/>
      <c r="K90" s="979"/>
      <c r="L90" s="980"/>
      <c r="M90" s="981"/>
      <c r="N90" s="1569" t="s">
        <v>157</v>
      </c>
      <c r="O90" s="1474"/>
      <c r="P90" s="1475" t="s">
        <v>157</v>
      </c>
      <c r="Q90" s="1570" t="s">
        <v>157</v>
      </c>
      <c r="R90" s="1570" t="s">
        <v>157</v>
      </c>
      <c r="S90" s="1476" t="e">
        <f t="shared" ref="S90" si="24">M90/E90</f>
        <v>#VALUE!</v>
      </c>
      <c r="T90" s="1476" t="e">
        <f t="shared" si="6"/>
        <v>#VALUE!</v>
      </c>
    </row>
    <row r="91" spans="1:21" ht="15" customHeight="1" thickBot="1" x14ac:dyDescent="0.3">
      <c r="A91" s="41"/>
      <c r="B91" s="13" t="s">
        <v>157</v>
      </c>
      <c r="C91" s="128" t="s">
        <v>2143</v>
      </c>
      <c r="D91" s="986"/>
      <c r="E91" s="128" t="s">
        <v>2144</v>
      </c>
      <c r="F91" s="1074">
        <v>1000</v>
      </c>
      <c r="G91" s="1752"/>
      <c r="H91" s="128">
        <f>ROUND(G89*F89/F91,2)</f>
        <v>280</v>
      </c>
      <c r="I91" s="48" t="s">
        <v>50</v>
      </c>
      <c r="J91" s="68">
        <v>11</v>
      </c>
      <c r="K91" s="69">
        <f>IF(OR(ISBLANK(J91),G89=0,ISBLANK(G89)),,ROUND(J91+$K$3,2))</f>
        <v>11</v>
      </c>
      <c r="L91" s="71">
        <f t="shared" ref="L91" si="25">ROUND(K91*H91,2)</f>
        <v>3080</v>
      </c>
      <c r="M91" s="112">
        <f t="shared" ref="M91" si="26">ROUND(K91/F91,2)</f>
        <v>0.01</v>
      </c>
      <c r="N91" s="1615"/>
      <c r="O91" s="1327">
        <v>0.41049999999999998</v>
      </c>
      <c r="P91" s="947">
        <v>4.32</v>
      </c>
      <c r="Q91" s="1326">
        <f>ROUND(O91*P91,2)</f>
        <v>1.77</v>
      </c>
      <c r="R91" s="437">
        <f>K91-Q91</f>
        <v>9.23</v>
      </c>
      <c r="S91" s="437">
        <f>R91/F91</f>
        <v>9.2300000000000004E-3</v>
      </c>
      <c r="T91" s="437">
        <f t="shared" si="6"/>
        <v>0</v>
      </c>
    </row>
    <row r="92" spans="1:21" ht="15" customHeight="1" thickBot="1" x14ac:dyDescent="0.3">
      <c r="A92" s="52">
        <v>34</v>
      </c>
      <c r="B92" s="676" t="s">
        <v>3113</v>
      </c>
      <c r="C92" s="186" t="s">
        <v>3116</v>
      </c>
      <c r="D92" s="985"/>
      <c r="E92" s="186" t="s">
        <v>516</v>
      </c>
      <c r="F92" s="1077">
        <v>212</v>
      </c>
      <c r="G92" s="1765">
        <v>0</v>
      </c>
      <c r="H92" s="27">
        <f>ROUND(G92*F92/F92,2)</f>
        <v>0</v>
      </c>
      <c r="I92" s="88" t="s">
        <v>50</v>
      </c>
      <c r="J92" s="25">
        <v>24.53</v>
      </c>
      <c r="K92" s="217">
        <f>IF(OR(ISBLANK(J92),G92=0,ISBLANK(G92)),,ROUND(J92+$K$3,2))</f>
        <v>0</v>
      </c>
      <c r="L92" s="28">
        <f>ROUND(H92*K92,2)</f>
        <v>0</v>
      </c>
      <c r="M92" s="29">
        <f>ROUND(K92/F92,2)</f>
        <v>0</v>
      </c>
      <c r="N92" s="1615"/>
      <c r="O92" s="1327">
        <v>0.41049999999999998</v>
      </c>
      <c r="P92" s="947">
        <v>10.67</v>
      </c>
      <c r="Q92" s="1326">
        <f t="shared" ref="Q92:Q93" si="27">ROUND(O92*P92,2)</f>
        <v>4.38</v>
      </c>
      <c r="R92" s="437" t="s">
        <v>157</v>
      </c>
      <c r="S92" s="437" t="s">
        <v>157</v>
      </c>
      <c r="T92" s="437" t="s">
        <v>157</v>
      </c>
    </row>
    <row r="93" spans="1:21" ht="15" customHeight="1" x14ac:dyDescent="0.25">
      <c r="A93" s="52"/>
      <c r="B93" s="30" t="s">
        <v>3114</v>
      </c>
      <c r="C93" s="135" t="s">
        <v>2158</v>
      </c>
      <c r="D93" s="946"/>
      <c r="E93" s="135" t="s">
        <v>516</v>
      </c>
      <c r="F93" s="1108">
        <v>215</v>
      </c>
      <c r="G93" s="809"/>
      <c r="H93" s="87">
        <f>ROUND(G92*F92/F93,2)</f>
        <v>0</v>
      </c>
      <c r="I93" s="34" t="s">
        <v>50</v>
      </c>
      <c r="J93" s="982"/>
      <c r="K93" s="979"/>
      <c r="L93" s="1603"/>
      <c r="M93" s="1604"/>
      <c r="N93" s="1615"/>
      <c r="O93" s="1327">
        <v>0.41049999999999998</v>
      </c>
      <c r="P93" s="947">
        <v>11.9</v>
      </c>
      <c r="Q93" s="1326">
        <f t="shared" si="27"/>
        <v>4.88</v>
      </c>
      <c r="R93" s="437" t="s">
        <v>157</v>
      </c>
      <c r="S93" s="437" t="s">
        <v>157</v>
      </c>
      <c r="T93" s="437">
        <f t="shared" ref="T93" si="28">N93/F93</f>
        <v>0</v>
      </c>
    </row>
    <row r="94" spans="1:21" ht="15" customHeight="1" thickBot="1" x14ac:dyDescent="0.3">
      <c r="A94" s="41"/>
      <c r="B94" s="13" t="s">
        <v>3115</v>
      </c>
      <c r="C94" s="128"/>
      <c r="D94" s="1529"/>
      <c r="E94" s="1447" t="s">
        <v>157</v>
      </c>
      <c r="F94" s="1724" t="s">
        <v>157</v>
      </c>
      <c r="G94" s="1749"/>
      <c r="H94" s="1467" t="s">
        <v>157</v>
      </c>
      <c r="I94" s="1446" t="s">
        <v>157</v>
      </c>
      <c r="J94" s="968" t="s">
        <v>157</v>
      </c>
      <c r="K94" s="1436" t="s">
        <v>157</v>
      </c>
      <c r="L94" s="1469" t="s">
        <v>157</v>
      </c>
      <c r="M94" s="1577" t="s">
        <v>157</v>
      </c>
      <c r="N94" s="1662"/>
      <c r="O94" s="1328"/>
      <c r="P94" s="966"/>
      <c r="Q94" s="1464"/>
      <c r="R94" s="1456"/>
      <c r="S94" s="1456"/>
      <c r="T94" s="437" t="s">
        <v>157</v>
      </c>
    </row>
    <row r="95" spans="1:21" ht="15" customHeight="1" thickBot="1" x14ac:dyDescent="0.3">
      <c r="A95" s="52">
        <v>35</v>
      </c>
      <c r="B95" s="676" t="s">
        <v>2155</v>
      </c>
      <c r="C95" s="186" t="s">
        <v>2157</v>
      </c>
      <c r="D95" s="985"/>
      <c r="E95" s="186" t="s">
        <v>516</v>
      </c>
      <c r="F95" s="1077">
        <v>212</v>
      </c>
      <c r="G95" s="1745">
        <v>10</v>
      </c>
      <c r="H95" s="27">
        <f>ROUND(G95*F95/F95,2)</f>
        <v>10</v>
      </c>
      <c r="I95" s="88" t="s">
        <v>50</v>
      </c>
      <c r="J95" s="25">
        <v>24.53</v>
      </c>
      <c r="K95" s="217">
        <f>IF(OR(ISBLANK(J95),G95=0,ISBLANK(G95)),,ROUND(J95+$K$3,2))</f>
        <v>24.53</v>
      </c>
      <c r="L95" s="28">
        <f>ROUND(H95*K95,2)</f>
        <v>245.3</v>
      </c>
      <c r="M95" s="29">
        <f>ROUND(K95/F95,2)</f>
        <v>0.12</v>
      </c>
      <c r="N95" s="1615"/>
      <c r="O95" s="1327">
        <v>0.41049999999999998</v>
      </c>
      <c r="P95" s="947">
        <v>10.32</v>
      </c>
      <c r="Q95" s="1326">
        <f t="shared" ref="Q95:Q96" si="29">ROUND(O95*P95,2)</f>
        <v>4.24</v>
      </c>
      <c r="R95" s="437">
        <f t="shared" ref="R95" si="30">K95-Q95</f>
        <v>20.29</v>
      </c>
      <c r="S95" s="437">
        <f t="shared" ref="S95" si="31">R95/F95</f>
        <v>9.5707547169811322E-2</v>
      </c>
      <c r="T95" s="437">
        <f t="shared" si="6"/>
        <v>0</v>
      </c>
    </row>
    <row r="96" spans="1:21" ht="15" customHeight="1" x14ac:dyDescent="0.25">
      <c r="A96" s="52"/>
      <c r="B96" s="30" t="s">
        <v>2156</v>
      </c>
      <c r="C96" s="135" t="s">
        <v>2158</v>
      </c>
      <c r="D96" s="946"/>
      <c r="E96" s="135" t="s">
        <v>516</v>
      </c>
      <c r="F96" s="1108">
        <v>215</v>
      </c>
      <c r="G96" s="809"/>
      <c r="H96" s="87">
        <f>ROUND(G95*F95/F96,2)</f>
        <v>9.86</v>
      </c>
      <c r="I96" s="34" t="s">
        <v>50</v>
      </c>
      <c r="J96" s="982"/>
      <c r="K96" s="979"/>
      <c r="L96" s="1603"/>
      <c r="M96" s="1604"/>
      <c r="N96" s="1615"/>
      <c r="O96" s="1327">
        <v>0.41049999999999998</v>
      </c>
      <c r="P96" s="947">
        <v>11.9</v>
      </c>
      <c r="Q96" s="1326">
        <f t="shared" si="29"/>
        <v>4.88</v>
      </c>
      <c r="R96" s="437" t="s">
        <v>157</v>
      </c>
      <c r="S96" s="437" t="s">
        <v>157</v>
      </c>
      <c r="T96" s="437" t="s">
        <v>157</v>
      </c>
    </row>
    <row r="97" spans="1:20" ht="15" customHeight="1" thickBot="1" x14ac:dyDescent="0.3">
      <c r="A97" s="41"/>
      <c r="B97" s="13" t="s">
        <v>157</v>
      </c>
      <c r="C97" s="128" t="s">
        <v>157</v>
      </c>
      <c r="D97" s="1529"/>
      <c r="E97" s="1447" t="s">
        <v>157</v>
      </c>
      <c r="F97" s="1724" t="s">
        <v>157</v>
      </c>
      <c r="G97" s="1749"/>
      <c r="H97" s="1467" t="s">
        <v>157</v>
      </c>
      <c r="I97" s="1446" t="s">
        <v>157</v>
      </c>
      <c r="J97" s="968" t="s">
        <v>157</v>
      </c>
      <c r="K97" s="1436" t="s">
        <v>157</v>
      </c>
      <c r="L97" s="1469" t="s">
        <v>157</v>
      </c>
      <c r="M97" s="1577" t="s">
        <v>157</v>
      </c>
      <c r="N97" s="1662"/>
      <c r="O97" s="1328"/>
      <c r="P97" s="966"/>
      <c r="Q97" s="1464"/>
      <c r="R97" s="1456"/>
      <c r="S97" s="1456"/>
      <c r="T97" s="437" t="s">
        <v>157</v>
      </c>
    </row>
    <row r="98" spans="1:20" ht="15" customHeight="1" thickBot="1" x14ac:dyDescent="0.3">
      <c r="A98" s="52">
        <v>36</v>
      </c>
      <c r="B98" s="676" t="s">
        <v>2210</v>
      </c>
      <c r="C98" s="186" t="s">
        <v>2208</v>
      </c>
      <c r="D98" s="946"/>
      <c r="E98" s="186" t="s">
        <v>2209</v>
      </c>
      <c r="F98" s="1077">
        <v>1000</v>
      </c>
      <c r="G98" s="1745">
        <v>5</v>
      </c>
      <c r="H98" s="27">
        <f>ROUND($G$109*$F$109/F98,2)</f>
        <v>0</v>
      </c>
      <c r="I98" s="88" t="s">
        <v>50</v>
      </c>
      <c r="J98" s="25">
        <v>21.24</v>
      </c>
      <c r="K98" s="66">
        <f>IF(OR(ISBLANK(J98),G98=0,ISBLANK(G98)),,ROUND(J98+$K$3,2))</f>
        <v>21.24</v>
      </c>
      <c r="L98" s="28">
        <f>ROUND(H98*K98,2)</f>
        <v>0</v>
      </c>
      <c r="M98" s="29">
        <f>ROUND(K98/F98,2)</f>
        <v>0.02</v>
      </c>
      <c r="N98" s="1615"/>
      <c r="O98" s="1327">
        <v>0.41049999999999998</v>
      </c>
      <c r="P98" s="947">
        <v>3.89</v>
      </c>
      <c r="Q98" s="1326">
        <f t="shared" ref="Q98" si="32">ROUND(O98*P98,2)</f>
        <v>1.6</v>
      </c>
      <c r="R98" s="437">
        <f t="shared" ref="R98" si="33">K98-Q98</f>
        <v>19.639999999999997</v>
      </c>
      <c r="S98" s="437">
        <f t="shared" ref="S98" si="34">R98/F98</f>
        <v>1.9639999999999998E-2</v>
      </c>
      <c r="T98" s="437">
        <f t="shared" ref="T98" si="35">N98/F98</f>
        <v>0</v>
      </c>
    </row>
    <row r="99" spans="1:20" ht="15" customHeight="1" x14ac:dyDescent="0.25">
      <c r="A99" s="52"/>
      <c r="B99" s="30" t="s">
        <v>2207</v>
      </c>
      <c r="C99" s="135" t="s">
        <v>157</v>
      </c>
      <c r="D99" s="1004"/>
      <c r="E99" s="1443" t="s">
        <v>157</v>
      </c>
      <c r="F99" s="1533" t="s">
        <v>157</v>
      </c>
      <c r="G99" s="1748"/>
      <c r="H99" s="1454" t="s">
        <v>157</v>
      </c>
      <c r="I99" s="1441" t="s">
        <v>157</v>
      </c>
      <c r="J99" s="982" t="s">
        <v>157</v>
      </c>
      <c r="K99" s="979" t="s">
        <v>157</v>
      </c>
      <c r="L99" s="1603" t="s">
        <v>157</v>
      </c>
      <c r="M99" s="1604" t="s">
        <v>157</v>
      </c>
      <c r="N99" s="1650"/>
      <c r="O99" s="1327" t="s">
        <v>157</v>
      </c>
      <c r="P99" s="966" t="s">
        <v>157</v>
      </c>
      <c r="Q99" s="1464" t="s">
        <v>157</v>
      </c>
      <c r="R99" s="1465" t="s">
        <v>157</v>
      </c>
      <c r="S99" s="1465" t="s">
        <v>157</v>
      </c>
      <c r="T99" s="437" t="s">
        <v>157</v>
      </c>
    </row>
    <row r="100" spans="1:20" ht="15" customHeight="1" thickBot="1" x14ac:dyDescent="0.3">
      <c r="A100" s="55"/>
      <c r="B100" s="43"/>
      <c r="C100" s="128"/>
      <c r="D100" s="1529"/>
      <c r="E100" s="1447"/>
      <c r="F100" s="2131"/>
      <c r="G100" s="1749"/>
      <c r="H100" s="2132"/>
      <c r="I100" s="1446"/>
      <c r="J100" s="1311"/>
      <c r="K100" s="1587"/>
      <c r="L100" s="1469"/>
      <c r="M100" s="1577"/>
      <c r="N100" s="1649"/>
      <c r="O100" s="2043"/>
      <c r="P100" s="1598"/>
      <c r="Q100" s="1822"/>
      <c r="R100" s="2044"/>
      <c r="S100" s="2044"/>
      <c r="T100" s="936"/>
    </row>
    <row r="101" spans="1:20" ht="15" customHeight="1" thickBot="1" x14ac:dyDescent="0.3">
      <c r="A101" s="52">
        <v>37</v>
      </c>
      <c r="B101" s="676" t="s">
        <v>3119</v>
      </c>
      <c r="C101" s="1825" t="s">
        <v>3122</v>
      </c>
      <c r="D101" s="2138"/>
      <c r="E101" s="1825" t="s">
        <v>1369</v>
      </c>
      <c r="F101" s="2139">
        <v>200</v>
      </c>
      <c r="G101" s="1745">
        <v>50</v>
      </c>
      <c r="H101" s="27">
        <f>ROUND($G$105*$F$105/F101,2)</f>
        <v>65</v>
      </c>
      <c r="I101" s="1967" t="s">
        <v>50</v>
      </c>
      <c r="J101" s="25">
        <v>5.5</v>
      </c>
      <c r="K101" s="66">
        <f>IF(OR(ISBLANK(J101),G101=0,ISBLANK(G101)),,ROUND(J101+$K$3,2))</f>
        <v>5.5</v>
      </c>
      <c r="L101" s="28">
        <f>ROUND(H101*K101,2)</f>
        <v>357.5</v>
      </c>
      <c r="M101" s="29">
        <f>ROUND(K101/F101,2)</f>
        <v>0.03</v>
      </c>
      <c r="N101" s="1615"/>
      <c r="O101" s="1327">
        <v>0.41049999999999998</v>
      </c>
      <c r="P101" s="947">
        <v>1.01</v>
      </c>
      <c r="Q101" s="1326">
        <f t="shared" ref="Q101" si="36">ROUND(O101*P101,2)</f>
        <v>0.41</v>
      </c>
      <c r="R101" s="437">
        <f t="shared" ref="R101" si="37">K101-Q101</f>
        <v>5.09</v>
      </c>
      <c r="S101" s="437">
        <f t="shared" ref="S101" si="38">R101/F101</f>
        <v>2.545E-2</v>
      </c>
      <c r="T101" s="437">
        <f t="shared" ref="T101:T104" si="39">N101/F101</f>
        <v>0</v>
      </c>
    </row>
    <row r="102" spans="1:20" ht="15" customHeight="1" thickBot="1" x14ac:dyDescent="0.3">
      <c r="A102" s="52"/>
      <c r="B102" s="30" t="s">
        <v>3120</v>
      </c>
      <c r="C102" s="186" t="s">
        <v>2360</v>
      </c>
      <c r="D102" s="2022"/>
      <c r="E102" s="186" t="s">
        <v>1369</v>
      </c>
      <c r="F102" s="1979">
        <v>200</v>
      </c>
      <c r="G102" s="2115"/>
      <c r="H102" s="135">
        <f t="shared" ref="H102:H104" si="40">ROUND($G$105*$F$105/F102,2)</f>
        <v>65</v>
      </c>
      <c r="I102" s="1967" t="s">
        <v>50</v>
      </c>
      <c r="J102" s="25">
        <v>4.45</v>
      </c>
      <c r="K102" s="66">
        <f>IF(OR(ISBLANK(J101),G101=0,ISBLANK(G101)),,ROUND(J102+$K$3,2))</f>
        <v>4.45</v>
      </c>
      <c r="L102" s="28">
        <f t="shared" ref="L102" si="41">ROUND(H102*K102,2)</f>
        <v>289.25</v>
      </c>
      <c r="M102" s="29">
        <f t="shared" ref="M102" si="42">ROUND(K102/F102,2)</f>
        <v>0.02</v>
      </c>
      <c r="N102" s="1569" t="s">
        <v>157</v>
      </c>
      <c r="O102" s="1474"/>
      <c r="P102" s="1475" t="s">
        <v>157</v>
      </c>
      <c r="Q102" s="1570" t="s">
        <v>157</v>
      </c>
      <c r="R102" s="1570" t="s">
        <v>157</v>
      </c>
      <c r="S102" s="1476" t="e">
        <f t="shared" ref="S102:S104" si="43">M102/E102</f>
        <v>#VALUE!</v>
      </c>
      <c r="T102" s="1476" t="e">
        <f t="shared" si="39"/>
        <v>#VALUE!</v>
      </c>
    </row>
    <row r="103" spans="1:20" ht="15" customHeight="1" thickBot="1" x14ac:dyDescent="0.3">
      <c r="A103" s="52"/>
      <c r="B103" s="30" t="s">
        <v>157</v>
      </c>
      <c r="C103" s="135" t="s">
        <v>3123</v>
      </c>
      <c r="D103" s="946"/>
      <c r="E103" s="1443" t="s">
        <v>1369</v>
      </c>
      <c r="F103" s="1533">
        <v>200</v>
      </c>
      <c r="G103" s="1748"/>
      <c r="H103" s="27">
        <f t="shared" si="40"/>
        <v>65</v>
      </c>
      <c r="I103" s="1967" t="s">
        <v>50</v>
      </c>
      <c r="J103" s="982"/>
      <c r="K103" s="979"/>
      <c r="L103" s="980"/>
      <c r="M103" s="981"/>
      <c r="N103" s="1569" t="s">
        <v>157</v>
      </c>
      <c r="O103" s="1474"/>
      <c r="P103" s="1475" t="s">
        <v>157</v>
      </c>
      <c r="Q103" s="1570" t="s">
        <v>157</v>
      </c>
      <c r="R103" s="1570" t="s">
        <v>157</v>
      </c>
      <c r="S103" s="1476" t="e">
        <f t="shared" si="43"/>
        <v>#VALUE!</v>
      </c>
      <c r="T103" s="1476" t="e">
        <f t="shared" si="39"/>
        <v>#VALUE!</v>
      </c>
    </row>
    <row r="104" spans="1:20" ht="15" customHeight="1" thickBot="1" x14ac:dyDescent="0.3">
      <c r="A104" s="55"/>
      <c r="B104" s="551" t="s">
        <v>3121</v>
      </c>
      <c r="C104" s="128" t="s">
        <v>3673</v>
      </c>
      <c r="D104" s="946"/>
      <c r="E104" s="1447" t="s">
        <v>1369</v>
      </c>
      <c r="F104" s="2131">
        <v>200</v>
      </c>
      <c r="G104" s="1749"/>
      <c r="H104" s="513">
        <f t="shared" si="40"/>
        <v>65</v>
      </c>
      <c r="I104" s="277" t="s">
        <v>50</v>
      </c>
      <c r="J104" s="1311"/>
      <c r="K104" s="1587"/>
      <c r="L104" s="1449"/>
      <c r="M104" s="1556"/>
      <c r="N104" s="1569" t="s">
        <v>157</v>
      </c>
      <c r="O104" s="1474"/>
      <c r="P104" s="1475" t="s">
        <v>157</v>
      </c>
      <c r="Q104" s="1570" t="s">
        <v>157</v>
      </c>
      <c r="R104" s="1570" t="s">
        <v>157</v>
      </c>
      <c r="S104" s="1476" t="e">
        <f t="shared" si="43"/>
        <v>#VALUE!</v>
      </c>
      <c r="T104" s="1476" t="e">
        <f t="shared" si="39"/>
        <v>#VALUE!</v>
      </c>
    </row>
    <row r="105" spans="1:20" ht="15" customHeight="1" thickBot="1" x14ac:dyDescent="0.3">
      <c r="A105" s="52">
        <v>38</v>
      </c>
      <c r="B105" s="676" t="s">
        <v>3124</v>
      </c>
      <c r="C105" s="1825" t="s">
        <v>3127</v>
      </c>
      <c r="D105" s="2138"/>
      <c r="E105" s="1825" t="s">
        <v>1419</v>
      </c>
      <c r="F105" s="2139">
        <v>200</v>
      </c>
      <c r="G105" s="1745">
        <v>65</v>
      </c>
      <c r="H105" s="1837">
        <f>ROUND($G$105*$F$105/F105,2)</f>
        <v>65</v>
      </c>
      <c r="I105" s="1894" t="s">
        <v>50</v>
      </c>
      <c r="J105" s="1838">
        <v>3.7</v>
      </c>
      <c r="K105" s="1831">
        <f>IF(OR(ISBLANK(J105),G105=0,ISBLANK(G105)),,ROUND(J105+$K$3,2))</f>
        <v>3.7</v>
      </c>
      <c r="L105" s="1862">
        <f>ROUND(H105*K105,2)</f>
        <v>240.5</v>
      </c>
      <c r="M105" s="29">
        <f>ROUND(K105/F105,2)</f>
        <v>0.02</v>
      </c>
      <c r="N105" s="1615"/>
      <c r="O105" s="1327">
        <v>0.41049999999999998</v>
      </c>
      <c r="P105" s="947">
        <v>0.75</v>
      </c>
      <c r="Q105" s="1326">
        <f t="shared" ref="Q105" si="44">ROUND(O105*P105,2)</f>
        <v>0.31</v>
      </c>
      <c r="R105" s="437">
        <f t="shared" ref="R105" si="45">K105-Q105</f>
        <v>3.39</v>
      </c>
      <c r="S105" s="437">
        <f t="shared" ref="S105" si="46">R105/F105</f>
        <v>1.695E-2</v>
      </c>
      <c r="T105" s="437">
        <f t="shared" ref="T105:T108" si="47">N105/F105</f>
        <v>0</v>
      </c>
    </row>
    <row r="106" spans="1:20" ht="15" customHeight="1" thickBot="1" x14ac:dyDescent="0.3">
      <c r="A106" s="52"/>
      <c r="B106" s="30" t="s">
        <v>3125</v>
      </c>
      <c r="C106" s="186" t="s">
        <v>3123</v>
      </c>
      <c r="D106" s="2022"/>
      <c r="E106" s="186" t="s">
        <v>1419</v>
      </c>
      <c r="F106" s="1979">
        <v>200</v>
      </c>
      <c r="G106" s="2115"/>
      <c r="H106" s="135">
        <f t="shared" ref="H106:H107" si="48">ROUND($G$105*$F$105/F106,2)</f>
        <v>65</v>
      </c>
      <c r="I106" s="1967" t="s">
        <v>50</v>
      </c>
      <c r="J106" s="982"/>
      <c r="K106" s="979"/>
      <c r="L106" s="980"/>
      <c r="M106" s="981"/>
      <c r="N106" s="1569" t="s">
        <v>157</v>
      </c>
      <c r="O106" s="1474"/>
      <c r="P106" s="1475" t="s">
        <v>157</v>
      </c>
      <c r="Q106" s="1570" t="s">
        <v>157</v>
      </c>
      <c r="R106" s="1570" t="s">
        <v>157</v>
      </c>
      <c r="S106" s="1476" t="e">
        <f t="shared" ref="S106:S108" si="49">M106/E106</f>
        <v>#VALUE!</v>
      </c>
      <c r="T106" s="1476" t="e">
        <f t="shared" si="47"/>
        <v>#VALUE!</v>
      </c>
    </row>
    <row r="107" spans="1:20" ht="15" customHeight="1" thickBot="1" x14ac:dyDescent="0.3">
      <c r="A107" s="52"/>
      <c r="B107" s="30" t="s">
        <v>3126</v>
      </c>
      <c r="C107" s="135" t="s">
        <v>3128</v>
      </c>
      <c r="D107" s="946"/>
      <c r="E107" s="1443" t="s">
        <v>1419</v>
      </c>
      <c r="F107" s="1533">
        <v>200</v>
      </c>
      <c r="G107" s="1748"/>
      <c r="H107" s="27">
        <f t="shared" si="48"/>
        <v>65</v>
      </c>
      <c r="I107" s="1967" t="s">
        <v>50</v>
      </c>
      <c r="J107" s="982"/>
      <c r="K107" s="979"/>
      <c r="L107" s="980"/>
      <c r="M107" s="981"/>
      <c r="N107" s="1569" t="s">
        <v>157</v>
      </c>
      <c r="O107" s="1474"/>
      <c r="P107" s="1475" t="s">
        <v>157</v>
      </c>
      <c r="Q107" s="1570" t="s">
        <v>157</v>
      </c>
      <c r="R107" s="1570" t="s">
        <v>157</v>
      </c>
      <c r="S107" s="1476" t="e">
        <f t="shared" si="49"/>
        <v>#VALUE!</v>
      </c>
      <c r="T107" s="1476" t="e">
        <f t="shared" si="47"/>
        <v>#VALUE!</v>
      </c>
    </row>
    <row r="108" spans="1:20" ht="15" customHeight="1" thickBot="1" x14ac:dyDescent="0.3">
      <c r="A108" s="55"/>
      <c r="B108" s="551" t="s">
        <v>157</v>
      </c>
      <c r="C108" s="128" t="s">
        <v>157</v>
      </c>
      <c r="D108" s="1004"/>
      <c r="E108" s="1447" t="s">
        <v>157</v>
      </c>
      <c r="F108" s="2131" t="s">
        <v>157</v>
      </c>
      <c r="G108" s="1749" t="s">
        <v>157</v>
      </c>
      <c r="H108" s="1447" t="s">
        <v>157</v>
      </c>
      <c r="I108" s="2374" t="s">
        <v>157</v>
      </c>
      <c r="J108" s="1311" t="s">
        <v>157</v>
      </c>
      <c r="K108" s="69" t="s">
        <v>157</v>
      </c>
      <c r="L108" s="71" t="s">
        <v>157</v>
      </c>
      <c r="M108" s="112" t="s">
        <v>157</v>
      </c>
      <c r="N108" s="1569" t="s">
        <v>157</v>
      </c>
      <c r="O108" s="1474"/>
      <c r="P108" s="1475" t="s">
        <v>157</v>
      </c>
      <c r="Q108" s="1570" t="s">
        <v>157</v>
      </c>
      <c r="R108" s="1570" t="s">
        <v>157</v>
      </c>
      <c r="S108" s="1476" t="e">
        <f t="shared" si="49"/>
        <v>#VALUE!</v>
      </c>
      <c r="T108" s="1476" t="e">
        <f t="shared" si="47"/>
        <v>#VALUE!</v>
      </c>
    </row>
    <row r="109" spans="1:20" ht="15" customHeight="1" thickBot="1" x14ac:dyDescent="0.3">
      <c r="A109" s="52">
        <v>39</v>
      </c>
      <c r="B109" s="676" t="s">
        <v>2210</v>
      </c>
      <c r="C109" s="186" t="s">
        <v>2208</v>
      </c>
      <c r="D109" s="946"/>
      <c r="E109" s="186" t="s">
        <v>2209</v>
      </c>
      <c r="F109" s="1077">
        <v>1000</v>
      </c>
      <c r="G109" s="1745">
        <v>0</v>
      </c>
      <c r="H109" s="27">
        <f>ROUND($G$109*$F$109/F109,2)</f>
        <v>0</v>
      </c>
      <c r="I109" s="88" t="s">
        <v>50</v>
      </c>
      <c r="J109" s="25">
        <v>21.24</v>
      </c>
      <c r="K109" s="66">
        <f>IF(OR(ISBLANK(J109),G109=0,ISBLANK(G109)),,ROUND(J109+$K$3,2))</f>
        <v>0</v>
      </c>
      <c r="L109" s="28">
        <f>ROUND(H109*K109,2)</f>
        <v>0</v>
      </c>
      <c r="M109" s="29">
        <f>ROUND(K109/F109,2)</f>
        <v>0</v>
      </c>
      <c r="N109" s="1615"/>
      <c r="O109" s="1327">
        <v>0.41049999999999998</v>
      </c>
      <c r="P109" s="947">
        <v>3.89</v>
      </c>
      <c r="Q109" s="1326">
        <f t="shared" ref="Q109" si="50">ROUND(O109*P109,2)</f>
        <v>1.6</v>
      </c>
      <c r="R109" s="437">
        <f t="shared" ref="R109" si="51">K109-Q109</f>
        <v>-1.6</v>
      </c>
      <c r="S109" s="437">
        <f t="shared" ref="S109" si="52">R109/F109</f>
        <v>-1.6000000000000001E-3</v>
      </c>
      <c r="T109" s="437">
        <f t="shared" si="6"/>
        <v>0</v>
      </c>
    </row>
    <row r="110" spans="1:20" ht="15" customHeight="1" x14ac:dyDescent="0.25">
      <c r="A110" s="52"/>
      <c r="B110" s="30" t="s">
        <v>2207</v>
      </c>
      <c r="C110" s="135" t="s">
        <v>157</v>
      </c>
      <c r="D110" s="1004"/>
      <c r="E110" s="1443" t="s">
        <v>157</v>
      </c>
      <c r="F110" s="1533" t="s">
        <v>157</v>
      </c>
      <c r="G110" s="1748"/>
      <c r="H110" s="1454" t="s">
        <v>157</v>
      </c>
      <c r="I110" s="1441" t="s">
        <v>157</v>
      </c>
      <c r="J110" s="982" t="s">
        <v>157</v>
      </c>
      <c r="K110" s="979" t="s">
        <v>157</v>
      </c>
      <c r="L110" s="1603" t="s">
        <v>157</v>
      </c>
      <c r="M110" s="1604" t="s">
        <v>157</v>
      </c>
      <c r="N110" s="1650"/>
      <c r="O110" s="1327" t="s">
        <v>157</v>
      </c>
      <c r="P110" s="966" t="s">
        <v>157</v>
      </c>
      <c r="Q110" s="1464" t="s">
        <v>157</v>
      </c>
      <c r="R110" s="1465" t="s">
        <v>157</v>
      </c>
      <c r="S110" s="1465" t="s">
        <v>157</v>
      </c>
      <c r="T110" s="437" t="s">
        <v>157</v>
      </c>
    </row>
    <row r="111" spans="1:20" ht="15" customHeight="1" thickBot="1" x14ac:dyDescent="0.3">
      <c r="A111" s="55"/>
      <c r="B111" s="43"/>
      <c r="C111" s="128"/>
      <c r="D111" s="1529"/>
      <c r="E111" s="1447"/>
      <c r="F111" s="2131"/>
      <c r="G111" s="1749"/>
      <c r="H111" s="2132"/>
      <c r="I111" s="1446"/>
      <c r="J111" s="1311"/>
      <c r="K111" s="1587"/>
      <c r="L111" s="1469"/>
      <c r="M111" s="1577"/>
      <c r="N111" s="1649"/>
      <c r="O111" s="2043"/>
      <c r="P111" s="1598"/>
      <c r="Q111" s="1822"/>
      <c r="R111" s="2044"/>
      <c r="S111" s="2044"/>
      <c r="T111" s="936"/>
    </row>
    <row r="112" spans="1:20" ht="15" customHeight="1" thickBot="1" x14ac:dyDescent="0.3">
      <c r="A112" s="2128"/>
      <c r="B112" s="1816" t="s">
        <v>157</v>
      </c>
      <c r="C112" s="1814" t="s">
        <v>157</v>
      </c>
      <c r="D112" s="2130"/>
      <c r="E112" s="1814" t="s">
        <v>157</v>
      </c>
      <c r="F112" s="1815" t="s">
        <v>157</v>
      </c>
      <c r="G112" s="2129"/>
      <c r="H112" s="1814" t="s">
        <v>157</v>
      </c>
      <c r="I112" s="1816" t="s">
        <v>157</v>
      </c>
      <c r="J112" s="1817" t="s">
        <v>157</v>
      </c>
      <c r="K112" s="1818" t="s">
        <v>157</v>
      </c>
      <c r="L112" s="1819" t="s">
        <v>157</v>
      </c>
      <c r="M112" s="1820" t="s">
        <v>157</v>
      </c>
      <c r="N112" s="2133"/>
      <c r="O112" s="2137" t="s">
        <v>3117</v>
      </c>
      <c r="P112" s="2134"/>
      <c r="Q112" s="2135"/>
      <c r="R112" s="2136"/>
      <c r="S112" s="2136"/>
      <c r="T112" s="2136" t="s">
        <v>157</v>
      </c>
    </row>
    <row r="113" spans="1:20" ht="15" customHeight="1" thickBot="1" x14ac:dyDescent="0.3">
      <c r="A113" s="52">
        <v>40</v>
      </c>
      <c r="B113" s="676" t="s">
        <v>2018</v>
      </c>
      <c r="C113" s="186" t="s">
        <v>3118</v>
      </c>
      <c r="D113" s="946"/>
      <c r="E113" s="186" t="s">
        <v>2020</v>
      </c>
      <c r="F113" s="1077">
        <v>120</v>
      </c>
      <c r="G113" s="1745">
        <v>0</v>
      </c>
      <c r="H113" s="27">
        <f>ROUND(G113*F113/F113,2)</f>
        <v>0</v>
      </c>
      <c r="I113" s="88" t="s">
        <v>50</v>
      </c>
      <c r="J113" s="25">
        <v>42</v>
      </c>
      <c r="K113" s="66">
        <f>IF(OR(ISBLANK(J113),G113=0,ISBLANK(G113)),,ROUND(J113+$K$3,2))</f>
        <v>0</v>
      </c>
      <c r="L113" s="28">
        <f>ROUND(H113*K113,2)</f>
        <v>0</v>
      </c>
      <c r="M113" s="29">
        <f>ROUND(K113/F113,2)</f>
        <v>0</v>
      </c>
      <c r="N113" s="1615">
        <v>29.98</v>
      </c>
      <c r="O113" s="1327">
        <v>0.36770000000000003</v>
      </c>
      <c r="P113" s="947">
        <v>17.55</v>
      </c>
      <c r="Q113" s="1326">
        <f t="shared" ref="Q113" si="53">ROUND(O113*P113,2)</f>
        <v>6.45</v>
      </c>
      <c r="R113" s="437">
        <v>0</v>
      </c>
      <c r="S113" s="437">
        <f t="shared" ref="S113" si="54">R113/F113</f>
        <v>0</v>
      </c>
      <c r="T113" s="437">
        <f t="shared" ref="T113" si="55">N113/F113</f>
        <v>0.24983333333333332</v>
      </c>
    </row>
    <row r="114" spans="1:20" ht="15" customHeight="1" x14ac:dyDescent="0.25">
      <c r="A114" s="52"/>
      <c r="B114" s="30" t="s">
        <v>2019</v>
      </c>
      <c r="C114" s="135" t="s">
        <v>157</v>
      </c>
      <c r="D114" s="1004" t="s">
        <v>157</v>
      </c>
      <c r="E114" s="1443" t="s">
        <v>157</v>
      </c>
      <c r="F114" s="1533" t="s">
        <v>157</v>
      </c>
      <c r="G114" s="1748"/>
      <c r="H114" s="1454" t="s">
        <v>157</v>
      </c>
      <c r="I114" s="1441" t="s">
        <v>157</v>
      </c>
      <c r="J114" s="982"/>
      <c r="K114" s="66" t="s">
        <v>157</v>
      </c>
      <c r="L114" s="32" t="s">
        <v>157</v>
      </c>
      <c r="M114" s="33" t="s">
        <v>157</v>
      </c>
      <c r="N114" s="1616"/>
      <c r="O114" s="1328"/>
      <c r="P114" s="966"/>
      <c r="Q114" s="1464"/>
      <c r="R114" s="1456"/>
      <c r="S114" s="1456"/>
      <c r="T114" s="437" t="s">
        <v>157</v>
      </c>
    </row>
    <row r="115" spans="1:20" ht="15" customHeight="1" thickBot="1" x14ac:dyDescent="0.3">
      <c r="A115" s="22"/>
      <c r="B115" s="88" t="s">
        <v>636</v>
      </c>
      <c r="C115" s="128" t="s">
        <v>157</v>
      </c>
      <c r="D115" s="1529"/>
      <c r="E115" s="1535" t="s">
        <v>157</v>
      </c>
      <c r="F115" s="1536" t="s">
        <v>157</v>
      </c>
      <c r="G115" s="1748"/>
      <c r="H115" s="1467" t="s">
        <v>157</v>
      </c>
      <c r="I115" s="1446" t="s">
        <v>157</v>
      </c>
      <c r="J115" s="968"/>
      <c r="K115" s="61" t="s">
        <v>157</v>
      </c>
      <c r="L115" s="46" t="s">
        <v>157</v>
      </c>
      <c r="M115" s="47" t="s">
        <v>157</v>
      </c>
      <c r="N115" s="1619"/>
      <c r="O115" s="1328"/>
      <c r="P115" s="966"/>
      <c r="Q115" s="1464"/>
      <c r="R115" s="1456"/>
      <c r="S115" s="1456"/>
      <c r="T115" s="437" t="s">
        <v>157</v>
      </c>
    </row>
    <row r="116" spans="1:20" ht="15" customHeight="1" thickBot="1" x14ac:dyDescent="0.3">
      <c r="A116" s="125">
        <v>41</v>
      </c>
      <c r="B116" s="165" t="s">
        <v>595</v>
      </c>
      <c r="C116" s="436" t="s">
        <v>51</v>
      </c>
      <c r="D116" s="1005"/>
      <c r="E116" s="470" t="s">
        <v>516</v>
      </c>
      <c r="F116" s="1076">
        <v>6</v>
      </c>
      <c r="G116" s="1746">
        <v>5</v>
      </c>
      <c r="H116" s="27">
        <f>ROUND(G116*F116/F116,2)</f>
        <v>5</v>
      </c>
      <c r="I116" s="23" t="s">
        <v>50</v>
      </c>
      <c r="J116" s="982"/>
      <c r="K116" s="979"/>
      <c r="L116" s="980"/>
      <c r="M116" s="981"/>
      <c r="N116" s="1650"/>
      <c r="O116" s="1328"/>
      <c r="P116" s="966"/>
      <c r="Q116" s="1464"/>
      <c r="R116" s="1456"/>
      <c r="S116" s="1456"/>
      <c r="T116" s="437" t="s">
        <v>157</v>
      </c>
    </row>
    <row r="117" spans="1:20" ht="15" customHeight="1" thickBot="1" x14ac:dyDescent="0.3">
      <c r="A117" s="22"/>
      <c r="B117" s="34" t="s">
        <v>637</v>
      </c>
      <c r="C117" s="986" t="s">
        <v>518</v>
      </c>
      <c r="D117" s="986"/>
      <c r="E117" s="986"/>
      <c r="F117" s="986"/>
      <c r="G117" s="870"/>
      <c r="H117" s="70" t="e">
        <f>ROUND(G116*F116/F117,2)</f>
        <v>#DIV/0!</v>
      </c>
      <c r="I117" s="59" t="s">
        <v>50</v>
      </c>
      <c r="J117" s="60"/>
      <c r="K117" s="69">
        <f>IF(OR(ISBLANK(J117),G116=0,ISBLANK(G116)),,ROUND(J117+$K$3,2))</f>
        <v>0</v>
      </c>
      <c r="L117" s="71" t="e">
        <f>ROUND(H117*K117,2)</f>
        <v>#DIV/0!</v>
      </c>
      <c r="M117" s="112" t="e">
        <f>ROUND(K117/F117,2)</f>
        <v>#DIV/0!</v>
      </c>
      <c r="N117" s="1478"/>
      <c r="O117" s="1328"/>
      <c r="P117" s="966"/>
      <c r="Q117" s="1464"/>
      <c r="R117" s="1456"/>
      <c r="S117" s="1456"/>
      <c r="T117" s="437" t="s">
        <v>157</v>
      </c>
    </row>
    <row r="118" spans="1:20" ht="15" customHeight="1" thickBot="1" x14ac:dyDescent="0.3">
      <c r="A118" s="41"/>
      <c r="B118" s="13"/>
      <c r="C118" s="513"/>
      <c r="D118" s="1048"/>
      <c r="E118" s="128"/>
      <c r="F118" s="1074"/>
      <c r="G118" s="1754"/>
      <c r="H118" s="74"/>
      <c r="I118" s="13"/>
      <c r="J118" s="79"/>
      <c r="K118" s="61"/>
      <c r="L118" s="71"/>
      <c r="M118" s="112"/>
      <c r="N118" s="1478"/>
      <c r="O118" s="1328"/>
      <c r="P118" s="966"/>
      <c r="Q118" s="1464"/>
      <c r="R118" s="1456"/>
      <c r="S118" s="1456"/>
      <c r="T118" s="437" t="s">
        <v>157</v>
      </c>
    </row>
    <row r="119" spans="1:20" ht="15" customHeight="1" thickBot="1" x14ac:dyDescent="0.3">
      <c r="A119" s="298"/>
      <c r="B119" s="299"/>
      <c r="C119" s="1002"/>
      <c r="D119" s="1002"/>
      <c r="E119" s="1002"/>
      <c r="F119" s="1093"/>
      <c r="G119" s="1766"/>
      <c r="H119" s="302"/>
      <c r="I119" s="300"/>
      <c r="J119" s="523"/>
      <c r="K119" s="301"/>
      <c r="L119" s="303"/>
      <c r="M119" s="304"/>
      <c r="N119" s="1478"/>
      <c r="O119" s="1328"/>
      <c r="P119" s="966"/>
      <c r="Q119" s="1464"/>
      <c r="R119" s="1456"/>
      <c r="S119" s="1456"/>
      <c r="T119" s="437" t="s">
        <v>157</v>
      </c>
    </row>
    <row r="120" spans="1:20" ht="15" customHeight="1" thickTop="1" x14ac:dyDescent="0.25">
      <c r="A120" s="312"/>
      <c r="B120" s="23"/>
      <c r="C120" s="436"/>
      <c r="D120" s="436"/>
      <c r="E120" s="436"/>
      <c r="F120" s="1072"/>
      <c r="G120" s="1754"/>
      <c r="H120" s="27"/>
      <c r="I120" s="509" t="s">
        <v>66</v>
      </c>
      <c r="J120" s="526"/>
      <c r="K120" s="510"/>
      <c r="L120" s="28">
        <f>SUMIF(L6:L118,"&gt;0")</f>
        <v>10125.399999999998</v>
      </c>
      <c r="M120" s="29"/>
      <c r="N120" s="520"/>
    </row>
  </sheetData>
  <sheetProtection selectLockedCells="1"/>
  <customSheetViews>
    <customSheetView guid="{2146B8A8-0C50-46D7-9E04-99F80A0FDBAC}" scale="120" showPageBreaks="1" fitToPage="1" topLeftCell="C79">
      <selection activeCell="H99" sqref="H99"/>
      <rowBreaks count="1" manualBreakCount="1">
        <brk id="45" max="16383" man="1"/>
      </rowBreaks>
      <pageMargins left="0" right="0" top="0" bottom="0" header="0" footer="0"/>
      <pageSetup scale="92" fitToHeight="0" orientation="landscape" r:id="rId1"/>
      <headerFooter>
        <oddHeader>&amp;C&amp;16South Carolina Purchasing Alliance Lot A
&amp;R&amp;12&amp;A
2014</oddHeader>
      </headerFooter>
    </customSheetView>
    <customSheetView guid="{92C9CC13-8131-4554-86CD-BEA0EE82905A}" scale="120" fitToPage="1">
      <selection activeCell="M7" sqref="M7"/>
      <rowBreaks count="2" manualBreakCount="2">
        <brk id="38" max="16383" man="1"/>
        <brk id="74" max="16383" man="1"/>
      </rowBreaks>
      <pageMargins left="0" right="0" top="0" bottom="0" header="0" footer="0"/>
      <pageSetup scale="91" fitToHeight="0" orientation="landscape" r:id="rId2"/>
      <headerFooter>
        <oddHeader>&amp;C&amp;16South Carolina Purchasing Alliance Lot A
&amp;R&amp;12&amp;A
2014</oddHeader>
      </headerFooter>
    </customSheetView>
  </customSheetViews>
  <mergeCells count="3">
    <mergeCell ref="E1:M1"/>
    <mergeCell ref="E2:M2"/>
    <mergeCell ref="F3:J3"/>
  </mergeCells>
  <conditionalFormatting sqref="G68:G69 G71:G73 G64:G66 G117:G120 G62 G60 G8:G9 G49 G46 G51 G42:G43 G40 G38 G36 G34 G32 G29:G30 G17:G18 G20:G21 G27 G25 G23 G15 G13 G11 G53 G93:G94 G58 G56 G75:G76 G78:G79 G81:G82 G84:G85 G87:G88 G90:G91 G96:G97 G99:G100 G102:G104 G106:G108 G110:G112 G114:G115">
    <cfRule type="cellIs" dxfId="29" priority="66" stopIfTrue="1" operator="equal">
      <formula>0</formula>
    </cfRule>
  </conditionalFormatting>
  <conditionalFormatting sqref="G68:G69 G71:G73 G64:G66 G117:G120 G62 G60 G8:G9 G49 G46 G51 G42:G43 G40 G38 G36 G34 G32 G29:G30 G17:G18 G20:G21 G27 G25 G23 G15 G13 G11 G53 G93:G94 G58 G56 G75:G76 G78:G79 G81:G82 G84:G85 G87:G88 G90:G91 G96:G97 G99:G100 G102:G104 G106:G108 G110:G112 G114:G115">
    <cfRule type="cellIs" dxfId="28" priority="65" stopIfTrue="1" operator="equal">
      <formula>0</formula>
    </cfRule>
  </conditionalFormatting>
  <hyperlinks>
    <hyperlink ref="C2" location="'Recap Sheet'!B1" tooltip="Click here to return to recap sheet" display="Return to Recap Sheet"/>
  </hyperlinks>
  <pageMargins left="0.25" right="0.25" top="0.75" bottom="0.75" header="0.3" footer="0.3"/>
  <pageSetup scale="57" fitToHeight="0" orientation="landscape" r:id="rId3"/>
  <headerFooter>
    <oddHeader>&amp;C&amp;"-,Bold"South Carolina School Food Service Purchasing Alliance, Inc.
2018-2019 Bid
Lot A 
&amp;R&amp;12&amp;A
Page &amp;P of &amp;N</oddHeader>
  </headerFooter>
  <rowBreaks count="1" manualBreakCount="1">
    <brk id="73" max="16383" man="1"/>
  </rowBreaks>
  <legacyDrawing r:id="rId4"/>
</worksheet>
</file>

<file path=xl/worksheets/sheet3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M251"/>
  <sheetViews>
    <sheetView topLeftCell="A262" zoomScaleNormal="100" workbookViewId="0">
      <selection activeCell="C2" sqref="C2"/>
    </sheetView>
  </sheetViews>
  <sheetFormatPr defaultColWidth="11.42578125" defaultRowHeight="15" customHeight="1" x14ac:dyDescent="0.25"/>
  <cols>
    <col min="1" max="1" width="4.28515625" style="625" customWidth="1"/>
    <col min="2" max="2" width="46.85546875" style="334" customWidth="1"/>
    <col min="3" max="3" width="32.7109375" style="308" bestFit="1" customWidth="1"/>
    <col min="4" max="4" width="7.7109375" style="308" customWidth="1"/>
    <col min="5" max="5" width="6.28515625" style="308" customWidth="1"/>
    <col min="6" max="6" width="5.7109375" style="1082" customWidth="1"/>
    <col min="7" max="7" width="6.42578125" style="904" customWidth="1"/>
    <col min="8" max="8" width="6.42578125" style="308" customWidth="1"/>
    <col min="9" max="9" width="3.28515625" style="334" customWidth="1"/>
    <col min="10" max="10" width="6" style="209" customWidth="1"/>
    <col min="11" max="11" width="7.28515625" style="209" customWidth="1"/>
    <col min="12" max="12" width="9.7109375" style="309" customWidth="1"/>
    <col min="13" max="13" width="7.140625" style="310" customWidth="1"/>
    <col min="14" max="248" width="11.42578125" style="334"/>
    <col min="249" max="249" width="3.85546875" style="334" customWidth="1"/>
    <col min="250" max="250" width="49.7109375" style="334" customWidth="1"/>
    <col min="251" max="251" width="29.42578125" style="334" customWidth="1"/>
    <col min="252" max="252" width="6.28515625" style="334" customWidth="1"/>
    <col min="253" max="253" width="4.28515625" style="334" customWidth="1"/>
    <col min="254" max="254" width="6.42578125" style="334" customWidth="1"/>
    <col min="255" max="255" width="3.28515625" style="334" customWidth="1"/>
    <col min="256" max="256" width="6" style="334" customWidth="1"/>
    <col min="257" max="257" width="5.7109375" style="334" bestFit="1" customWidth="1"/>
    <col min="258" max="258" width="7" style="334" customWidth="1"/>
    <col min="259" max="259" width="5.42578125" style="334" customWidth="1"/>
    <col min="260" max="260" width="5" style="334" customWidth="1"/>
    <col min="261" max="261" width="6" style="334" bestFit="1" customWidth="1"/>
    <col min="262" max="262" width="6.140625" style="334" customWidth="1"/>
    <col min="263" max="263" width="16.5703125" style="334" customWidth="1"/>
    <col min="264" max="504" width="11.42578125" style="334"/>
    <col min="505" max="505" width="3.85546875" style="334" customWidth="1"/>
    <col min="506" max="506" width="49.7109375" style="334" customWidth="1"/>
    <col min="507" max="507" width="29.42578125" style="334" customWidth="1"/>
    <col min="508" max="508" width="6.28515625" style="334" customWidth="1"/>
    <col min="509" max="509" width="4.28515625" style="334" customWidth="1"/>
    <col min="510" max="510" width="6.42578125" style="334" customWidth="1"/>
    <col min="511" max="511" width="3.28515625" style="334" customWidth="1"/>
    <col min="512" max="512" width="6" style="334" customWidth="1"/>
    <col min="513" max="513" width="5.7109375" style="334" bestFit="1" customWidth="1"/>
    <col min="514" max="514" width="7" style="334" customWidth="1"/>
    <col min="515" max="515" width="5.42578125" style="334" customWidth="1"/>
    <col min="516" max="516" width="5" style="334" customWidth="1"/>
    <col min="517" max="517" width="6" style="334" bestFit="1" customWidth="1"/>
    <col min="518" max="518" width="6.140625" style="334" customWidth="1"/>
    <col min="519" max="519" width="16.5703125" style="334" customWidth="1"/>
    <col min="520" max="760" width="11.42578125" style="334"/>
    <col min="761" max="761" width="3.85546875" style="334" customWidth="1"/>
    <col min="762" max="762" width="49.7109375" style="334" customWidth="1"/>
    <col min="763" max="763" width="29.42578125" style="334" customWidth="1"/>
    <col min="764" max="764" width="6.28515625" style="334" customWidth="1"/>
    <col min="765" max="765" width="4.28515625" style="334" customWidth="1"/>
    <col min="766" max="766" width="6.42578125" style="334" customWidth="1"/>
    <col min="767" max="767" width="3.28515625" style="334" customWidth="1"/>
    <col min="768" max="768" width="6" style="334" customWidth="1"/>
    <col min="769" max="769" width="5.7109375" style="334" bestFit="1" customWidth="1"/>
    <col min="770" max="770" width="7" style="334" customWidth="1"/>
    <col min="771" max="771" width="5.42578125" style="334" customWidth="1"/>
    <col min="772" max="772" width="5" style="334" customWidth="1"/>
    <col min="773" max="773" width="6" style="334" bestFit="1" customWidth="1"/>
    <col min="774" max="774" width="6.140625" style="334" customWidth="1"/>
    <col min="775" max="775" width="16.5703125" style="334" customWidth="1"/>
    <col min="776" max="1016" width="11.42578125" style="334"/>
    <col min="1017" max="1017" width="3.85546875" style="334" customWidth="1"/>
    <col min="1018" max="1018" width="49.7109375" style="334" customWidth="1"/>
    <col min="1019" max="1019" width="29.42578125" style="334" customWidth="1"/>
    <col min="1020" max="1020" width="6.28515625" style="334" customWidth="1"/>
    <col min="1021" max="1021" width="4.28515625" style="334" customWidth="1"/>
    <col min="1022" max="1022" width="6.42578125" style="334" customWidth="1"/>
    <col min="1023" max="1023" width="3.28515625" style="334" customWidth="1"/>
    <col min="1024" max="1024" width="6" style="334" customWidth="1"/>
    <col min="1025" max="1025" width="5.7109375" style="334" bestFit="1" customWidth="1"/>
    <col min="1026" max="1026" width="7" style="334" customWidth="1"/>
    <col min="1027" max="1027" width="5.42578125" style="334" customWidth="1"/>
    <col min="1028" max="1028" width="5" style="334" customWidth="1"/>
    <col min="1029" max="1029" width="6" style="334" bestFit="1" customWidth="1"/>
    <col min="1030" max="1030" width="6.140625" style="334" customWidth="1"/>
    <col min="1031" max="1031" width="16.5703125" style="334" customWidth="1"/>
    <col min="1032" max="1272" width="11.42578125" style="334"/>
    <col min="1273" max="1273" width="3.85546875" style="334" customWidth="1"/>
    <col min="1274" max="1274" width="49.7109375" style="334" customWidth="1"/>
    <col min="1275" max="1275" width="29.42578125" style="334" customWidth="1"/>
    <col min="1276" max="1276" width="6.28515625" style="334" customWidth="1"/>
    <col min="1277" max="1277" width="4.28515625" style="334" customWidth="1"/>
    <col min="1278" max="1278" width="6.42578125" style="334" customWidth="1"/>
    <col min="1279" max="1279" width="3.28515625" style="334" customWidth="1"/>
    <col min="1280" max="1280" width="6" style="334" customWidth="1"/>
    <col min="1281" max="1281" width="5.7109375" style="334" bestFit="1" customWidth="1"/>
    <col min="1282" max="1282" width="7" style="334" customWidth="1"/>
    <col min="1283" max="1283" width="5.42578125" style="334" customWidth="1"/>
    <col min="1284" max="1284" width="5" style="334" customWidth="1"/>
    <col min="1285" max="1285" width="6" style="334" bestFit="1" customWidth="1"/>
    <col min="1286" max="1286" width="6.140625" style="334" customWidth="1"/>
    <col min="1287" max="1287" width="16.5703125" style="334" customWidth="1"/>
    <col min="1288" max="1528" width="11.42578125" style="334"/>
    <col min="1529" max="1529" width="3.85546875" style="334" customWidth="1"/>
    <col min="1530" max="1530" width="49.7109375" style="334" customWidth="1"/>
    <col min="1531" max="1531" width="29.42578125" style="334" customWidth="1"/>
    <col min="1532" max="1532" width="6.28515625" style="334" customWidth="1"/>
    <col min="1533" max="1533" width="4.28515625" style="334" customWidth="1"/>
    <col min="1534" max="1534" width="6.42578125" style="334" customWidth="1"/>
    <col min="1535" max="1535" width="3.28515625" style="334" customWidth="1"/>
    <col min="1536" max="1536" width="6" style="334" customWidth="1"/>
    <col min="1537" max="1537" width="5.7109375" style="334" bestFit="1" customWidth="1"/>
    <col min="1538" max="1538" width="7" style="334" customWidth="1"/>
    <col min="1539" max="1539" width="5.42578125" style="334" customWidth="1"/>
    <col min="1540" max="1540" width="5" style="334" customWidth="1"/>
    <col min="1541" max="1541" width="6" style="334" bestFit="1" customWidth="1"/>
    <col min="1542" max="1542" width="6.140625" style="334" customWidth="1"/>
    <col min="1543" max="1543" width="16.5703125" style="334" customWidth="1"/>
    <col min="1544" max="1784" width="11.42578125" style="334"/>
    <col min="1785" max="1785" width="3.85546875" style="334" customWidth="1"/>
    <col min="1786" max="1786" width="49.7109375" style="334" customWidth="1"/>
    <col min="1787" max="1787" width="29.42578125" style="334" customWidth="1"/>
    <col min="1788" max="1788" width="6.28515625" style="334" customWidth="1"/>
    <col min="1789" max="1789" width="4.28515625" style="334" customWidth="1"/>
    <col min="1790" max="1790" width="6.42578125" style="334" customWidth="1"/>
    <col min="1791" max="1791" width="3.28515625" style="334" customWidth="1"/>
    <col min="1792" max="1792" width="6" style="334" customWidth="1"/>
    <col min="1793" max="1793" width="5.7109375" style="334" bestFit="1" customWidth="1"/>
    <col min="1794" max="1794" width="7" style="334" customWidth="1"/>
    <col min="1795" max="1795" width="5.42578125" style="334" customWidth="1"/>
    <col min="1796" max="1796" width="5" style="334" customWidth="1"/>
    <col min="1797" max="1797" width="6" style="334" bestFit="1" customWidth="1"/>
    <col min="1798" max="1798" width="6.140625" style="334" customWidth="1"/>
    <col min="1799" max="1799" width="16.5703125" style="334" customWidth="1"/>
    <col min="1800" max="2040" width="11.42578125" style="334"/>
    <col min="2041" max="2041" width="3.85546875" style="334" customWidth="1"/>
    <col min="2042" max="2042" width="49.7109375" style="334" customWidth="1"/>
    <col min="2043" max="2043" width="29.42578125" style="334" customWidth="1"/>
    <col min="2044" max="2044" width="6.28515625" style="334" customWidth="1"/>
    <col min="2045" max="2045" width="4.28515625" style="334" customWidth="1"/>
    <col min="2046" max="2046" width="6.42578125" style="334" customWidth="1"/>
    <col min="2047" max="2047" width="3.28515625" style="334" customWidth="1"/>
    <col min="2048" max="2048" width="6" style="334" customWidth="1"/>
    <col min="2049" max="2049" width="5.7109375" style="334" bestFit="1" customWidth="1"/>
    <col min="2050" max="2050" width="7" style="334" customWidth="1"/>
    <col min="2051" max="2051" width="5.42578125" style="334" customWidth="1"/>
    <col min="2052" max="2052" width="5" style="334" customWidth="1"/>
    <col min="2053" max="2053" width="6" style="334" bestFit="1" customWidth="1"/>
    <col min="2054" max="2054" width="6.140625" style="334" customWidth="1"/>
    <col min="2055" max="2055" width="16.5703125" style="334" customWidth="1"/>
    <col min="2056" max="2296" width="11.42578125" style="334"/>
    <col min="2297" max="2297" width="3.85546875" style="334" customWidth="1"/>
    <col min="2298" max="2298" width="49.7109375" style="334" customWidth="1"/>
    <col min="2299" max="2299" width="29.42578125" style="334" customWidth="1"/>
    <col min="2300" max="2300" width="6.28515625" style="334" customWidth="1"/>
    <col min="2301" max="2301" width="4.28515625" style="334" customWidth="1"/>
    <col min="2302" max="2302" width="6.42578125" style="334" customWidth="1"/>
    <col min="2303" max="2303" width="3.28515625" style="334" customWidth="1"/>
    <col min="2304" max="2304" width="6" style="334" customWidth="1"/>
    <col min="2305" max="2305" width="5.7109375" style="334" bestFit="1" customWidth="1"/>
    <col min="2306" max="2306" width="7" style="334" customWidth="1"/>
    <col min="2307" max="2307" width="5.42578125" style="334" customWidth="1"/>
    <col min="2308" max="2308" width="5" style="334" customWidth="1"/>
    <col min="2309" max="2309" width="6" style="334" bestFit="1" customWidth="1"/>
    <col min="2310" max="2310" width="6.140625" style="334" customWidth="1"/>
    <col min="2311" max="2311" width="16.5703125" style="334" customWidth="1"/>
    <col min="2312" max="2552" width="11.42578125" style="334"/>
    <col min="2553" max="2553" width="3.85546875" style="334" customWidth="1"/>
    <col min="2554" max="2554" width="49.7109375" style="334" customWidth="1"/>
    <col min="2555" max="2555" width="29.42578125" style="334" customWidth="1"/>
    <col min="2556" max="2556" width="6.28515625" style="334" customWidth="1"/>
    <col min="2557" max="2557" width="4.28515625" style="334" customWidth="1"/>
    <col min="2558" max="2558" width="6.42578125" style="334" customWidth="1"/>
    <col min="2559" max="2559" width="3.28515625" style="334" customWidth="1"/>
    <col min="2560" max="2560" width="6" style="334" customWidth="1"/>
    <col min="2561" max="2561" width="5.7109375" style="334" bestFit="1" customWidth="1"/>
    <col min="2562" max="2562" width="7" style="334" customWidth="1"/>
    <col min="2563" max="2563" width="5.42578125" style="334" customWidth="1"/>
    <col min="2564" max="2564" width="5" style="334" customWidth="1"/>
    <col min="2565" max="2565" width="6" style="334" bestFit="1" customWidth="1"/>
    <col min="2566" max="2566" width="6.140625" style="334" customWidth="1"/>
    <col min="2567" max="2567" width="16.5703125" style="334" customWidth="1"/>
    <col min="2568" max="2808" width="11.42578125" style="334"/>
    <col min="2809" max="2809" width="3.85546875" style="334" customWidth="1"/>
    <col min="2810" max="2810" width="49.7109375" style="334" customWidth="1"/>
    <col min="2811" max="2811" width="29.42578125" style="334" customWidth="1"/>
    <col min="2812" max="2812" width="6.28515625" style="334" customWidth="1"/>
    <col min="2813" max="2813" width="4.28515625" style="334" customWidth="1"/>
    <col min="2814" max="2814" width="6.42578125" style="334" customWidth="1"/>
    <col min="2815" max="2815" width="3.28515625" style="334" customWidth="1"/>
    <col min="2816" max="2816" width="6" style="334" customWidth="1"/>
    <col min="2817" max="2817" width="5.7109375" style="334" bestFit="1" customWidth="1"/>
    <col min="2818" max="2818" width="7" style="334" customWidth="1"/>
    <col min="2819" max="2819" width="5.42578125" style="334" customWidth="1"/>
    <col min="2820" max="2820" width="5" style="334" customWidth="1"/>
    <col min="2821" max="2821" width="6" style="334" bestFit="1" customWidth="1"/>
    <col min="2822" max="2822" width="6.140625" style="334" customWidth="1"/>
    <col min="2823" max="2823" width="16.5703125" style="334" customWidth="1"/>
    <col min="2824" max="3064" width="11.42578125" style="334"/>
    <col min="3065" max="3065" width="3.85546875" style="334" customWidth="1"/>
    <col min="3066" max="3066" width="49.7109375" style="334" customWidth="1"/>
    <col min="3067" max="3067" width="29.42578125" style="334" customWidth="1"/>
    <col min="3068" max="3068" width="6.28515625" style="334" customWidth="1"/>
    <col min="3069" max="3069" width="4.28515625" style="334" customWidth="1"/>
    <col min="3070" max="3070" width="6.42578125" style="334" customWidth="1"/>
    <col min="3071" max="3071" width="3.28515625" style="334" customWidth="1"/>
    <col min="3072" max="3072" width="6" style="334" customWidth="1"/>
    <col min="3073" max="3073" width="5.7109375" style="334" bestFit="1" customWidth="1"/>
    <col min="3074" max="3074" width="7" style="334" customWidth="1"/>
    <col min="3075" max="3075" width="5.42578125" style="334" customWidth="1"/>
    <col min="3076" max="3076" width="5" style="334" customWidth="1"/>
    <col min="3077" max="3077" width="6" style="334" bestFit="1" customWidth="1"/>
    <col min="3078" max="3078" width="6.140625" style="334" customWidth="1"/>
    <col min="3079" max="3079" width="16.5703125" style="334" customWidth="1"/>
    <col min="3080" max="3320" width="11.42578125" style="334"/>
    <col min="3321" max="3321" width="3.85546875" style="334" customWidth="1"/>
    <col min="3322" max="3322" width="49.7109375" style="334" customWidth="1"/>
    <col min="3323" max="3323" width="29.42578125" style="334" customWidth="1"/>
    <col min="3324" max="3324" width="6.28515625" style="334" customWidth="1"/>
    <col min="3325" max="3325" width="4.28515625" style="334" customWidth="1"/>
    <col min="3326" max="3326" width="6.42578125" style="334" customWidth="1"/>
    <col min="3327" max="3327" width="3.28515625" style="334" customWidth="1"/>
    <col min="3328" max="3328" width="6" style="334" customWidth="1"/>
    <col min="3329" max="3329" width="5.7109375" style="334" bestFit="1" customWidth="1"/>
    <col min="3330" max="3330" width="7" style="334" customWidth="1"/>
    <col min="3331" max="3331" width="5.42578125" style="334" customWidth="1"/>
    <col min="3332" max="3332" width="5" style="334" customWidth="1"/>
    <col min="3333" max="3333" width="6" style="334" bestFit="1" customWidth="1"/>
    <col min="3334" max="3334" width="6.140625" style="334" customWidth="1"/>
    <col min="3335" max="3335" width="16.5703125" style="334" customWidth="1"/>
    <col min="3336" max="3576" width="11.42578125" style="334"/>
    <col min="3577" max="3577" width="3.85546875" style="334" customWidth="1"/>
    <col min="3578" max="3578" width="49.7109375" style="334" customWidth="1"/>
    <col min="3579" max="3579" width="29.42578125" style="334" customWidth="1"/>
    <col min="3580" max="3580" width="6.28515625" style="334" customWidth="1"/>
    <col min="3581" max="3581" width="4.28515625" style="334" customWidth="1"/>
    <col min="3582" max="3582" width="6.42578125" style="334" customWidth="1"/>
    <col min="3583" max="3583" width="3.28515625" style="334" customWidth="1"/>
    <col min="3584" max="3584" width="6" style="334" customWidth="1"/>
    <col min="3585" max="3585" width="5.7109375" style="334" bestFit="1" customWidth="1"/>
    <col min="3586" max="3586" width="7" style="334" customWidth="1"/>
    <col min="3587" max="3587" width="5.42578125" style="334" customWidth="1"/>
    <col min="3588" max="3588" width="5" style="334" customWidth="1"/>
    <col min="3589" max="3589" width="6" style="334" bestFit="1" customWidth="1"/>
    <col min="3590" max="3590" width="6.140625" style="334" customWidth="1"/>
    <col min="3591" max="3591" width="16.5703125" style="334" customWidth="1"/>
    <col min="3592" max="3832" width="11.42578125" style="334"/>
    <col min="3833" max="3833" width="3.85546875" style="334" customWidth="1"/>
    <col min="3834" max="3834" width="49.7109375" style="334" customWidth="1"/>
    <col min="3835" max="3835" width="29.42578125" style="334" customWidth="1"/>
    <col min="3836" max="3836" width="6.28515625" style="334" customWidth="1"/>
    <col min="3837" max="3837" width="4.28515625" style="334" customWidth="1"/>
    <col min="3838" max="3838" width="6.42578125" style="334" customWidth="1"/>
    <col min="3839" max="3839" width="3.28515625" style="334" customWidth="1"/>
    <col min="3840" max="3840" width="6" style="334" customWidth="1"/>
    <col min="3841" max="3841" width="5.7109375" style="334" bestFit="1" customWidth="1"/>
    <col min="3842" max="3842" width="7" style="334" customWidth="1"/>
    <col min="3843" max="3843" width="5.42578125" style="334" customWidth="1"/>
    <col min="3844" max="3844" width="5" style="334" customWidth="1"/>
    <col min="3845" max="3845" width="6" style="334" bestFit="1" customWidth="1"/>
    <col min="3846" max="3846" width="6.140625" style="334" customWidth="1"/>
    <col min="3847" max="3847" width="16.5703125" style="334" customWidth="1"/>
    <col min="3848" max="4088" width="11.42578125" style="334"/>
    <col min="4089" max="4089" width="3.85546875" style="334" customWidth="1"/>
    <col min="4090" max="4090" width="49.7109375" style="334" customWidth="1"/>
    <col min="4091" max="4091" width="29.42578125" style="334" customWidth="1"/>
    <col min="4092" max="4092" width="6.28515625" style="334" customWidth="1"/>
    <col min="4093" max="4093" width="4.28515625" style="334" customWidth="1"/>
    <col min="4094" max="4094" width="6.42578125" style="334" customWidth="1"/>
    <col min="4095" max="4095" width="3.28515625" style="334" customWidth="1"/>
    <col min="4096" max="4096" width="6" style="334" customWidth="1"/>
    <col min="4097" max="4097" width="5.7109375" style="334" bestFit="1" customWidth="1"/>
    <col min="4098" max="4098" width="7" style="334" customWidth="1"/>
    <col min="4099" max="4099" width="5.42578125" style="334" customWidth="1"/>
    <col min="4100" max="4100" width="5" style="334" customWidth="1"/>
    <col min="4101" max="4101" width="6" style="334" bestFit="1" customWidth="1"/>
    <col min="4102" max="4102" width="6.140625" style="334" customWidth="1"/>
    <col min="4103" max="4103" width="16.5703125" style="334" customWidth="1"/>
    <col min="4104" max="4344" width="11.42578125" style="334"/>
    <col min="4345" max="4345" width="3.85546875" style="334" customWidth="1"/>
    <col min="4346" max="4346" width="49.7109375" style="334" customWidth="1"/>
    <col min="4347" max="4347" width="29.42578125" style="334" customWidth="1"/>
    <col min="4348" max="4348" width="6.28515625" style="334" customWidth="1"/>
    <col min="4349" max="4349" width="4.28515625" style="334" customWidth="1"/>
    <col min="4350" max="4350" width="6.42578125" style="334" customWidth="1"/>
    <col min="4351" max="4351" width="3.28515625" style="334" customWidth="1"/>
    <col min="4352" max="4352" width="6" style="334" customWidth="1"/>
    <col min="4353" max="4353" width="5.7109375" style="334" bestFit="1" customWidth="1"/>
    <col min="4354" max="4354" width="7" style="334" customWidth="1"/>
    <col min="4355" max="4355" width="5.42578125" style="334" customWidth="1"/>
    <col min="4356" max="4356" width="5" style="334" customWidth="1"/>
    <col min="4357" max="4357" width="6" style="334" bestFit="1" customWidth="1"/>
    <col min="4358" max="4358" width="6.140625" style="334" customWidth="1"/>
    <col min="4359" max="4359" width="16.5703125" style="334" customWidth="1"/>
    <col min="4360" max="4600" width="11.42578125" style="334"/>
    <col min="4601" max="4601" width="3.85546875" style="334" customWidth="1"/>
    <col min="4602" max="4602" width="49.7109375" style="334" customWidth="1"/>
    <col min="4603" max="4603" width="29.42578125" style="334" customWidth="1"/>
    <col min="4604" max="4604" width="6.28515625" style="334" customWidth="1"/>
    <col min="4605" max="4605" width="4.28515625" style="334" customWidth="1"/>
    <col min="4606" max="4606" width="6.42578125" style="334" customWidth="1"/>
    <col min="4607" max="4607" width="3.28515625" style="334" customWidth="1"/>
    <col min="4608" max="4608" width="6" style="334" customWidth="1"/>
    <col min="4609" max="4609" width="5.7109375" style="334" bestFit="1" customWidth="1"/>
    <col min="4610" max="4610" width="7" style="334" customWidth="1"/>
    <col min="4611" max="4611" width="5.42578125" style="334" customWidth="1"/>
    <col min="4612" max="4612" width="5" style="334" customWidth="1"/>
    <col min="4613" max="4613" width="6" style="334" bestFit="1" customWidth="1"/>
    <col min="4614" max="4614" width="6.140625" style="334" customWidth="1"/>
    <col min="4615" max="4615" width="16.5703125" style="334" customWidth="1"/>
    <col min="4616" max="4856" width="11.42578125" style="334"/>
    <col min="4857" max="4857" width="3.85546875" style="334" customWidth="1"/>
    <col min="4858" max="4858" width="49.7109375" style="334" customWidth="1"/>
    <col min="4859" max="4859" width="29.42578125" style="334" customWidth="1"/>
    <col min="4860" max="4860" width="6.28515625" style="334" customWidth="1"/>
    <col min="4861" max="4861" width="4.28515625" style="334" customWidth="1"/>
    <col min="4862" max="4862" width="6.42578125" style="334" customWidth="1"/>
    <col min="4863" max="4863" width="3.28515625" style="334" customWidth="1"/>
    <col min="4864" max="4864" width="6" style="334" customWidth="1"/>
    <col min="4865" max="4865" width="5.7109375" style="334" bestFit="1" customWidth="1"/>
    <col min="4866" max="4866" width="7" style="334" customWidth="1"/>
    <col min="4867" max="4867" width="5.42578125" style="334" customWidth="1"/>
    <col min="4868" max="4868" width="5" style="334" customWidth="1"/>
    <col min="4869" max="4869" width="6" style="334" bestFit="1" customWidth="1"/>
    <col min="4870" max="4870" width="6.140625" style="334" customWidth="1"/>
    <col min="4871" max="4871" width="16.5703125" style="334" customWidth="1"/>
    <col min="4872" max="5112" width="11.42578125" style="334"/>
    <col min="5113" max="5113" width="3.85546875" style="334" customWidth="1"/>
    <col min="5114" max="5114" width="49.7109375" style="334" customWidth="1"/>
    <col min="5115" max="5115" width="29.42578125" style="334" customWidth="1"/>
    <col min="5116" max="5116" width="6.28515625" style="334" customWidth="1"/>
    <col min="5117" max="5117" width="4.28515625" style="334" customWidth="1"/>
    <col min="5118" max="5118" width="6.42578125" style="334" customWidth="1"/>
    <col min="5119" max="5119" width="3.28515625" style="334" customWidth="1"/>
    <col min="5120" max="5120" width="6" style="334" customWidth="1"/>
    <col min="5121" max="5121" width="5.7109375" style="334" bestFit="1" customWidth="1"/>
    <col min="5122" max="5122" width="7" style="334" customWidth="1"/>
    <col min="5123" max="5123" width="5.42578125" style="334" customWidth="1"/>
    <col min="5124" max="5124" width="5" style="334" customWidth="1"/>
    <col min="5125" max="5125" width="6" style="334" bestFit="1" customWidth="1"/>
    <col min="5126" max="5126" width="6.140625" style="334" customWidth="1"/>
    <col min="5127" max="5127" width="16.5703125" style="334" customWidth="1"/>
    <col min="5128" max="5368" width="11.42578125" style="334"/>
    <col min="5369" max="5369" width="3.85546875" style="334" customWidth="1"/>
    <col min="5370" max="5370" width="49.7109375" style="334" customWidth="1"/>
    <col min="5371" max="5371" width="29.42578125" style="334" customWidth="1"/>
    <col min="5372" max="5372" width="6.28515625" style="334" customWidth="1"/>
    <col min="5373" max="5373" width="4.28515625" style="334" customWidth="1"/>
    <col min="5374" max="5374" width="6.42578125" style="334" customWidth="1"/>
    <col min="5375" max="5375" width="3.28515625" style="334" customWidth="1"/>
    <col min="5376" max="5376" width="6" style="334" customWidth="1"/>
    <col min="5377" max="5377" width="5.7109375" style="334" bestFit="1" customWidth="1"/>
    <col min="5378" max="5378" width="7" style="334" customWidth="1"/>
    <col min="5379" max="5379" width="5.42578125" style="334" customWidth="1"/>
    <col min="5380" max="5380" width="5" style="334" customWidth="1"/>
    <col min="5381" max="5381" width="6" style="334" bestFit="1" customWidth="1"/>
    <col min="5382" max="5382" width="6.140625" style="334" customWidth="1"/>
    <col min="5383" max="5383" width="16.5703125" style="334" customWidth="1"/>
    <col min="5384" max="5624" width="11.42578125" style="334"/>
    <col min="5625" max="5625" width="3.85546875" style="334" customWidth="1"/>
    <col min="5626" max="5626" width="49.7109375" style="334" customWidth="1"/>
    <col min="5627" max="5627" width="29.42578125" style="334" customWidth="1"/>
    <col min="5628" max="5628" width="6.28515625" style="334" customWidth="1"/>
    <col min="5629" max="5629" width="4.28515625" style="334" customWidth="1"/>
    <col min="5630" max="5630" width="6.42578125" style="334" customWidth="1"/>
    <col min="5631" max="5631" width="3.28515625" style="334" customWidth="1"/>
    <col min="5632" max="5632" width="6" style="334" customWidth="1"/>
    <col min="5633" max="5633" width="5.7109375" style="334" bestFit="1" customWidth="1"/>
    <col min="5634" max="5634" width="7" style="334" customWidth="1"/>
    <col min="5635" max="5635" width="5.42578125" style="334" customWidth="1"/>
    <col min="5636" max="5636" width="5" style="334" customWidth="1"/>
    <col min="5637" max="5637" width="6" style="334" bestFit="1" customWidth="1"/>
    <col min="5638" max="5638" width="6.140625" style="334" customWidth="1"/>
    <col min="5639" max="5639" width="16.5703125" style="334" customWidth="1"/>
    <col min="5640" max="5880" width="11.42578125" style="334"/>
    <col min="5881" max="5881" width="3.85546875" style="334" customWidth="1"/>
    <col min="5882" max="5882" width="49.7109375" style="334" customWidth="1"/>
    <col min="5883" max="5883" width="29.42578125" style="334" customWidth="1"/>
    <col min="5884" max="5884" width="6.28515625" style="334" customWidth="1"/>
    <col min="5885" max="5885" width="4.28515625" style="334" customWidth="1"/>
    <col min="5886" max="5886" width="6.42578125" style="334" customWidth="1"/>
    <col min="5887" max="5887" width="3.28515625" style="334" customWidth="1"/>
    <col min="5888" max="5888" width="6" style="334" customWidth="1"/>
    <col min="5889" max="5889" width="5.7109375" style="334" bestFit="1" customWidth="1"/>
    <col min="5890" max="5890" width="7" style="334" customWidth="1"/>
    <col min="5891" max="5891" width="5.42578125" style="334" customWidth="1"/>
    <col min="5892" max="5892" width="5" style="334" customWidth="1"/>
    <col min="5893" max="5893" width="6" style="334" bestFit="1" customWidth="1"/>
    <col min="5894" max="5894" width="6.140625" style="334" customWidth="1"/>
    <col min="5895" max="5895" width="16.5703125" style="334" customWidth="1"/>
    <col min="5896" max="6136" width="11.42578125" style="334"/>
    <col min="6137" max="6137" width="3.85546875" style="334" customWidth="1"/>
    <col min="6138" max="6138" width="49.7109375" style="334" customWidth="1"/>
    <col min="6139" max="6139" width="29.42578125" style="334" customWidth="1"/>
    <col min="6140" max="6140" width="6.28515625" style="334" customWidth="1"/>
    <col min="6141" max="6141" width="4.28515625" style="334" customWidth="1"/>
    <col min="6142" max="6142" width="6.42578125" style="334" customWidth="1"/>
    <col min="6143" max="6143" width="3.28515625" style="334" customWidth="1"/>
    <col min="6144" max="6144" width="6" style="334" customWidth="1"/>
    <col min="6145" max="6145" width="5.7109375" style="334" bestFit="1" customWidth="1"/>
    <col min="6146" max="6146" width="7" style="334" customWidth="1"/>
    <col min="6147" max="6147" width="5.42578125" style="334" customWidth="1"/>
    <col min="6148" max="6148" width="5" style="334" customWidth="1"/>
    <col min="6149" max="6149" width="6" style="334" bestFit="1" customWidth="1"/>
    <col min="6150" max="6150" width="6.140625" style="334" customWidth="1"/>
    <col min="6151" max="6151" width="16.5703125" style="334" customWidth="1"/>
    <col min="6152" max="6392" width="11.42578125" style="334"/>
    <col min="6393" max="6393" width="3.85546875" style="334" customWidth="1"/>
    <col min="6394" max="6394" width="49.7109375" style="334" customWidth="1"/>
    <col min="6395" max="6395" width="29.42578125" style="334" customWidth="1"/>
    <col min="6396" max="6396" width="6.28515625" style="334" customWidth="1"/>
    <col min="6397" max="6397" width="4.28515625" style="334" customWidth="1"/>
    <col min="6398" max="6398" width="6.42578125" style="334" customWidth="1"/>
    <col min="6399" max="6399" width="3.28515625" style="334" customWidth="1"/>
    <col min="6400" max="6400" width="6" style="334" customWidth="1"/>
    <col min="6401" max="6401" width="5.7109375" style="334" bestFit="1" customWidth="1"/>
    <col min="6402" max="6402" width="7" style="334" customWidth="1"/>
    <col min="6403" max="6403" width="5.42578125" style="334" customWidth="1"/>
    <col min="6404" max="6404" width="5" style="334" customWidth="1"/>
    <col min="6405" max="6405" width="6" style="334" bestFit="1" customWidth="1"/>
    <col min="6406" max="6406" width="6.140625" style="334" customWidth="1"/>
    <col min="6407" max="6407" width="16.5703125" style="334" customWidth="1"/>
    <col min="6408" max="6648" width="11.42578125" style="334"/>
    <col min="6649" max="6649" width="3.85546875" style="334" customWidth="1"/>
    <col min="6650" max="6650" width="49.7109375" style="334" customWidth="1"/>
    <col min="6651" max="6651" width="29.42578125" style="334" customWidth="1"/>
    <col min="6652" max="6652" width="6.28515625" style="334" customWidth="1"/>
    <col min="6653" max="6653" width="4.28515625" style="334" customWidth="1"/>
    <col min="6654" max="6654" width="6.42578125" style="334" customWidth="1"/>
    <col min="6655" max="6655" width="3.28515625" style="334" customWidth="1"/>
    <col min="6656" max="6656" width="6" style="334" customWidth="1"/>
    <col min="6657" max="6657" width="5.7109375" style="334" bestFit="1" customWidth="1"/>
    <col min="6658" max="6658" width="7" style="334" customWidth="1"/>
    <col min="6659" max="6659" width="5.42578125" style="334" customWidth="1"/>
    <col min="6660" max="6660" width="5" style="334" customWidth="1"/>
    <col min="6661" max="6661" width="6" style="334" bestFit="1" customWidth="1"/>
    <col min="6662" max="6662" width="6.140625" style="334" customWidth="1"/>
    <col min="6663" max="6663" width="16.5703125" style="334" customWidth="1"/>
    <col min="6664" max="6904" width="11.42578125" style="334"/>
    <col min="6905" max="6905" width="3.85546875" style="334" customWidth="1"/>
    <col min="6906" max="6906" width="49.7109375" style="334" customWidth="1"/>
    <col min="6907" max="6907" width="29.42578125" style="334" customWidth="1"/>
    <col min="6908" max="6908" width="6.28515625" style="334" customWidth="1"/>
    <col min="6909" max="6909" width="4.28515625" style="334" customWidth="1"/>
    <col min="6910" max="6910" width="6.42578125" style="334" customWidth="1"/>
    <col min="6911" max="6911" width="3.28515625" style="334" customWidth="1"/>
    <col min="6912" max="6912" width="6" style="334" customWidth="1"/>
    <col min="6913" max="6913" width="5.7109375" style="334" bestFit="1" customWidth="1"/>
    <col min="6914" max="6914" width="7" style="334" customWidth="1"/>
    <col min="6915" max="6915" width="5.42578125" style="334" customWidth="1"/>
    <col min="6916" max="6916" width="5" style="334" customWidth="1"/>
    <col min="6917" max="6917" width="6" style="334" bestFit="1" customWidth="1"/>
    <col min="6918" max="6918" width="6.140625" style="334" customWidth="1"/>
    <col min="6919" max="6919" width="16.5703125" style="334" customWidth="1"/>
    <col min="6920" max="7160" width="11.42578125" style="334"/>
    <col min="7161" max="7161" width="3.85546875" style="334" customWidth="1"/>
    <col min="7162" max="7162" width="49.7109375" style="334" customWidth="1"/>
    <col min="7163" max="7163" width="29.42578125" style="334" customWidth="1"/>
    <col min="7164" max="7164" width="6.28515625" style="334" customWidth="1"/>
    <col min="7165" max="7165" width="4.28515625" style="334" customWidth="1"/>
    <col min="7166" max="7166" width="6.42578125" style="334" customWidth="1"/>
    <col min="7167" max="7167" width="3.28515625" style="334" customWidth="1"/>
    <col min="7168" max="7168" width="6" style="334" customWidth="1"/>
    <col min="7169" max="7169" width="5.7109375" style="334" bestFit="1" customWidth="1"/>
    <col min="7170" max="7170" width="7" style="334" customWidth="1"/>
    <col min="7171" max="7171" width="5.42578125" style="334" customWidth="1"/>
    <col min="7172" max="7172" width="5" style="334" customWidth="1"/>
    <col min="7173" max="7173" width="6" style="334" bestFit="1" customWidth="1"/>
    <col min="7174" max="7174" width="6.140625" style="334" customWidth="1"/>
    <col min="7175" max="7175" width="16.5703125" style="334" customWidth="1"/>
    <col min="7176" max="7416" width="11.42578125" style="334"/>
    <col min="7417" max="7417" width="3.85546875" style="334" customWidth="1"/>
    <col min="7418" max="7418" width="49.7109375" style="334" customWidth="1"/>
    <col min="7419" max="7419" width="29.42578125" style="334" customWidth="1"/>
    <col min="7420" max="7420" width="6.28515625" style="334" customWidth="1"/>
    <col min="7421" max="7421" width="4.28515625" style="334" customWidth="1"/>
    <col min="7422" max="7422" width="6.42578125" style="334" customWidth="1"/>
    <col min="7423" max="7423" width="3.28515625" style="334" customWidth="1"/>
    <col min="7424" max="7424" width="6" style="334" customWidth="1"/>
    <col min="7425" max="7425" width="5.7109375" style="334" bestFit="1" customWidth="1"/>
    <col min="7426" max="7426" width="7" style="334" customWidth="1"/>
    <col min="7427" max="7427" width="5.42578125" style="334" customWidth="1"/>
    <col min="7428" max="7428" width="5" style="334" customWidth="1"/>
    <col min="7429" max="7429" width="6" style="334" bestFit="1" customWidth="1"/>
    <col min="7430" max="7430" width="6.140625" style="334" customWidth="1"/>
    <col min="7431" max="7431" width="16.5703125" style="334" customWidth="1"/>
    <col min="7432" max="7672" width="11.42578125" style="334"/>
    <col min="7673" max="7673" width="3.85546875" style="334" customWidth="1"/>
    <col min="7674" max="7674" width="49.7109375" style="334" customWidth="1"/>
    <col min="7675" max="7675" width="29.42578125" style="334" customWidth="1"/>
    <col min="7676" max="7676" width="6.28515625" style="334" customWidth="1"/>
    <col min="7677" max="7677" width="4.28515625" style="334" customWidth="1"/>
    <col min="7678" max="7678" width="6.42578125" style="334" customWidth="1"/>
    <col min="7679" max="7679" width="3.28515625" style="334" customWidth="1"/>
    <col min="7680" max="7680" width="6" style="334" customWidth="1"/>
    <col min="7681" max="7681" width="5.7109375" style="334" bestFit="1" customWidth="1"/>
    <col min="7682" max="7682" width="7" style="334" customWidth="1"/>
    <col min="7683" max="7683" width="5.42578125" style="334" customWidth="1"/>
    <col min="7684" max="7684" width="5" style="334" customWidth="1"/>
    <col min="7685" max="7685" width="6" style="334" bestFit="1" customWidth="1"/>
    <col min="7686" max="7686" width="6.140625" style="334" customWidth="1"/>
    <col min="7687" max="7687" width="16.5703125" style="334" customWidth="1"/>
    <col min="7688" max="7928" width="11.42578125" style="334"/>
    <col min="7929" max="7929" width="3.85546875" style="334" customWidth="1"/>
    <col min="7930" max="7930" width="49.7109375" style="334" customWidth="1"/>
    <col min="7931" max="7931" width="29.42578125" style="334" customWidth="1"/>
    <col min="7932" max="7932" width="6.28515625" style="334" customWidth="1"/>
    <col min="7933" max="7933" width="4.28515625" style="334" customWidth="1"/>
    <col min="7934" max="7934" width="6.42578125" style="334" customWidth="1"/>
    <col min="7935" max="7935" width="3.28515625" style="334" customWidth="1"/>
    <col min="7936" max="7936" width="6" style="334" customWidth="1"/>
    <col min="7937" max="7937" width="5.7109375" style="334" bestFit="1" customWidth="1"/>
    <col min="7938" max="7938" width="7" style="334" customWidth="1"/>
    <col min="7939" max="7939" width="5.42578125" style="334" customWidth="1"/>
    <col min="7940" max="7940" width="5" style="334" customWidth="1"/>
    <col min="7941" max="7941" width="6" style="334" bestFit="1" customWidth="1"/>
    <col min="7942" max="7942" width="6.140625" style="334" customWidth="1"/>
    <col min="7943" max="7943" width="16.5703125" style="334" customWidth="1"/>
    <col min="7944" max="8184" width="11.42578125" style="334"/>
    <col min="8185" max="8185" width="3.85546875" style="334" customWidth="1"/>
    <col min="8186" max="8186" width="49.7109375" style="334" customWidth="1"/>
    <col min="8187" max="8187" width="29.42578125" style="334" customWidth="1"/>
    <col min="8188" max="8188" width="6.28515625" style="334" customWidth="1"/>
    <col min="8189" max="8189" width="4.28515625" style="334" customWidth="1"/>
    <col min="8190" max="8190" width="6.42578125" style="334" customWidth="1"/>
    <col min="8191" max="8191" width="3.28515625" style="334" customWidth="1"/>
    <col min="8192" max="8192" width="6" style="334" customWidth="1"/>
    <col min="8193" max="8193" width="5.7109375" style="334" bestFit="1" customWidth="1"/>
    <col min="8194" max="8194" width="7" style="334" customWidth="1"/>
    <col min="8195" max="8195" width="5.42578125" style="334" customWidth="1"/>
    <col min="8196" max="8196" width="5" style="334" customWidth="1"/>
    <col min="8197" max="8197" width="6" style="334" bestFit="1" customWidth="1"/>
    <col min="8198" max="8198" width="6.140625" style="334" customWidth="1"/>
    <col min="8199" max="8199" width="16.5703125" style="334" customWidth="1"/>
    <col min="8200" max="8440" width="11.42578125" style="334"/>
    <col min="8441" max="8441" width="3.85546875" style="334" customWidth="1"/>
    <col min="8442" max="8442" width="49.7109375" style="334" customWidth="1"/>
    <col min="8443" max="8443" width="29.42578125" style="334" customWidth="1"/>
    <col min="8444" max="8444" width="6.28515625" style="334" customWidth="1"/>
    <col min="8445" max="8445" width="4.28515625" style="334" customWidth="1"/>
    <col min="8446" max="8446" width="6.42578125" style="334" customWidth="1"/>
    <col min="8447" max="8447" width="3.28515625" style="334" customWidth="1"/>
    <col min="8448" max="8448" width="6" style="334" customWidth="1"/>
    <col min="8449" max="8449" width="5.7109375" style="334" bestFit="1" customWidth="1"/>
    <col min="8450" max="8450" width="7" style="334" customWidth="1"/>
    <col min="8451" max="8451" width="5.42578125" style="334" customWidth="1"/>
    <col min="8452" max="8452" width="5" style="334" customWidth="1"/>
    <col min="8453" max="8453" width="6" style="334" bestFit="1" customWidth="1"/>
    <col min="8454" max="8454" width="6.140625" style="334" customWidth="1"/>
    <col min="8455" max="8455" width="16.5703125" style="334" customWidth="1"/>
    <col min="8456" max="8696" width="11.42578125" style="334"/>
    <col min="8697" max="8697" width="3.85546875" style="334" customWidth="1"/>
    <col min="8698" max="8698" width="49.7109375" style="334" customWidth="1"/>
    <col min="8699" max="8699" width="29.42578125" style="334" customWidth="1"/>
    <col min="8700" max="8700" width="6.28515625" style="334" customWidth="1"/>
    <col min="8701" max="8701" width="4.28515625" style="334" customWidth="1"/>
    <col min="8702" max="8702" width="6.42578125" style="334" customWidth="1"/>
    <col min="8703" max="8703" width="3.28515625" style="334" customWidth="1"/>
    <col min="8704" max="8704" width="6" style="334" customWidth="1"/>
    <col min="8705" max="8705" width="5.7109375" style="334" bestFit="1" customWidth="1"/>
    <col min="8706" max="8706" width="7" style="334" customWidth="1"/>
    <col min="8707" max="8707" width="5.42578125" style="334" customWidth="1"/>
    <col min="8708" max="8708" width="5" style="334" customWidth="1"/>
    <col min="8709" max="8709" width="6" style="334" bestFit="1" customWidth="1"/>
    <col min="8710" max="8710" width="6.140625" style="334" customWidth="1"/>
    <col min="8711" max="8711" width="16.5703125" style="334" customWidth="1"/>
    <col min="8712" max="8952" width="11.42578125" style="334"/>
    <col min="8953" max="8953" width="3.85546875" style="334" customWidth="1"/>
    <col min="8954" max="8954" width="49.7109375" style="334" customWidth="1"/>
    <col min="8955" max="8955" width="29.42578125" style="334" customWidth="1"/>
    <col min="8956" max="8956" width="6.28515625" style="334" customWidth="1"/>
    <col min="8957" max="8957" width="4.28515625" style="334" customWidth="1"/>
    <col min="8958" max="8958" width="6.42578125" style="334" customWidth="1"/>
    <col min="8959" max="8959" width="3.28515625" style="334" customWidth="1"/>
    <col min="8960" max="8960" width="6" style="334" customWidth="1"/>
    <col min="8961" max="8961" width="5.7109375" style="334" bestFit="1" customWidth="1"/>
    <col min="8962" max="8962" width="7" style="334" customWidth="1"/>
    <col min="8963" max="8963" width="5.42578125" style="334" customWidth="1"/>
    <col min="8964" max="8964" width="5" style="334" customWidth="1"/>
    <col min="8965" max="8965" width="6" style="334" bestFit="1" customWidth="1"/>
    <col min="8966" max="8966" width="6.140625" style="334" customWidth="1"/>
    <col min="8967" max="8967" width="16.5703125" style="334" customWidth="1"/>
    <col min="8968" max="9208" width="11.42578125" style="334"/>
    <col min="9209" max="9209" width="3.85546875" style="334" customWidth="1"/>
    <col min="9210" max="9210" width="49.7109375" style="334" customWidth="1"/>
    <col min="9211" max="9211" width="29.42578125" style="334" customWidth="1"/>
    <col min="9212" max="9212" width="6.28515625" style="334" customWidth="1"/>
    <col min="9213" max="9213" width="4.28515625" style="334" customWidth="1"/>
    <col min="9214" max="9214" width="6.42578125" style="334" customWidth="1"/>
    <col min="9215" max="9215" width="3.28515625" style="334" customWidth="1"/>
    <col min="9216" max="9216" width="6" style="334" customWidth="1"/>
    <col min="9217" max="9217" width="5.7109375" style="334" bestFit="1" customWidth="1"/>
    <col min="9218" max="9218" width="7" style="334" customWidth="1"/>
    <col min="9219" max="9219" width="5.42578125" style="334" customWidth="1"/>
    <col min="9220" max="9220" width="5" style="334" customWidth="1"/>
    <col min="9221" max="9221" width="6" style="334" bestFit="1" customWidth="1"/>
    <col min="9222" max="9222" width="6.140625" style="334" customWidth="1"/>
    <col min="9223" max="9223" width="16.5703125" style="334" customWidth="1"/>
    <col min="9224" max="9464" width="11.42578125" style="334"/>
    <col min="9465" max="9465" width="3.85546875" style="334" customWidth="1"/>
    <col min="9466" max="9466" width="49.7109375" style="334" customWidth="1"/>
    <col min="9467" max="9467" width="29.42578125" style="334" customWidth="1"/>
    <col min="9468" max="9468" width="6.28515625" style="334" customWidth="1"/>
    <col min="9469" max="9469" width="4.28515625" style="334" customWidth="1"/>
    <col min="9470" max="9470" width="6.42578125" style="334" customWidth="1"/>
    <col min="9471" max="9471" width="3.28515625" style="334" customWidth="1"/>
    <col min="9472" max="9472" width="6" style="334" customWidth="1"/>
    <col min="9473" max="9473" width="5.7109375" style="334" bestFit="1" customWidth="1"/>
    <col min="9474" max="9474" width="7" style="334" customWidth="1"/>
    <col min="9475" max="9475" width="5.42578125" style="334" customWidth="1"/>
    <col min="9476" max="9476" width="5" style="334" customWidth="1"/>
    <col min="9477" max="9477" width="6" style="334" bestFit="1" customWidth="1"/>
    <col min="9478" max="9478" width="6.140625" style="334" customWidth="1"/>
    <col min="9479" max="9479" width="16.5703125" style="334" customWidth="1"/>
    <col min="9480" max="9720" width="11.42578125" style="334"/>
    <col min="9721" max="9721" width="3.85546875" style="334" customWidth="1"/>
    <col min="9722" max="9722" width="49.7109375" style="334" customWidth="1"/>
    <col min="9723" max="9723" width="29.42578125" style="334" customWidth="1"/>
    <col min="9724" max="9724" width="6.28515625" style="334" customWidth="1"/>
    <col min="9725" max="9725" width="4.28515625" style="334" customWidth="1"/>
    <col min="9726" max="9726" width="6.42578125" style="334" customWidth="1"/>
    <col min="9727" max="9727" width="3.28515625" style="334" customWidth="1"/>
    <col min="9728" max="9728" width="6" style="334" customWidth="1"/>
    <col min="9729" max="9729" width="5.7109375" style="334" bestFit="1" customWidth="1"/>
    <col min="9730" max="9730" width="7" style="334" customWidth="1"/>
    <col min="9731" max="9731" width="5.42578125" style="334" customWidth="1"/>
    <col min="9732" max="9732" width="5" style="334" customWidth="1"/>
    <col min="9733" max="9733" width="6" style="334" bestFit="1" customWidth="1"/>
    <col min="9734" max="9734" width="6.140625" style="334" customWidth="1"/>
    <col min="9735" max="9735" width="16.5703125" style="334" customWidth="1"/>
    <col min="9736" max="9976" width="11.42578125" style="334"/>
    <col min="9977" max="9977" width="3.85546875" style="334" customWidth="1"/>
    <col min="9978" max="9978" width="49.7109375" style="334" customWidth="1"/>
    <col min="9979" max="9979" width="29.42578125" style="334" customWidth="1"/>
    <col min="9980" max="9980" width="6.28515625" style="334" customWidth="1"/>
    <col min="9981" max="9981" width="4.28515625" style="334" customWidth="1"/>
    <col min="9982" max="9982" width="6.42578125" style="334" customWidth="1"/>
    <col min="9983" max="9983" width="3.28515625" style="334" customWidth="1"/>
    <col min="9984" max="9984" width="6" style="334" customWidth="1"/>
    <col min="9985" max="9985" width="5.7109375" style="334" bestFit="1" customWidth="1"/>
    <col min="9986" max="9986" width="7" style="334" customWidth="1"/>
    <col min="9987" max="9987" width="5.42578125" style="334" customWidth="1"/>
    <col min="9988" max="9988" width="5" style="334" customWidth="1"/>
    <col min="9989" max="9989" width="6" style="334" bestFit="1" customWidth="1"/>
    <col min="9990" max="9990" width="6.140625" style="334" customWidth="1"/>
    <col min="9991" max="9991" width="16.5703125" style="334" customWidth="1"/>
    <col min="9992" max="10232" width="11.42578125" style="334"/>
    <col min="10233" max="10233" width="3.85546875" style="334" customWidth="1"/>
    <col min="10234" max="10234" width="49.7109375" style="334" customWidth="1"/>
    <col min="10235" max="10235" width="29.42578125" style="334" customWidth="1"/>
    <col min="10236" max="10236" width="6.28515625" style="334" customWidth="1"/>
    <col min="10237" max="10237" width="4.28515625" style="334" customWidth="1"/>
    <col min="10238" max="10238" width="6.42578125" style="334" customWidth="1"/>
    <col min="10239" max="10239" width="3.28515625" style="334" customWidth="1"/>
    <col min="10240" max="10240" width="6" style="334" customWidth="1"/>
    <col min="10241" max="10241" width="5.7109375" style="334" bestFit="1" customWidth="1"/>
    <col min="10242" max="10242" width="7" style="334" customWidth="1"/>
    <col min="10243" max="10243" width="5.42578125" style="334" customWidth="1"/>
    <col min="10244" max="10244" width="5" style="334" customWidth="1"/>
    <col min="10245" max="10245" width="6" style="334" bestFit="1" customWidth="1"/>
    <col min="10246" max="10246" width="6.140625" style="334" customWidth="1"/>
    <col min="10247" max="10247" width="16.5703125" style="334" customWidth="1"/>
    <col min="10248" max="10488" width="11.42578125" style="334"/>
    <col min="10489" max="10489" width="3.85546875" style="334" customWidth="1"/>
    <col min="10490" max="10490" width="49.7109375" style="334" customWidth="1"/>
    <col min="10491" max="10491" width="29.42578125" style="334" customWidth="1"/>
    <col min="10492" max="10492" width="6.28515625" style="334" customWidth="1"/>
    <col min="10493" max="10493" width="4.28515625" style="334" customWidth="1"/>
    <col min="10494" max="10494" width="6.42578125" style="334" customWidth="1"/>
    <col min="10495" max="10495" width="3.28515625" style="334" customWidth="1"/>
    <col min="10496" max="10496" width="6" style="334" customWidth="1"/>
    <col min="10497" max="10497" width="5.7109375" style="334" bestFit="1" customWidth="1"/>
    <col min="10498" max="10498" width="7" style="334" customWidth="1"/>
    <col min="10499" max="10499" width="5.42578125" style="334" customWidth="1"/>
    <col min="10500" max="10500" width="5" style="334" customWidth="1"/>
    <col min="10501" max="10501" width="6" style="334" bestFit="1" customWidth="1"/>
    <col min="10502" max="10502" width="6.140625" style="334" customWidth="1"/>
    <col min="10503" max="10503" width="16.5703125" style="334" customWidth="1"/>
    <col min="10504" max="10744" width="11.42578125" style="334"/>
    <col min="10745" max="10745" width="3.85546875" style="334" customWidth="1"/>
    <col min="10746" max="10746" width="49.7109375" style="334" customWidth="1"/>
    <col min="10747" max="10747" width="29.42578125" style="334" customWidth="1"/>
    <col min="10748" max="10748" width="6.28515625" style="334" customWidth="1"/>
    <col min="10749" max="10749" width="4.28515625" style="334" customWidth="1"/>
    <col min="10750" max="10750" width="6.42578125" style="334" customWidth="1"/>
    <col min="10751" max="10751" width="3.28515625" style="334" customWidth="1"/>
    <col min="10752" max="10752" width="6" style="334" customWidth="1"/>
    <col min="10753" max="10753" width="5.7109375" style="334" bestFit="1" customWidth="1"/>
    <col min="10754" max="10754" width="7" style="334" customWidth="1"/>
    <col min="10755" max="10755" width="5.42578125" style="334" customWidth="1"/>
    <col min="10756" max="10756" width="5" style="334" customWidth="1"/>
    <col min="10757" max="10757" width="6" style="334" bestFit="1" customWidth="1"/>
    <col min="10758" max="10758" width="6.140625" style="334" customWidth="1"/>
    <col min="10759" max="10759" width="16.5703125" style="334" customWidth="1"/>
    <col min="10760" max="11000" width="11.42578125" style="334"/>
    <col min="11001" max="11001" width="3.85546875" style="334" customWidth="1"/>
    <col min="11002" max="11002" width="49.7109375" style="334" customWidth="1"/>
    <col min="11003" max="11003" width="29.42578125" style="334" customWidth="1"/>
    <col min="11004" max="11004" width="6.28515625" style="334" customWidth="1"/>
    <col min="11005" max="11005" width="4.28515625" style="334" customWidth="1"/>
    <col min="11006" max="11006" width="6.42578125" style="334" customWidth="1"/>
    <col min="11007" max="11007" width="3.28515625" style="334" customWidth="1"/>
    <col min="11008" max="11008" width="6" style="334" customWidth="1"/>
    <col min="11009" max="11009" width="5.7109375" style="334" bestFit="1" customWidth="1"/>
    <col min="11010" max="11010" width="7" style="334" customWidth="1"/>
    <col min="11011" max="11011" width="5.42578125" style="334" customWidth="1"/>
    <col min="11012" max="11012" width="5" style="334" customWidth="1"/>
    <col min="11013" max="11013" width="6" style="334" bestFit="1" customWidth="1"/>
    <col min="11014" max="11014" width="6.140625" style="334" customWidth="1"/>
    <col min="11015" max="11015" width="16.5703125" style="334" customWidth="1"/>
    <col min="11016" max="11256" width="11.42578125" style="334"/>
    <col min="11257" max="11257" width="3.85546875" style="334" customWidth="1"/>
    <col min="11258" max="11258" width="49.7109375" style="334" customWidth="1"/>
    <col min="11259" max="11259" width="29.42578125" style="334" customWidth="1"/>
    <col min="11260" max="11260" width="6.28515625" style="334" customWidth="1"/>
    <col min="11261" max="11261" width="4.28515625" style="334" customWidth="1"/>
    <col min="11262" max="11262" width="6.42578125" style="334" customWidth="1"/>
    <col min="11263" max="11263" width="3.28515625" style="334" customWidth="1"/>
    <col min="11264" max="11264" width="6" style="334" customWidth="1"/>
    <col min="11265" max="11265" width="5.7109375" style="334" bestFit="1" customWidth="1"/>
    <col min="11266" max="11266" width="7" style="334" customWidth="1"/>
    <col min="11267" max="11267" width="5.42578125" style="334" customWidth="1"/>
    <col min="11268" max="11268" width="5" style="334" customWidth="1"/>
    <col min="11269" max="11269" width="6" style="334" bestFit="1" customWidth="1"/>
    <col min="11270" max="11270" width="6.140625" style="334" customWidth="1"/>
    <col min="11271" max="11271" width="16.5703125" style="334" customWidth="1"/>
    <col min="11272" max="11512" width="11.42578125" style="334"/>
    <col min="11513" max="11513" width="3.85546875" style="334" customWidth="1"/>
    <col min="11514" max="11514" width="49.7109375" style="334" customWidth="1"/>
    <col min="11515" max="11515" width="29.42578125" style="334" customWidth="1"/>
    <col min="11516" max="11516" width="6.28515625" style="334" customWidth="1"/>
    <col min="11517" max="11517" width="4.28515625" style="334" customWidth="1"/>
    <col min="11518" max="11518" width="6.42578125" style="334" customWidth="1"/>
    <col min="11519" max="11519" width="3.28515625" style="334" customWidth="1"/>
    <col min="11520" max="11520" width="6" style="334" customWidth="1"/>
    <col min="11521" max="11521" width="5.7109375" style="334" bestFit="1" customWidth="1"/>
    <col min="11522" max="11522" width="7" style="334" customWidth="1"/>
    <col min="11523" max="11523" width="5.42578125" style="334" customWidth="1"/>
    <col min="11524" max="11524" width="5" style="334" customWidth="1"/>
    <col min="11525" max="11525" width="6" style="334" bestFit="1" customWidth="1"/>
    <col min="11526" max="11526" width="6.140625" style="334" customWidth="1"/>
    <col min="11527" max="11527" width="16.5703125" style="334" customWidth="1"/>
    <col min="11528" max="11768" width="11.42578125" style="334"/>
    <col min="11769" max="11769" width="3.85546875" style="334" customWidth="1"/>
    <col min="11770" max="11770" width="49.7109375" style="334" customWidth="1"/>
    <col min="11771" max="11771" width="29.42578125" style="334" customWidth="1"/>
    <col min="11772" max="11772" width="6.28515625" style="334" customWidth="1"/>
    <col min="11773" max="11773" width="4.28515625" style="334" customWidth="1"/>
    <col min="11774" max="11774" width="6.42578125" style="334" customWidth="1"/>
    <col min="11775" max="11775" width="3.28515625" style="334" customWidth="1"/>
    <col min="11776" max="11776" width="6" style="334" customWidth="1"/>
    <col min="11777" max="11777" width="5.7109375" style="334" bestFit="1" customWidth="1"/>
    <col min="11778" max="11778" width="7" style="334" customWidth="1"/>
    <col min="11779" max="11779" width="5.42578125" style="334" customWidth="1"/>
    <col min="11780" max="11780" width="5" style="334" customWidth="1"/>
    <col min="11781" max="11781" width="6" style="334" bestFit="1" customWidth="1"/>
    <col min="11782" max="11782" width="6.140625" style="334" customWidth="1"/>
    <col min="11783" max="11783" width="16.5703125" style="334" customWidth="1"/>
    <col min="11784" max="12024" width="11.42578125" style="334"/>
    <col min="12025" max="12025" width="3.85546875" style="334" customWidth="1"/>
    <col min="12026" max="12026" width="49.7109375" style="334" customWidth="1"/>
    <col min="12027" max="12027" width="29.42578125" style="334" customWidth="1"/>
    <col min="12028" max="12028" width="6.28515625" style="334" customWidth="1"/>
    <col min="12029" max="12029" width="4.28515625" style="334" customWidth="1"/>
    <col min="12030" max="12030" width="6.42578125" style="334" customWidth="1"/>
    <col min="12031" max="12031" width="3.28515625" style="334" customWidth="1"/>
    <col min="12032" max="12032" width="6" style="334" customWidth="1"/>
    <col min="12033" max="12033" width="5.7109375" style="334" bestFit="1" customWidth="1"/>
    <col min="12034" max="12034" width="7" style="334" customWidth="1"/>
    <col min="12035" max="12035" width="5.42578125" style="334" customWidth="1"/>
    <col min="12036" max="12036" width="5" style="334" customWidth="1"/>
    <col min="12037" max="12037" width="6" style="334" bestFit="1" customWidth="1"/>
    <col min="12038" max="12038" width="6.140625" style="334" customWidth="1"/>
    <col min="12039" max="12039" width="16.5703125" style="334" customWidth="1"/>
    <col min="12040" max="12280" width="11.42578125" style="334"/>
    <col min="12281" max="12281" width="3.85546875" style="334" customWidth="1"/>
    <col min="12282" max="12282" width="49.7109375" style="334" customWidth="1"/>
    <col min="12283" max="12283" width="29.42578125" style="334" customWidth="1"/>
    <col min="12284" max="12284" width="6.28515625" style="334" customWidth="1"/>
    <col min="12285" max="12285" width="4.28515625" style="334" customWidth="1"/>
    <col min="12286" max="12286" width="6.42578125" style="334" customWidth="1"/>
    <col min="12287" max="12287" width="3.28515625" style="334" customWidth="1"/>
    <col min="12288" max="12288" width="6" style="334" customWidth="1"/>
    <col min="12289" max="12289" width="5.7109375" style="334" bestFit="1" customWidth="1"/>
    <col min="12290" max="12290" width="7" style="334" customWidth="1"/>
    <col min="12291" max="12291" width="5.42578125" style="334" customWidth="1"/>
    <col min="12292" max="12292" width="5" style="334" customWidth="1"/>
    <col min="12293" max="12293" width="6" style="334" bestFit="1" customWidth="1"/>
    <col min="12294" max="12294" width="6.140625" style="334" customWidth="1"/>
    <col min="12295" max="12295" width="16.5703125" style="334" customWidth="1"/>
    <col min="12296" max="12536" width="11.42578125" style="334"/>
    <col min="12537" max="12537" width="3.85546875" style="334" customWidth="1"/>
    <col min="12538" max="12538" width="49.7109375" style="334" customWidth="1"/>
    <col min="12539" max="12539" width="29.42578125" style="334" customWidth="1"/>
    <col min="12540" max="12540" width="6.28515625" style="334" customWidth="1"/>
    <col min="12541" max="12541" width="4.28515625" style="334" customWidth="1"/>
    <col min="12542" max="12542" width="6.42578125" style="334" customWidth="1"/>
    <col min="12543" max="12543" width="3.28515625" style="334" customWidth="1"/>
    <col min="12544" max="12544" width="6" style="334" customWidth="1"/>
    <col min="12545" max="12545" width="5.7109375" style="334" bestFit="1" customWidth="1"/>
    <col min="12546" max="12546" width="7" style="334" customWidth="1"/>
    <col min="12547" max="12547" width="5.42578125" style="334" customWidth="1"/>
    <col min="12548" max="12548" width="5" style="334" customWidth="1"/>
    <col min="12549" max="12549" width="6" style="334" bestFit="1" customWidth="1"/>
    <col min="12550" max="12550" width="6.140625" style="334" customWidth="1"/>
    <col min="12551" max="12551" width="16.5703125" style="334" customWidth="1"/>
    <col min="12552" max="12792" width="11.42578125" style="334"/>
    <col min="12793" max="12793" width="3.85546875" style="334" customWidth="1"/>
    <col min="12794" max="12794" width="49.7109375" style="334" customWidth="1"/>
    <col min="12795" max="12795" width="29.42578125" style="334" customWidth="1"/>
    <col min="12796" max="12796" width="6.28515625" style="334" customWidth="1"/>
    <col min="12797" max="12797" width="4.28515625" style="334" customWidth="1"/>
    <col min="12798" max="12798" width="6.42578125" style="334" customWidth="1"/>
    <col min="12799" max="12799" width="3.28515625" style="334" customWidth="1"/>
    <col min="12800" max="12800" width="6" style="334" customWidth="1"/>
    <col min="12801" max="12801" width="5.7109375" style="334" bestFit="1" customWidth="1"/>
    <col min="12802" max="12802" width="7" style="334" customWidth="1"/>
    <col min="12803" max="12803" width="5.42578125" style="334" customWidth="1"/>
    <col min="12804" max="12804" width="5" style="334" customWidth="1"/>
    <col min="12805" max="12805" width="6" style="334" bestFit="1" customWidth="1"/>
    <col min="12806" max="12806" width="6.140625" style="334" customWidth="1"/>
    <col min="12807" max="12807" width="16.5703125" style="334" customWidth="1"/>
    <col min="12808" max="13048" width="11.42578125" style="334"/>
    <col min="13049" max="13049" width="3.85546875" style="334" customWidth="1"/>
    <col min="13050" max="13050" width="49.7109375" style="334" customWidth="1"/>
    <col min="13051" max="13051" width="29.42578125" style="334" customWidth="1"/>
    <col min="13052" max="13052" width="6.28515625" style="334" customWidth="1"/>
    <col min="13053" max="13053" width="4.28515625" style="334" customWidth="1"/>
    <col min="13054" max="13054" width="6.42578125" style="334" customWidth="1"/>
    <col min="13055" max="13055" width="3.28515625" style="334" customWidth="1"/>
    <col min="13056" max="13056" width="6" style="334" customWidth="1"/>
    <col min="13057" max="13057" width="5.7109375" style="334" bestFit="1" customWidth="1"/>
    <col min="13058" max="13058" width="7" style="334" customWidth="1"/>
    <col min="13059" max="13059" width="5.42578125" style="334" customWidth="1"/>
    <col min="13060" max="13060" width="5" style="334" customWidth="1"/>
    <col min="13061" max="13061" width="6" style="334" bestFit="1" customWidth="1"/>
    <col min="13062" max="13062" width="6.140625" style="334" customWidth="1"/>
    <col min="13063" max="13063" width="16.5703125" style="334" customWidth="1"/>
    <col min="13064" max="13304" width="11.42578125" style="334"/>
    <col min="13305" max="13305" width="3.85546875" style="334" customWidth="1"/>
    <col min="13306" max="13306" width="49.7109375" style="334" customWidth="1"/>
    <col min="13307" max="13307" width="29.42578125" style="334" customWidth="1"/>
    <col min="13308" max="13308" width="6.28515625" style="334" customWidth="1"/>
    <col min="13309" max="13309" width="4.28515625" style="334" customWidth="1"/>
    <col min="13310" max="13310" width="6.42578125" style="334" customWidth="1"/>
    <col min="13311" max="13311" width="3.28515625" style="334" customWidth="1"/>
    <col min="13312" max="13312" width="6" style="334" customWidth="1"/>
    <col min="13313" max="13313" width="5.7109375" style="334" bestFit="1" customWidth="1"/>
    <col min="13314" max="13314" width="7" style="334" customWidth="1"/>
    <col min="13315" max="13315" width="5.42578125" style="334" customWidth="1"/>
    <col min="13316" max="13316" width="5" style="334" customWidth="1"/>
    <col min="13317" max="13317" width="6" style="334" bestFit="1" customWidth="1"/>
    <col min="13318" max="13318" width="6.140625" style="334" customWidth="1"/>
    <col min="13319" max="13319" width="16.5703125" style="334" customWidth="1"/>
    <col min="13320" max="13560" width="11.42578125" style="334"/>
    <col min="13561" max="13561" width="3.85546875" style="334" customWidth="1"/>
    <col min="13562" max="13562" width="49.7109375" style="334" customWidth="1"/>
    <col min="13563" max="13563" width="29.42578125" style="334" customWidth="1"/>
    <col min="13564" max="13564" width="6.28515625" style="334" customWidth="1"/>
    <col min="13565" max="13565" width="4.28515625" style="334" customWidth="1"/>
    <col min="13566" max="13566" width="6.42578125" style="334" customWidth="1"/>
    <col min="13567" max="13567" width="3.28515625" style="334" customWidth="1"/>
    <col min="13568" max="13568" width="6" style="334" customWidth="1"/>
    <col min="13569" max="13569" width="5.7109375" style="334" bestFit="1" customWidth="1"/>
    <col min="13570" max="13570" width="7" style="334" customWidth="1"/>
    <col min="13571" max="13571" width="5.42578125" style="334" customWidth="1"/>
    <col min="13572" max="13572" width="5" style="334" customWidth="1"/>
    <col min="13573" max="13573" width="6" style="334" bestFit="1" customWidth="1"/>
    <col min="13574" max="13574" width="6.140625" style="334" customWidth="1"/>
    <col min="13575" max="13575" width="16.5703125" style="334" customWidth="1"/>
    <col min="13576" max="13816" width="11.42578125" style="334"/>
    <col min="13817" max="13817" width="3.85546875" style="334" customWidth="1"/>
    <col min="13818" max="13818" width="49.7109375" style="334" customWidth="1"/>
    <col min="13819" max="13819" width="29.42578125" style="334" customWidth="1"/>
    <col min="13820" max="13820" width="6.28515625" style="334" customWidth="1"/>
    <col min="13821" max="13821" width="4.28515625" style="334" customWidth="1"/>
    <col min="13822" max="13822" width="6.42578125" style="334" customWidth="1"/>
    <col min="13823" max="13823" width="3.28515625" style="334" customWidth="1"/>
    <col min="13824" max="13824" width="6" style="334" customWidth="1"/>
    <col min="13825" max="13825" width="5.7109375" style="334" bestFit="1" customWidth="1"/>
    <col min="13826" max="13826" width="7" style="334" customWidth="1"/>
    <col min="13827" max="13827" width="5.42578125" style="334" customWidth="1"/>
    <col min="13828" max="13828" width="5" style="334" customWidth="1"/>
    <col min="13829" max="13829" width="6" style="334" bestFit="1" customWidth="1"/>
    <col min="13830" max="13830" width="6.140625" style="334" customWidth="1"/>
    <col min="13831" max="13831" width="16.5703125" style="334" customWidth="1"/>
    <col min="13832" max="14072" width="11.42578125" style="334"/>
    <col min="14073" max="14073" width="3.85546875" style="334" customWidth="1"/>
    <col min="14074" max="14074" width="49.7109375" style="334" customWidth="1"/>
    <col min="14075" max="14075" width="29.42578125" style="334" customWidth="1"/>
    <col min="14076" max="14076" width="6.28515625" style="334" customWidth="1"/>
    <col min="14077" max="14077" width="4.28515625" style="334" customWidth="1"/>
    <col min="14078" max="14078" width="6.42578125" style="334" customWidth="1"/>
    <col min="14079" max="14079" width="3.28515625" style="334" customWidth="1"/>
    <col min="14080" max="14080" width="6" style="334" customWidth="1"/>
    <col min="14081" max="14081" width="5.7109375" style="334" bestFit="1" customWidth="1"/>
    <col min="14082" max="14082" width="7" style="334" customWidth="1"/>
    <col min="14083" max="14083" width="5.42578125" style="334" customWidth="1"/>
    <col min="14084" max="14084" width="5" style="334" customWidth="1"/>
    <col min="14085" max="14085" width="6" style="334" bestFit="1" customWidth="1"/>
    <col min="14086" max="14086" width="6.140625" style="334" customWidth="1"/>
    <col min="14087" max="14087" width="16.5703125" style="334" customWidth="1"/>
    <col min="14088" max="14328" width="11.42578125" style="334"/>
    <col min="14329" max="14329" width="3.85546875" style="334" customWidth="1"/>
    <col min="14330" max="14330" width="49.7109375" style="334" customWidth="1"/>
    <col min="14331" max="14331" width="29.42578125" style="334" customWidth="1"/>
    <col min="14332" max="14332" width="6.28515625" style="334" customWidth="1"/>
    <col min="14333" max="14333" width="4.28515625" style="334" customWidth="1"/>
    <col min="14334" max="14334" width="6.42578125" style="334" customWidth="1"/>
    <col min="14335" max="14335" width="3.28515625" style="334" customWidth="1"/>
    <col min="14336" max="14336" width="6" style="334" customWidth="1"/>
    <col min="14337" max="14337" width="5.7109375" style="334" bestFit="1" customWidth="1"/>
    <col min="14338" max="14338" width="7" style="334" customWidth="1"/>
    <col min="14339" max="14339" width="5.42578125" style="334" customWidth="1"/>
    <col min="14340" max="14340" width="5" style="334" customWidth="1"/>
    <col min="14341" max="14341" width="6" style="334" bestFit="1" customWidth="1"/>
    <col min="14342" max="14342" width="6.140625" style="334" customWidth="1"/>
    <col min="14343" max="14343" width="16.5703125" style="334" customWidth="1"/>
    <col min="14344" max="14584" width="11.42578125" style="334"/>
    <col min="14585" max="14585" width="3.85546875" style="334" customWidth="1"/>
    <col min="14586" max="14586" width="49.7109375" style="334" customWidth="1"/>
    <col min="14587" max="14587" width="29.42578125" style="334" customWidth="1"/>
    <col min="14588" max="14588" width="6.28515625" style="334" customWidth="1"/>
    <col min="14589" max="14589" width="4.28515625" style="334" customWidth="1"/>
    <col min="14590" max="14590" width="6.42578125" style="334" customWidth="1"/>
    <col min="14591" max="14591" width="3.28515625" style="334" customWidth="1"/>
    <col min="14592" max="14592" width="6" style="334" customWidth="1"/>
    <col min="14593" max="14593" width="5.7109375" style="334" bestFit="1" customWidth="1"/>
    <col min="14594" max="14594" width="7" style="334" customWidth="1"/>
    <col min="14595" max="14595" width="5.42578125" style="334" customWidth="1"/>
    <col min="14596" max="14596" width="5" style="334" customWidth="1"/>
    <col min="14597" max="14597" width="6" style="334" bestFit="1" customWidth="1"/>
    <col min="14598" max="14598" width="6.140625" style="334" customWidth="1"/>
    <col min="14599" max="14599" width="16.5703125" style="334" customWidth="1"/>
    <col min="14600" max="14840" width="11.42578125" style="334"/>
    <col min="14841" max="14841" width="3.85546875" style="334" customWidth="1"/>
    <col min="14842" max="14842" width="49.7109375" style="334" customWidth="1"/>
    <col min="14843" max="14843" width="29.42578125" style="334" customWidth="1"/>
    <col min="14844" max="14844" width="6.28515625" style="334" customWidth="1"/>
    <col min="14845" max="14845" width="4.28515625" style="334" customWidth="1"/>
    <col min="14846" max="14846" width="6.42578125" style="334" customWidth="1"/>
    <col min="14847" max="14847" width="3.28515625" style="334" customWidth="1"/>
    <col min="14848" max="14848" width="6" style="334" customWidth="1"/>
    <col min="14849" max="14849" width="5.7109375" style="334" bestFit="1" customWidth="1"/>
    <col min="14850" max="14850" width="7" style="334" customWidth="1"/>
    <col min="14851" max="14851" width="5.42578125" style="334" customWidth="1"/>
    <col min="14852" max="14852" width="5" style="334" customWidth="1"/>
    <col min="14853" max="14853" width="6" style="334" bestFit="1" customWidth="1"/>
    <col min="14854" max="14854" width="6.140625" style="334" customWidth="1"/>
    <col min="14855" max="14855" width="16.5703125" style="334" customWidth="1"/>
    <col min="14856" max="15096" width="11.42578125" style="334"/>
    <col min="15097" max="15097" width="3.85546875" style="334" customWidth="1"/>
    <col min="15098" max="15098" width="49.7109375" style="334" customWidth="1"/>
    <col min="15099" max="15099" width="29.42578125" style="334" customWidth="1"/>
    <col min="15100" max="15100" width="6.28515625" style="334" customWidth="1"/>
    <col min="15101" max="15101" width="4.28515625" style="334" customWidth="1"/>
    <col min="15102" max="15102" width="6.42578125" style="334" customWidth="1"/>
    <col min="15103" max="15103" width="3.28515625" style="334" customWidth="1"/>
    <col min="15104" max="15104" width="6" style="334" customWidth="1"/>
    <col min="15105" max="15105" width="5.7109375" style="334" bestFit="1" customWidth="1"/>
    <col min="15106" max="15106" width="7" style="334" customWidth="1"/>
    <col min="15107" max="15107" width="5.42578125" style="334" customWidth="1"/>
    <col min="15108" max="15108" width="5" style="334" customWidth="1"/>
    <col min="15109" max="15109" width="6" style="334" bestFit="1" customWidth="1"/>
    <col min="15110" max="15110" width="6.140625" style="334" customWidth="1"/>
    <col min="15111" max="15111" width="16.5703125" style="334" customWidth="1"/>
    <col min="15112" max="15352" width="11.42578125" style="334"/>
    <col min="15353" max="15353" width="3.85546875" style="334" customWidth="1"/>
    <col min="15354" max="15354" width="49.7109375" style="334" customWidth="1"/>
    <col min="15355" max="15355" width="29.42578125" style="334" customWidth="1"/>
    <col min="15356" max="15356" width="6.28515625" style="334" customWidth="1"/>
    <col min="15357" max="15357" width="4.28515625" style="334" customWidth="1"/>
    <col min="15358" max="15358" width="6.42578125" style="334" customWidth="1"/>
    <col min="15359" max="15359" width="3.28515625" style="334" customWidth="1"/>
    <col min="15360" max="15360" width="6" style="334" customWidth="1"/>
    <col min="15361" max="15361" width="5.7109375" style="334" bestFit="1" customWidth="1"/>
    <col min="15362" max="15362" width="7" style="334" customWidth="1"/>
    <col min="15363" max="15363" width="5.42578125" style="334" customWidth="1"/>
    <col min="15364" max="15364" width="5" style="334" customWidth="1"/>
    <col min="15365" max="15365" width="6" style="334" bestFit="1" customWidth="1"/>
    <col min="15366" max="15366" width="6.140625" style="334" customWidth="1"/>
    <col min="15367" max="15367" width="16.5703125" style="334" customWidth="1"/>
    <col min="15368" max="15608" width="11.42578125" style="334"/>
    <col min="15609" max="15609" width="3.85546875" style="334" customWidth="1"/>
    <col min="15610" max="15610" width="49.7109375" style="334" customWidth="1"/>
    <col min="15611" max="15611" width="29.42578125" style="334" customWidth="1"/>
    <col min="15612" max="15612" width="6.28515625" style="334" customWidth="1"/>
    <col min="15613" max="15613" width="4.28515625" style="334" customWidth="1"/>
    <col min="15614" max="15614" width="6.42578125" style="334" customWidth="1"/>
    <col min="15615" max="15615" width="3.28515625" style="334" customWidth="1"/>
    <col min="15616" max="15616" width="6" style="334" customWidth="1"/>
    <col min="15617" max="15617" width="5.7109375" style="334" bestFit="1" customWidth="1"/>
    <col min="15618" max="15618" width="7" style="334" customWidth="1"/>
    <col min="15619" max="15619" width="5.42578125" style="334" customWidth="1"/>
    <col min="15620" max="15620" width="5" style="334" customWidth="1"/>
    <col min="15621" max="15621" width="6" style="334" bestFit="1" customWidth="1"/>
    <col min="15622" max="15622" width="6.140625" style="334" customWidth="1"/>
    <col min="15623" max="15623" width="16.5703125" style="334" customWidth="1"/>
    <col min="15624" max="15864" width="11.42578125" style="334"/>
    <col min="15865" max="15865" width="3.85546875" style="334" customWidth="1"/>
    <col min="15866" max="15866" width="49.7109375" style="334" customWidth="1"/>
    <col min="15867" max="15867" width="29.42578125" style="334" customWidth="1"/>
    <col min="15868" max="15868" width="6.28515625" style="334" customWidth="1"/>
    <col min="15869" max="15869" width="4.28515625" style="334" customWidth="1"/>
    <col min="15870" max="15870" width="6.42578125" style="334" customWidth="1"/>
    <col min="15871" max="15871" width="3.28515625" style="334" customWidth="1"/>
    <col min="15872" max="15872" width="6" style="334" customWidth="1"/>
    <col min="15873" max="15873" width="5.7109375" style="334" bestFit="1" customWidth="1"/>
    <col min="15874" max="15874" width="7" style="334" customWidth="1"/>
    <col min="15875" max="15875" width="5.42578125" style="334" customWidth="1"/>
    <col min="15876" max="15876" width="5" style="334" customWidth="1"/>
    <col min="15877" max="15877" width="6" style="334" bestFit="1" customWidth="1"/>
    <col min="15878" max="15878" width="6.140625" style="334" customWidth="1"/>
    <col min="15879" max="15879" width="16.5703125" style="334" customWidth="1"/>
    <col min="15880" max="16120" width="11.42578125" style="334"/>
    <col min="16121" max="16121" width="3.85546875" style="334" customWidth="1"/>
    <col min="16122" max="16122" width="49.7109375" style="334" customWidth="1"/>
    <col min="16123" max="16123" width="29.42578125" style="334" customWidth="1"/>
    <col min="16124" max="16124" width="6.28515625" style="334" customWidth="1"/>
    <col min="16125" max="16125" width="4.28515625" style="334" customWidth="1"/>
    <col min="16126" max="16126" width="6.42578125" style="334" customWidth="1"/>
    <col min="16127" max="16127" width="3.28515625" style="334" customWidth="1"/>
    <col min="16128" max="16128" width="6" style="334" customWidth="1"/>
    <col min="16129" max="16129" width="5.7109375" style="334" bestFit="1" customWidth="1"/>
    <col min="16130" max="16130" width="7" style="334" customWidth="1"/>
    <col min="16131" max="16131" width="5.42578125" style="334" customWidth="1"/>
    <col min="16132" max="16132" width="5" style="334" customWidth="1"/>
    <col min="16133" max="16133" width="6" style="334" bestFit="1" customWidth="1"/>
    <col min="16134" max="16134" width="6.140625" style="334" customWidth="1"/>
    <col min="16135" max="16135" width="16.5703125" style="334" customWidth="1"/>
    <col min="16136" max="16384" width="11.42578125" style="334"/>
  </cols>
  <sheetData>
    <row r="1" spans="1:13" ht="18" customHeight="1" thickBot="1" x14ac:dyDescent="0.3">
      <c r="A1" s="307"/>
      <c r="B1" s="924" t="str">
        <f>'Recap Sheet'!A2</f>
        <v>School Food Authority:</v>
      </c>
      <c r="E1" s="2384" t="str">
        <f>'Recap Sheet'!A3</f>
        <v>Offeror Name:</v>
      </c>
      <c r="F1" s="2384"/>
      <c r="G1" s="2384"/>
      <c r="H1" s="2384"/>
      <c r="I1" s="2384"/>
      <c r="J1" s="2384"/>
      <c r="K1" s="2384"/>
      <c r="L1" s="2384"/>
      <c r="M1" s="2384"/>
    </row>
    <row r="2" spans="1:13" s="8" customFormat="1" ht="18.75" customHeight="1" thickBot="1" x14ac:dyDescent="0.3">
      <c r="A2" s="975"/>
      <c r="B2" s="926" t="str">
        <f>'Recap Sheet'!B2</f>
        <v>WILLIAMSBURG COUNTY SCHOOLS</v>
      </c>
      <c r="C2" s="987" t="s">
        <v>27</v>
      </c>
      <c r="D2" s="1013"/>
      <c r="E2" s="2389">
        <f>'Recap Sheet'!B3</f>
        <v>0</v>
      </c>
      <c r="F2" s="2386"/>
      <c r="G2" s="2386"/>
      <c r="H2" s="2386"/>
      <c r="I2" s="2386"/>
      <c r="J2" s="2386"/>
      <c r="K2" s="2386"/>
      <c r="L2" s="2386"/>
      <c r="M2" s="2387"/>
    </row>
    <row r="3" spans="1:13" s="8" customFormat="1" ht="15" customHeight="1" x14ac:dyDescent="0.25">
      <c r="A3" s="974" t="s">
        <v>28</v>
      </c>
      <c r="B3" s="918" t="s">
        <v>29</v>
      </c>
      <c r="C3" s="988" t="s">
        <v>30</v>
      </c>
      <c r="D3" s="1014"/>
      <c r="E3" s="920"/>
      <c r="F3" s="2388" t="s">
        <v>3</v>
      </c>
      <c r="G3" s="2388"/>
      <c r="H3" s="2388"/>
      <c r="I3" s="2388"/>
      <c r="J3" s="2388"/>
      <c r="K3" s="928">
        <f>'Recap Sheet'!B4</f>
        <v>0</v>
      </c>
      <c r="L3" s="917" t="s">
        <v>157</v>
      </c>
      <c r="M3" s="921"/>
    </row>
    <row r="4" spans="1:13" ht="15" customHeight="1" x14ac:dyDescent="0.25">
      <c r="A4" s="569" t="s">
        <v>31</v>
      </c>
      <c r="B4" s="34"/>
      <c r="C4" s="135"/>
      <c r="D4" s="1015" t="s">
        <v>32</v>
      </c>
      <c r="E4" s="1059" t="s">
        <v>33</v>
      </c>
      <c r="F4" s="1069" t="s">
        <v>34</v>
      </c>
      <c r="G4" s="528" t="s">
        <v>35</v>
      </c>
      <c r="H4" s="393" t="s">
        <v>36</v>
      </c>
      <c r="I4" s="393" t="s">
        <v>37</v>
      </c>
      <c r="J4" s="528" t="s">
        <v>38</v>
      </c>
      <c r="K4" s="393" t="s">
        <v>39</v>
      </c>
      <c r="L4" s="861" t="s">
        <v>40</v>
      </c>
      <c r="M4" s="919" t="s">
        <v>41</v>
      </c>
    </row>
    <row r="5" spans="1:13" ht="15" customHeight="1" thickBot="1" x14ac:dyDescent="0.3">
      <c r="A5" s="506"/>
      <c r="B5" s="86"/>
      <c r="C5" s="128"/>
      <c r="D5" s="1016" t="s">
        <v>42</v>
      </c>
      <c r="E5" s="1060" t="s">
        <v>43</v>
      </c>
      <c r="F5" s="1070" t="s">
        <v>44</v>
      </c>
      <c r="G5" s="673" t="s">
        <v>45</v>
      </c>
      <c r="H5" s="672" t="s">
        <v>46</v>
      </c>
      <c r="I5" s="672" t="s">
        <v>38</v>
      </c>
      <c r="J5" s="673" t="s">
        <v>47</v>
      </c>
      <c r="K5" s="672" t="s">
        <v>48</v>
      </c>
      <c r="L5" s="672" t="s">
        <v>47</v>
      </c>
      <c r="M5" s="674" t="s">
        <v>38</v>
      </c>
    </row>
    <row r="6" spans="1:13" ht="15" customHeight="1" thickBot="1" x14ac:dyDescent="0.3">
      <c r="A6" s="626"/>
      <c r="B6" s="2344" t="s">
        <v>19</v>
      </c>
      <c r="C6" s="562"/>
      <c r="D6" s="562"/>
      <c r="E6" s="562"/>
      <c r="F6" s="1107"/>
      <c r="G6" s="899"/>
      <c r="H6" s="562"/>
      <c r="I6" s="275"/>
      <c r="J6" s="564"/>
      <c r="K6" s="564"/>
      <c r="L6" s="276"/>
      <c r="M6" s="565"/>
    </row>
    <row r="7" spans="1:13" ht="15" customHeight="1" thickBot="1" x14ac:dyDescent="0.3">
      <c r="A7" s="569">
        <v>1</v>
      </c>
      <c r="B7" s="200" t="s">
        <v>873</v>
      </c>
      <c r="C7" s="27" t="s">
        <v>51</v>
      </c>
      <c r="D7" s="1004"/>
      <c r="E7" s="436" t="s">
        <v>874</v>
      </c>
      <c r="F7" s="1072">
        <v>25</v>
      </c>
      <c r="G7" s="820">
        <v>0</v>
      </c>
      <c r="H7" s="27">
        <f>ROUND(G7*F7/F7,2)</f>
        <v>0</v>
      </c>
      <c r="I7" s="23" t="s">
        <v>50</v>
      </c>
      <c r="J7" s="982"/>
      <c r="K7" s="66"/>
      <c r="L7" s="28"/>
      <c r="M7" s="29"/>
    </row>
    <row r="8" spans="1:13" ht="15" customHeight="1" thickBot="1" x14ac:dyDescent="0.3">
      <c r="A8" s="570"/>
      <c r="B8" s="13" t="s">
        <v>875</v>
      </c>
      <c r="C8" s="986" t="s">
        <v>518</v>
      </c>
      <c r="D8" s="986"/>
      <c r="E8" s="986"/>
      <c r="F8" s="986"/>
      <c r="G8" s="810"/>
      <c r="H8" s="70" t="e">
        <f>ROUND(G7*F7/F8,2)</f>
        <v>#DIV/0!</v>
      </c>
      <c r="I8" s="59" t="s">
        <v>50</v>
      </c>
      <c r="J8" s="60"/>
      <c r="K8" s="69">
        <f>IF(OR(ISBLANK(J8),G7=0,ISBLANK(G7)),,ROUND(J8+$K$3,2))</f>
        <v>0</v>
      </c>
      <c r="L8" s="71" t="e">
        <f>ROUND(H8*K8,2)</f>
        <v>#DIV/0!</v>
      </c>
      <c r="M8" s="112" t="e">
        <f>ROUND(K8/F8,2)</f>
        <v>#DIV/0!</v>
      </c>
    </row>
    <row r="9" spans="1:13" ht="15" customHeight="1" thickBot="1" x14ac:dyDescent="0.3">
      <c r="A9" s="569">
        <v>2</v>
      </c>
      <c r="B9" s="200" t="s">
        <v>876</v>
      </c>
      <c r="C9" s="27" t="s">
        <v>51</v>
      </c>
      <c r="D9" s="1004"/>
      <c r="E9" s="135" t="s">
        <v>877</v>
      </c>
      <c r="F9" s="1073">
        <v>40</v>
      </c>
      <c r="G9" s="729">
        <v>10</v>
      </c>
      <c r="H9" s="27">
        <f>ROUND(G9*F9/F9,2)</f>
        <v>10</v>
      </c>
      <c r="I9" s="23" t="s">
        <v>50</v>
      </c>
      <c r="J9" s="982"/>
      <c r="K9" s="66"/>
      <c r="L9" s="28"/>
      <c r="M9" s="29"/>
    </row>
    <row r="10" spans="1:13" ht="15" customHeight="1" thickBot="1" x14ac:dyDescent="0.3">
      <c r="A10" s="569"/>
      <c r="B10" s="113" t="s">
        <v>878</v>
      </c>
      <c r="C10" s="946" t="s">
        <v>518</v>
      </c>
      <c r="D10" s="986"/>
      <c r="E10" s="986"/>
      <c r="F10" s="986"/>
      <c r="G10" s="810"/>
      <c r="H10" s="70" t="e">
        <f>ROUND(G9*F9/F10,2)</f>
        <v>#DIV/0!</v>
      </c>
      <c r="I10" s="59" t="s">
        <v>50</v>
      </c>
      <c r="J10" s="60"/>
      <c r="K10" s="69">
        <f>IF(OR(ISBLANK(J10),G9=0,ISBLANK(G9)),,ROUND(J10+$K$3,2))</f>
        <v>0</v>
      </c>
      <c r="L10" s="71" t="e">
        <f>ROUND(H10*K10,2)</f>
        <v>#DIV/0!</v>
      </c>
      <c r="M10" s="112" t="e">
        <f>ROUND(K10/F10,2)</f>
        <v>#DIV/0!</v>
      </c>
    </row>
    <row r="11" spans="1:13" ht="15" customHeight="1" thickBot="1" x14ac:dyDescent="0.3">
      <c r="A11" s="571">
        <v>3</v>
      </c>
      <c r="B11" s="2123" t="s">
        <v>879</v>
      </c>
      <c r="C11" s="329" t="s">
        <v>51</v>
      </c>
      <c r="D11" s="1004"/>
      <c r="E11" s="999" t="s">
        <v>3410</v>
      </c>
      <c r="F11" s="1081">
        <v>24</v>
      </c>
      <c r="G11" s="729">
        <v>10</v>
      </c>
      <c r="H11" s="453"/>
      <c r="I11" s="62"/>
      <c r="J11" s="984"/>
      <c r="K11" s="217"/>
      <c r="L11" s="221"/>
      <c r="M11" s="330"/>
    </row>
    <row r="12" spans="1:13" ht="15" customHeight="1" thickBot="1" x14ac:dyDescent="0.3">
      <c r="A12" s="628"/>
      <c r="B12" s="13" t="s">
        <v>551</v>
      </c>
      <c r="C12" s="986" t="s">
        <v>518</v>
      </c>
      <c r="D12" s="986"/>
      <c r="E12" s="986"/>
      <c r="F12" s="986"/>
      <c r="G12" s="810"/>
      <c r="H12" s="70" t="e">
        <f>ROUND(G11*F11/F12,2)</f>
        <v>#DIV/0!</v>
      </c>
      <c r="I12" s="59" t="s">
        <v>50</v>
      </c>
      <c r="J12" s="68"/>
      <c r="K12" s="69">
        <f>IF(OR(ISBLANK(J12),G11=0,ISBLANK(G11)),,ROUND(J12+$K$3,2))</f>
        <v>0</v>
      </c>
      <c r="L12" s="71" t="e">
        <f>ROUND(H12*K12,2)</f>
        <v>#DIV/0!</v>
      </c>
      <c r="M12" s="112" t="e">
        <f>ROUND(K12/F12,2)</f>
        <v>#DIV/0!</v>
      </c>
    </row>
    <row r="13" spans="1:13" ht="15" customHeight="1" thickBot="1" x14ac:dyDescent="0.3">
      <c r="A13" s="569">
        <v>4</v>
      </c>
      <c r="B13" s="200" t="s">
        <v>880</v>
      </c>
      <c r="C13" s="27" t="s">
        <v>51</v>
      </c>
      <c r="D13" s="1004"/>
      <c r="E13" s="436" t="s">
        <v>176</v>
      </c>
      <c r="F13" s="1072">
        <v>12</v>
      </c>
      <c r="G13" s="820">
        <v>30</v>
      </c>
      <c r="H13" s="27">
        <f>ROUND(G13*F13/F13,2)</f>
        <v>30</v>
      </c>
      <c r="I13" s="23" t="s">
        <v>50</v>
      </c>
      <c r="J13" s="982"/>
      <c r="K13" s="66"/>
      <c r="L13" s="28"/>
      <c r="M13" s="29"/>
    </row>
    <row r="14" spans="1:13" ht="15" customHeight="1" thickBot="1" x14ac:dyDescent="0.3">
      <c r="A14" s="569"/>
      <c r="B14" s="34" t="s">
        <v>3411</v>
      </c>
      <c r="C14" s="946" t="s">
        <v>518</v>
      </c>
      <c r="D14" s="986"/>
      <c r="E14" s="986"/>
      <c r="F14" s="986"/>
      <c r="G14" s="810"/>
      <c r="H14" s="70" t="e">
        <f>ROUND(G13*F13/F14,2)</f>
        <v>#DIV/0!</v>
      </c>
      <c r="I14" s="59" t="s">
        <v>50</v>
      </c>
      <c r="J14" s="60"/>
      <c r="K14" s="69">
        <f>IF(OR(ISBLANK(J14),G13=0,ISBLANK(G13)),,ROUND(J14+$K$3,2))</f>
        <v>0</v>
      </c>
      <c r="L14" s="71" t="e">
        <f>ROUND(H14*K14,2)</f>
        <v>#DIV/0!</v>
      </c>
      <c r="M14" s="112" t="e">
        <f>ROUND(K14/F14,2)</f>
        <v>#DIV/0!</v>
      </c>
    </row>
    <row r="15" spans="1:13" ht="15" customHeight="1" thickBot="1" x14ac:dyDescent="0.3">
      <c r="A15" s="570"/>
      <c r="B15" s="13"/>
      <c r="C15" s="989"/>
      <c r="D15" s="1248"/>
      <c r="E15" s="128"/>
      <c r="F15" s="1074"/>
      <c r="G15" s="810"/>
      <c r="H15" s="70"/>
      <c r="I15" s="59"/>
      <c r="J15" s="151"/>
      <c r="K15" s="69"/>
      <c r="L15" s="71"/>
      <c r="M15" s="112"/>
    </row>
    <row r="16" spans="1:13" ht="15" customHeight="1" thickBot="1" x14ac:dyDescent="0.3">
      <c r="A16" s="571">
        <v>5</v>
      </c>
      <c r="B16" s="165" t="s">
        <v>881</v>
      </c>
      <c r="C16" s="329" t="s">
        <v>51</v>
      </c>
      <c r="D16" s="1004"/>
      <c r="E16" s="470" t="s">
        <v>176</v>
      </c>
      <c r="F16" s="1076">
        <v>12</v>
      </c>
      <c r="G16" s="729">
        <v>50</v>
      </c>
      <c r="H16" s="329">
        <f>ROUND(G16*F16/F16,2)</f>
        <v>50</v>
      </c>
      <c r="I16" s="62" t="s">
        <v>50</v>
      </c>
      <c r="J16" s="982"/>
      <c r="K16" s="66"/>
      <c r="L16" s="28"/>
      <c r="M16" s="29"/>
    </row>
    <row r="17" spans="1:13" ht="15" customHeight="1" thickBot="1" x14ac:dyDescent="0.3">
      <c r="A17" s="570"/>
      <c r="B17" s="13" t="s">
        <v>3411</v>
      </c>
      <c r="C17" s="946" t="s">
        <v>518</v>
      </c>
      <c r="D17" s="986"/>
      <c r="E17" s="986"/>
      <c r="F17" s="986"/>
      <c r="G17" s="810"/>
      <c r="H17" s="70" t="e">
        <f>ROUND(G16*F16/F17,2)</f>
        <v>#DIV/0!</v>
      </c>
      <c r="I17" s="59" t="s">
        <v>50</v>
      </c>
      <c r="J17" s="60"/>
      <c r="K17" s="69">
        <f>IF(OR(ISBLANK(J17),G16=0,ISBLANK(G16)),,ROUND(J17+$K$3,2))</f>
        <v>0</v>
      </c>
      <c r="L17" s="71" t="e">
        <f>ROUND(H17*K17,2)</f>
        <v>#DIV/0!</v>
      </c>
      <c r="M17" s="112" t="e">
        <f>ROUND(K17/F17,2)</f>
        <v>#DIV/0!</v>
      </c>
    </row>
    <row r="18" spans="1:13" ht="15" customHeight="1" thickBot="1" x14ac:dyDescent="0.3">
      <c r="A18" s="571">
        <v>6</v>
      </c>
      <c r="B18" s="1605" t="s">
        <v>882</v>
      </c>
      <c r="C18" s="329" t="s">
        <v>51</v>
      </c>
      <c r="D18" s="1004"/>
      <c r="E18" s="994" t="s">
        <v>176</v>
      </c>
      <c r="F18" s="1101">
        <v>12</v>
      </c>
      <c r="G18" s="729">
        <v>10</v>
      </c>
      <c r="H18" s="329">
        <f>ROUND(G18*F18/F18,2)</f>
        <v>10</v>
      </c>
      <c r="I18" s="62" t="s">
        <v>50</v>
      </c>
      <c r="J18" s="982"/>
      <c r="K18" s="66"/>
      <c r="L18" s="28"/>
      <c r="M18" s="29"/>
    </row>
    <row r="19" spans="1:13" ht="15" customHeight="1" thickBot="1" x14ac:dyDescent="0.3">
      <c r="A19" s="570"/>
      <c r="B19" s="43" t="s">
        <v>3412</v>
      </c>
      <c r="C19" s="986" t="s">
        <v>518</v>
      </c>
      <c r="D19" s="986"/>
      <c r="E19" s="986"/>
      <c r="F19" s="986"/>
      <c r="G19" s="810"/>
      <c r="H19" s="70" t="e">
        <f>ROUND(G18*F18/F19,2)</f>
        <v>#DIV/0!</v>
      </c>
      <c r="I19" s="59" t="s">
        <v>50</v>
      </c>
      <c r="J19" s="60"/>
      <c r="K19" s="69">
        <f>IF(OR(ISBLANK(J19),G18=0,ISBLANK(G18)),,ROUND(J19+$K$3,2))</f>
        <v>0</v>
      </c>
      <c r="L19" s="71" t="e">
        <f>ROUND(H19*K19,2)</f>
        <v>#DIV/0!</v>
      </c>
      <c r="M19" s="112" t="e">
        <f>ROUND(K19/F19,2)</f>
        <v>#DIV/0!</v>
      </c>
    </row>
    <row r="20" spans="1:13" ht="15" customHeight="1" thickBot="1" x14ac:dyDescent="0.3">
      <c r="A20" s="569">
        <v>7</v>
      </c>
      <c r="B20" s="292" t="s">
        <v>3279</v>
      </c>
      <c r="C20" s="908" t="s">
        <v>883</v>
      </c>
      <c r="D20" s="946"/>
      <c r="E20" s="908" t="s">
        <v>884</v>
      </c>
      <c r="F20" s="1090">
        <v>250</v>
      </c>
      <c r="G20" s="820">
        <v>15</v>
      </c>
      <c r="H20" s="27">
        <f>ROUND(G20*F20/F20,2)</f>
        <v>15</v>
      </c>
      <c r="I20" s="23" t="s">
        <v>50</v>
      </c>
      <c r="J20" s="25"/>
      <c r="K20" s="66">
        <f>IF(OR(ISBLANK(J20),G20=0,ISBLANK(G20)),,ROUND(J20+$K$3,2))</f>
        <v>0</v>
      </c>
      <c r="L20" s="28">
        <f>ROUND(H20*K20,2)</f>
        <v>0</v>
      </c>
      <c r="M20" s="29">
        <f>ROUND(K20/F20,2)</f>
        <v>0</v>
      </c>
    </row>
    <row r="21" spans="1:13" ht="15" customHeight="1" thickBot="1" x14ac:dyDescent="0.3">
      <c r="A21" s="570"/>
      <c r="B21" s="43" t="s">
        <v>885</v>
      </c>
      <c r="C21" s="990"/>
      <c r="D21" s="1047"/>
      <c r="E21" s="990"/>
      <c r="F21" s="1162"/>
      <c r="G21" s="810"/>
      <c r="H21" s="279"/>
      <c r="I21" s="130"/>
      <c r="J21" s="44"/>
      <c r="K21" s="278"/>
      <c r="L21" s="280"/>
      <c r="M21" s="185"/>
    </row>
    <row r="22" spans="1:13" ht="15" customHeight="1" thickBot="1" x14ac:dyDescent="0.3">
      <c r="A22" s="569">
        <v>8</v>
      </c>
      <c r="B22" s="292" t="s">
        <v>3417</v>
      </c>
      <c r="C22" s="908" t="s">
        <v>886</v>
      </c>
      <c r="D22" s="946"/>
      <c r="E22" s="908" t="s">
        <v>887</v>
      </c>
      <c r="F22" s="1090">
        <v>144</v>
      </c>
      <c r="G22" s="729">
        <v>285</v>
      </c>
      <c r="H22" s="27">
        <f>ROUND(G22*F22/F22,2)</f>
        <v>285</v>
      </c>
      <c r="I22" s="23" t="s">
        <v>185</v>
      </c>
      <c r="J22" s="25"/>
      <c r="K22" s="66">
        <f>IF(OR(ISBLANK(J22),G22=0,ISBLANK(G22)),,ROUND(J22+$K$3,2))</f>
        <v>0</v>
      </c>
      <c r="L22" s="28">
        <f>ROUND(H22*K22,2)</f>
        <v>0</v>
      </c>
      <c r="M22" s="29">
        <f>ROUND(K22/F22,2)</f>
        <v>0</v>
      </c>
    </row>
    <row r="23" spans="1:13" ht="15" customHeight="1" thickBot="1" x14ac:dyDescent="0.3">
      <c r="A23" s="570"/>
      <c r="B23" s="130" t="s">
        <v>888</v>
      </c>
      <c r="C23" s="612"/>
      <c r="D23" s="1086"/>
      <c r="E23" s="279"/>
      <c r="F23" s="1085"/>
      <c r="G23" s="822"/>
      <c r="H23" s="128"/>
      <c r="I23" s="59"/>
      <c r="J23" s="114"/>
      <c r="K23" s="61"/>
      <c r="L23" s="46"/>
      <c r="M23" s="47"/>
    </row>
    <row r="24" spans="1:13" ht="15" customHeight="1" thickBot="1" x14ac:dyDescent="0.3">
      <c r="A24" s="569">
        <v>9</v>
      </c>
      <c r="B24" s="676" t="s">
        <v>889</v>
      </c>
      <c r="C24" s="186" t="s">
        <v>1796</v>
      </c>
      <c r="D24" s="2022"/>
      <c r="E24" s="186" t="s">
        <v>890</v>
      </c>
      <c r="F24" s="1077">
        <v>8</v>
      </c>
      <c r="G24" s="820">
        <v>0</v>
      </c>
      <c r="H24" s="1837">
        <f>ROUND($G$24*$F$24/F24,2)</f>
        <v>0</v>
      </c>
      <c r="I24" s="1894"/>
      <c r="J24" s="1838"/>
      <c r="K24" s="1906">
        <f>IF(OR(ISBLANK(J24),G24=0,ISBLANK(G24)),,ROUND(J24+$K$3,2))</f>
        <v>0</v>
      </c>
      <c r="L24" s="1862">
        <f>ROUND(H24*K24,2)</f>
        <v>0</v>
      </c>
      <c r="M24" s="29">
        <f>ROUND(K24/F24,2)</f>
        <v>0</v>
      </c>
    </row>
    <row r="25" spans="1:13" ht="15" customHeight="1" thickBot="1" x14ac:dyDescent="0.3">
      <c r="A25" s="570"/>
      <c r="B25" s="108" t="s">
        <v>891</v>
      </c>
      <c r="C25" s="124"/>
      <c r="D25" s="1086"/>
      <c r="E25" s="124"/>
      <c r="F25" s="1078"/>
      <c r="G25" s="821"/>
      <c r="H25" s="279"/>
      <c r="I25" s="130"/>
      <c r="J25" s="133"/>
      <c r="K25" s="613"/>
      <c r="L25" s="280"/>
      <c r="M25" s="185"/>
    </row>
    <row r="26" spans="1:13" ht="15" customHeight="1" thickBot="1" x14ac:dyDescent="0.3">
      <c r="A26" s="627">
        <v>10</v>
      </c>
      <c r="B26" s="292" t="s">
        <v>3280</v>
      </c>
      <c r="C26" s="908" t="s">
        <v>3290</v>
      </c>
      <c r="D26" s="1089"/>
      <c r="E26" s="436" t="s">
        <v>762</v>
      </c>
      <c r="F26" s="1072">
        <v>240</v>
      </c>
      <c r="G26" s="820">
        <v>220</v>
      </c>
      <c r="H26" s="27">
        <f>ROUND(G26*F26/F26,2)</f>
        <v>220</v>
      </c>
      <c r="I26" s="23" t="s">
        <v>50</v>
      </c>
      <c r="J26" s="25"/>
      <c r="K26" s="66">
        <f>IF(OR(ISBLANK(J26),G26=0,ISBLANK(G26)),,ROUND(J26+$K$3,2))</f>
        <v>0</v>
      </c>
      <c r="L26" s="28">
        <f>ROUND(H26*K26,2)</f>
        <v>0</v>
      </c>
      <c r="M26" s="29">
        <f>ROUND(K26/F26,2)</f>
        <v>0</v>
      </c>
    </row>
    <row r="27" spans="1:13" ht="15" customHeight="1" x14ac:dyDescent="0.25">
      <c r="A27" s="627"/>
      <c r="B27" s="34"/>
      <c r="C27" s="135" t="s">
        <v>892</v>
      </c>
      <c r="D27" s="946"/>
      <c r="E27" s="135"/>
      <c r="F27" s="1073"/>
      <c r="G27" s="810"/>
      <c r="H27" s="87"/>
      <c r="I27" s="34"/>
      <c r="J27" s="132"/>
      <c r="K27" s="57"/>
      <c r="L27" s="32"/>
      <c r="M27" s="33"/>
    </row>
    <row r="28" spans="1:13" ht="15" customHeight="1" x14ac:dyDescent="0.25">
      <c r="A28" s="627"/>
      <c r="B28" s="34" t="s">
        <v>893</v>
      </c>
      <c r="C28" s="123" t="s">
        <v>894</v>
      </c>
      <c r="D28" s="946"/>
      <c r="E28" s="135"/>
      <c r="F28" s="1073"/>
      <c r="G28" s="810"/>
      <c r="H28" s="87"/>
      <c r="I28" s="34"/>
      <c r="J28" s="132"/>
      <c r="K28" s="57"/>
      <c r="L28" s="32"/>
      <c r="M28" s="33"/>
    </row>
    <row r="29" spans="1:13" ht="15" customHeight="1" x14ac:dyDescent="0.25">
      <c r="A29" s="569"/>
      <c r="B29" s="34" t="s">
        <v>895</v>
      </c>
      <c r="C29" s="123" t="s">
        <v>896</v>
      </c>
      <c r="D29" s="946"/>
      <c r="E29" s="135"/>
      <c r="F29" s="1073"/>
      <c r="G29" s="810"/>
      <c r="H29" s="87"/>
      <c r="I29" s="34"/>
      <c r="J29" s="132"/>
      <c r="K29" s="57"/>
      <c r="L29" s="32"/>
      <c r="M29" s="33"/>
    </row>
    <row r="30" spans="1:13" ht="15" customHeight="1" x14ac:dyDescent="0.25">
      <c r="A30" s="627"/>
      <c r="B30" s="34"/>
      <c r="C30" s="135" t="s">
        <v>897</v>
      </c>
      <c r="D30" s="946"/>
      <c r="E30" s="135"/>
      <c r="F30" s="1073"/>
      <c r="G30" s="810"/>
      <c r="H30" s="87"/>
      <c r="I30" s="34"/>
      <c r="J30" s="132"/>
      <c r="K30" s="57"/>
      <c r="L30" s="32"/>
      <c r="M30" s="33"/>
    </row>
    <row r="31" spans="1:13" ht="15" customHeight="1" thickBot="1" x14ac:dyDescent="0.3">
      <c r="A31" s="570"/>
      <c r="B31" s="48"/>
      <c r="C31" s="612" t="s">
        <v>898</v>
      </c>
      <c r="D31" s="946"/>
      <c r="E31" s="513"/>
      <c r="F31" s="1075"/>
      <c r="G31" s="810"/>
      <c r="H31" s="74"/>
      <c r="I31" s="48"/>
      <c r="J31" s="114"/>
      <c r="K31" s="69"/>
      <c r="L31" s="71"/>
      <c r="M31" s="112"/>
    </row>
    <row r="32" spans="1:13" ht="15" customHeight="1" thickBot="1" x14ac:dyDescent="0.3">
      <c r="A32" s="571">
        <v>11</v>
      </c>
      <c r="B32" s="165" t="s">
        <v>3281</v>
      </c>
      <c r="C32" s="994" t="s">
        <v>899</v>
      </c>
      <c r="D32" s="1223"/>
      <c r="E32" s="994" t="s">
        <v>900</v>
      </c>
      <c r="F32" s="1101">
        <v>100</v>
      </c>
      <c r="G32" s="729">
        <v>10</v>
      </c>
      <c r="H32" s="329">
        <f>ROUND($G$32*$F$32/F32,2)</f>
        <v>10</v>
      </c>
      <c r="I32" s="62" t="s">
        <v>50</v>
      </c>
      <c r="J32" s="120"/>
      <c r="K32" s="217">
        <f>IF(OR(ISBLANK(J32),G32=0,ISBLANK(G32)),,ROUND(J32+$K$3,2))</f>
        <v>0</v>
      </c>
      <c r="L32" s="221">
        <f>ROUND(H32*K32,2)</f>
        <v>0</v>
      </c>
      <c r="M32" s="330">
        <f>ROUND(K32/F32,2)</f>
        <v>0</v>
      </c>
    </row>
    <row r="33" spans="1:13" ht="15" customHeight="1" x14ac:dyDescent="0.25">
      <c r="A33" s="569"/>
      <c r="B33" s="34" t="s">
        <v>901</v>
      </c>
      <c r="C33" s="123" t="s">
        <v>902</v>
      </c>
      <c r="D33" s="946"/>
      <c r="E33" s="135"/>
      <c r="F33" s="1073"/>
      <c r="G33" s="810"/>
      <c r="H33" s="616"/>
      <c r="I33" s="34"/>
      <c r="J33" s="76"/>
      <c r="K33" s="57"/>
      <c r="L33" s="32"/>
      <c r="M33" s="294"/>
    </row>
    <row r="34" spans="1:13" ht="15" customHeight="1" x14ac:dyDescent="0.25">
      <c r="A34" s="569"/>
      <c r="B34" s="113" t="s">
        <v>903</v>
      </c>
      <c r="C34" s="992" t="s">
        <v>904</v>
      </c>
      <c r="D34" s="946"/>
      <c r="E34" s="186"/>
      <c r="F34" s="1077"/>
      <c r="G34" s="810"/>
      <c r="H34" s="135"/>
      <c r="I34" s="34"/>
      <c r="J34" s="76"/>
      <c r="K34" s="57"/>
      <c r="L34" s="32"/>
      <c r="M34" s="33"/>
    </row>
    <row r="35" spans="1:13" ht="15" customHeight="1" x14ac:dyDescent="0.25">
      <c r="A35" s="627"/>
      <c r="B35" s="34"/>
      <c r="C35" s="123" t="s">
        <v>3291</v>
      </c>
      <c r="D35" s="1249"/>
      <c r="E35" s="135" t="s">
        <v>905</v>
      </c>
      <c r="F35" s="1073">
        <v>150</v>
      </c>
      <c r="G35" s="810"/>
      <c r="H35" s="27">
        <f>ROUND($G$32*$F$32/F35,2)</f>
        <v>6.67</v>
      </c>
      <c r="I35" s="23" t="s">
        <v>50</v>
      </c>
      <c r="J35" s="25"/>
      <c r="K35" s="66">
        <f>IF(OR(ISBLANK(J35),G32=0,ISBLANK(G32)),,ROUND(J35+$K$3,2))</f>
        <v>0</v>
      </c>
      <c r="L35" s="28">
        <f>ROUND(H35*K35,2)</f>
        <v>0</v>
      </c>
      <c r="M35" s="29">
        <f>ROUND(K35/F35,2)</f>
        <v>0</v>
      </c>
    </row>
    <row r="36" spans="1:13" ht="15" customHeight="1" x14ac:dyDescent="0.25">
      <c r="A36" s="627"/>
      <c r="B36" s="273" t="s">
        <v>2324</v>
      </c>
      <c r="C36" s="123" t="s">
        <v>906</v>
      </c>
      <c r="D36" s="946"/>
      <c r="E36" s="459"/>
      <c r="F36" s="1163"/>
      <c r="G36" s="743"/>
      <c r="H36" s="135"/>
      <c r="I36" s="34"/>
      <c r="J36" s="76"/>
      <c r="K36" s="134"/>
      <c r="L36" s="32"/>
      <c r="M36" s="33"/>
    </row>
    <row r="37" spans="1:13" ht="15" customHeight="1" thickBot="1" x14ac:dyDescent="0.3">
      <c r="A37" s="628"/>
      <c r="B37" s="13"/>
      <c r="C37" s="124" t="s">
        <v>907</v>
      </c>
      <c r="D37" s="986"/>
      <c r="E37" s="460"/>
      <c r="F37" s="1164"/>
      <c r="G37" s="828"/>
      <c r="H37" s="128"/>
      <c r="I37" s="13"/>
      <c r="J37" s="79"/>
      <c r="K37" s="127"/>
      <c r="L37" s="46"/>
      <c r="M37" s="47"/>
    </row>
    <row r="38" spans="1:13" ht="15" customHeight="1" thickBot="1" x14ac:dyDescent="0.3">
      <c r="A38" s="569">
        <v>12</v>
      </c>
      <c r="B38" s="200" t="s">
        <v>908</v>
      </c>
      <c r="C38" s="27" t="s">
        <v>51</v>
      </c>
      <c r="D38" s="1005"/>
      <c r="E38" s="436" t="s">
        <v>874</v>
      </c>
      <c r="F38" s="1072">
        <v>25</v>
      </c>
      <c r="G38" s="820">
        <v>70</v>
      </c>
      <c r="H38" s="27">
        <f>ROUND(G38*F38/F38,2)</f>
        <v>70</v>
      </c>
      <c r="I38" s="23" t="s">
        <v>50</v>
      </c>
      <c r="J38" s="982"/>
      <c r="K38" s="66"/>
      <c r="L38" s="28"/>
      <c r="M38" s="29"/>
    </row>
    <row r="39" spans="1:13" ht="15" customHeight="1" x14ac:dyDescent="0.25">
      <c r="A39" s="569"/>
      <c r="B39" s="23" t="s">
        <v>909</v>
      </c>
      <c r="C39" s="946" t="s">
        <v>52</v>
      </c>
      <c r="D39" s="946"/>
      <c r="E39" s="946"/>
      <c r="F39" s="946"/>
      <c r="G39" s="856"/>
      <c r="H39" s="27" t="e">
        <f>ROUND(G38*F38/F39,2)</f>
        <v>#DIV/0!</v>
      </c>
      <c r="I39" s="50" t="s">
        <v>50</v>
      </c>
      <c r="J39" s="82"/>
      <c r="K39" s="66">
        <f>IF(OR(ISBLANK(J39),G38=0,ISBLANK(G38)),,ROUND(J39+$K$3,2))</f>
        <v>0</v>
      </c>
      <c r="L39" s="28" t="e">
        <f>ROUND(H39*K39,2)</f>
        <v>#DIV/0!</v>
      </c>
      <c r="M39" s="29" t="e">
        <f>ROUND(K39/F39,2)</f>
        <v>#DIV/0!</v>
      </c>
    </row>
    <row r="40" spans="1:13" ht="15" customHeight="1" thickBot="1" x14ac:dyDescent="0.3">
      <c r="A40" s="569"/>
      <c r="B40" s="88" t="s">
        <v>910</v>
      </c>
      <c r="C40" s="995"/>
      <c r="D40" s="1086"/>
      <c r="E40" s="124"/>
      <c r="F40" s="1078"/>
      <c r="G40" s="1006"/>
      <c r="H40" s="718"/>
      <c r="I40" s="43"/>
      <c r="J40" s="44"/>
      <c r="K40" s="116"/>
      <c r="L40" s="118"/>
      <c r="M40" s="119"/>
    </row>
    <row r="41" spans="1:13" ht="15" customHeight="1" thickBot="1" x14ac:dyDescent="0.3">
      <c r="A41" s="571">
        <v>13</v>
      </c>
      <c r="B41" s="165" t="s">
        <v>911</v>
      </c>
      <c r="C41" s="329" t="s">
        <v>51</v>
      </c>
      <c r="D41" s="1005"/>
      <c r="E41" s="436" t="s">
        <v>912</v>
      </c>
      <c r="F41" s="1072">
        <v>24</v>
      </c>
      <c r="G41" s="820">
        <v>25</v>
      </c>
      <c r="H41" s="27">
        <f>ROUND(G41*F41/F41,2)</f>
        <v>25</v>
      </c>
      <c r="I41" s="23" t="s">
        <v>50</v>
      </c>
      <c r="J41" s="982"/>
      <c r="K41" s="66"/>
      <c r="L41" s="28"/>
      <c r="M41" s="29"/>
    </row>
    <row r="42" spans="1:13" ht="15" customHeight="1" thickBot="1" x14ac:dyDescent="0.3">
      <c r="A42" s="570" t="s">
        <v>157</v>
      </c>
      <c r="B42" s="13" t="s">
        <v>913</v>
      </c>
      <c r="C42" s="986" t="s">
        <v>52</v>
      </c>
      <c r="D42" s="986"/>
      <c r="E42" s="986"/>
      <c r="F42" s="986"/>
      <c r="G42" s="810"/>
      <c r="H42" s="70" t="e">
        <f>ROUND(G41*F41/F42,2)</f>
        <v>#DIV/0!</v>
      </c>
      <c r="I42" s="59" t="s">
        <v>50</v>
      </c>
      <c r="J42" s="60"/>
      <c r="K42" s="69">
        <f>IF(OR(ISBLANK(J42),G41=0,ISBLANK(G41)),,ROUND(J42+$K$3,2))</f>
        <v>0</v>
      </c>
      <c r="L42" s="71" t="e">
        <f>ROUND(H42*K42,2)</f>
        <v>#DIV/0!</v>
      </c>
      <c r="M42" s="112" t="e">
        <f>ROUND(K42/F42,2)</f>
        <v>#DIV/0!</v>
      </c>
    </row>
    <row r="43" spans="1:13" ht="15" customHeight="1" thickBot="1" x14ac:dyDescent="0.3">
      <c r="A43" s="627">
        <v>14</v>
      </c>
      <c r="B43" s="292" t="s">
        <v>3282</v>
      </c>
      <c r="C43" s="233" t="s">
        <v>914</v>
      </c>
      <c r="D43" s="946"/>
      <c r="E43" s="908" t="s">
        <v>915</v>
      </c>
      <c r="F43" s="1090">
        <v>150</v>
      </c>
      <c r="G43" s="820">
        <v>0</v>
      </c>
      <c r="H43" s="27">
        <f>ROUND(G43*F43/F43,2)</f>
        <v>0</v>
      </c>
      <c r="I43" s="23" t="s">
        <v>50</v>
      </c>
      <c r="J43" s="25"/>
      <c r="K43" s="66">
        <f>IF(OR(ISBLANK(J43),G43=0,ISBLANK(G43)),,ROUND(J43+$K$3,2))</f>
        <v>0</v>
      </c>
      <c r="L43" s="28">
        <f>ROUND(H43*K43,2)</f>
        <v>0</v>
      </c>
      <c r="M43" s="29">
        <f>ROUND(K43/F43,2)</f>
        <v>0</v>
      </c>
    </row>
    <row r="44" spans="1:13" ht="15" customHeight="1" x14ac:dyDescent="0.25">
      <c r="A44" s="627"/>
      <c r="B44" s="30" t="s">
        <v>916</v>
      </c>
      <c r="C44" s="181"/>
      <c r="D44" s="1250"/>
      <c r="E44" s="992"/>
      <c r="F44" s="1098"/>
      <c r="G44" s="810"/>
      <c r="H44" s="140"/>
      <c r="I44" s="88"/>
      <c r="J44" s="36"/>
      <c r="K44" s="138"/>
      <c r="L44" s="102"/>
      <c r="M44" s="103"/>
    </row>
    <row r="45" spans="1:13" ht="15" customHeight="1" thickBot="1" x14ac:dyDescent="0.3">
      <c r="A45" s="570"/>
      <c r="B45" s="137" t="s">
        <v>2321</v>
      </c>
      <c r="C45" s="124"/>
      <c r="D45" s="1086"/>
      <c r="E45" s="124"/>
      <c r="F45" s="1078"/>
      <c r="G45" s="810"/>
      <c r="H45" s="74"/>
      <c r="I45" s="13"/>
      <c r="J45" s="44"/>
      <c r="K45" s="61"/>
      <c r="L45" s="46"/>
      <c r="M45" s="47"/>
    </row>
    <row r="46" spans="1:13" ht="15" customHeight="1" thickBot="1" x14ac:dyDescent="0.3">
      <c r="A46" s="569">
        <v>15</v>
      </c>
      <c r="B46" s="1605" t="s">
        <v>3283</v>
      </c>
      <c r="C46" s="994" t="s">
        <v>3707</v>
      </c>
      <c r="D46" s="1223"/>
      <c r="E46" s="994" t="s">
        <v>917</v>
      </c>
      <c r="F46" s="1101">
        <v>300</v>
      </c>
      <c r="G46" s="729">
        <v>0</v>
      </c>
      <c r="H46" s="27">
        <f>ROUND(G46*F46/F46,2)</f>
        <v>0</v>
      </c>
      <c r="I46" s="62" t="s">
        <v>50</v>
      </c>
      <c r="J46" s="25"/>
      <c r="K46" s="66">
        <f>IF(OR(ISBLANK(J46),G46=0,ISBLANK(G46)),,ROUND(J46+$K$3,2))</f>
        <v>0</v>
      </c>
      <c r="L46" s="28">
        <f>ROUND(H46*K46,2)</f>
        <v>0</v>
      </c>
      <c r="M46" s="29">
        <f>ROUND(K46/F46,2)</f>
        <v>0</v>
      </c>
    </row>
    <row r="47" spans="1:13" ht="15" customHeight="1" x14ac:dyDescent="0.25">
      <c r="A47" s="569"/>
      <c r="B47" s="30" t="s">
        <v>918</v>
      </c>
      <c r="C47" s="123" t="s">
        <v>3708</v>
      </c>
      <c r="D47" s="985"/>
      <c r="E47" s="123"/>
      <c r="F47" s="1088"/>
      <c r="G47" s="810"/>
      <c r="H47" s="87"/>
      <c r="I47" s="34"/>
      <c r="J47" s="121"/>
      <c r="K47" s="57"/>
      <c r="L47" s="32"/>
      <c r="M47" s="33"/>
    </row>
    <row r="48" spans="1:13" ht="15" customHeight="1" x14ac:dyDescent="0.25">
      <c r="A48" s="569"/>
      <c r="B48" s="35" t="s">
        <v>919</v>
      </c>
      <c r="C48" s="908" t="s">
        <v>2310</v>
      </c>
      <c r="D48" s="985"/>
      <c r="E48" s="123"/>
      <c r="F48" s="1088"/>
      <c r="G48" s="810"/>
      <c r="H48" s="87"/>
      <c r="I48" s="34"/>
      <c r="J48" s="121"/>
      <c r="K48" s="57"/>
      <c r="L48" s="32"/>
      <c r="M48" s="33"/>
    </row>
    <row r="49" spans="1:13" ht="15" customHeight="1" x14ac:dyDescent="0.25">
      <c r="A49" s="569"/>
      <c r="B49" s="35"/>
      <c r="C49" s="992" t="s">
        <v>2308</v>
      </c>
      <c r="D49" s="946"/>
      <c r="E49" s="123"/>
      <c r="F49" s="1088"/>
      <c r="G49" s="810"/>
      <c r="H49" s="135"/>
      <c r="I49" s="34"/>
      <c r="J49" s="121"/>
      <c r="K49" s="57"/>
      <c r="L49" s="32"/>
      <c r="M49" s="33"/>
    </row>
    <row r="50" spans="1:13" ht="15" customHeight="1" thickBot="1" x14ac:dyDescent="0.3">
      <c r="A50" s="570"/>
      <c r="B50" s="551" t="s">
        <v>865</v>
      </c>
      <c r="C50" s="279" t="s">
        <v>2309</v>
      </c>
      <c r="D50" s="985"/>
      <c r="E50" s="279"/>
      <c r="F50" s="1085"/>
      <c r="G50" s="810"/>
      <c r="H50" s="70"/>
      <c r="I50" s="48"/>
      <c r="J50" s="133"/>
      <c r="K50" s="69"/>
      <c r="L50" s="71"/>
      <c r="M50" s="112"/>
    </row>
    <row r="51" spans="1:13" ht="15" customHeight="1" thickBot="1" x14ac:dyDescent="0.3">
      <c r="A51" s="569">
        <v>16</v>
      </c>
      <c r="B51" s="292" t="s">
        <v>920</v>
      </c>
      <c r="C51" s="908" t="s">
        <v>921</v>
      </c>
      <c r="D51" s="985"/>
      <c r="E51" s="908" t="s">
        <v>922</v>
      </c>
      <c r="F51" s="1090">
        <v>300</v>
      </c>
      <c r="G51" s="729">
        <v>10</v>
      </c>
      <c r="H51" s="27">
        <f>ROUND(G51*F51/F51,2)</f>
        <v>10</v>
      </c>
      <c r="I51" s="23" t="s">
        <v>50</v>
      </c>
      <c r="J51" s="25"/>
      <c r="K51" s="138">
        <f>IF(OR(ISBLANK(J51),G51=0,ISBLANK(G51)),,ROUND(J51+$K$3,2))</f>
        <v>0</v>
      </c>
      <c r="L51" s="28">
        <f>ROUND(H51*K51,2)</f>
        <v>0</v>
      </c>
      <c r="M51" s="29">
        <f>ROUND(K51/F51,2)</f>
        <v>0</v>
      </c>
    </row>
    <row r="52" spans="1:13" ht="15" customHeight="1" x14ac:dyDescent="0.25">
      <c r="A52" s="569"/>
      <c r="B52" s="30" t="s">
        <v>923</v>
      </c>
      <c r="C52" s="992"/>
      <c r="D52" s="1252"/>
      <c r="E52" s="992"/>
      <c r="F52" s="1098"/>
      <c r="G52" s="810"/>
      <c r="H52" s="87"/>
      <c r="I52" s="53"/>
      <c r="J52" s="36"/>
      <c r="K52" s="31"/>
      <c r="L52" s="32"/>
      <c r="M52" s="33"/>
    </row>
    <row r="53" spans="1:13" ht="15" customHeight="1" thickBot="1" x14ac:dyDescent="0.3">
      <c r="A53" s="570"/>
      <c r="B53" s="551" t="s">
        <v>865</v>
      </c>
      <c r="C53" s="124"/>
      <c r="D53" s="1086"/>
      <c r="E53" s="124"/>
      <c r="F53" s="1078"/>
      <c r="G53" s="822"/>
      <c r="H53" s="70"/>
      <c r="I53" s="43"/>
      <c r="J53" s="44"/>
      <c r="K53" s="613"/>
      <c r="L53" s="71"/>
      <c r="M53" s="112"/>
    </row>
    <row r="54" spans="1:13" ht="15" customHeight="1" thickBot="1" x14ac:dyDescent="0.3">
      <c r="A54" s="569">
        <v>17</v>
      </c>
      <c r="B54" s="292" t="s">
        <v>3284</v>
      </c>
      <c r="C54" s="992" t="s">
        <v>924</v>
      </c>
      <c r="D54" s="985"/>
      <c r="E54" s="992" t="s">
        <v>925</v>
      </c>
      <c r="F54" s="1098">
        <v>150</v>
      </c>
      <c r="G54" s="729">
        <v>5</v>
      </c>
      <c r="H54" s="27">
        <f>ROUND(G54*F54/F54,2)</f>
        <v>5</v>
      </c>
      <c r="I54" s="88" t="s">
        <v>50</v>
      </c>
      <c r="J54" s="154"/>
      <c r="K54" s="207">
        <f>IF(OR(ISBLANK(J54),G54=0,ISBLANK(G54)),,ROUND(J54+$K$3,2))</f>
        <v>0</v>
      </c>
      <c r="L54" s="28">
        <f>ROUND(H54*K54,2)</f>
        <v>0</v>
      </c>
      <c r="M54" s="29">
        <f>ROUND(K54/F54,2)</f>
        <v>0</v>
      </c>
    </row>
    <row r="55" spans="1:13" ht="15" customHeight="1" thickBot="1" x14ac:dyDescent="0.3">
      <c r="A55" s="570"/>
      <c r="B55" s="130" t="s">
        <v>2320</v>
      </c>
      <c r="C55" s="996"/>
      <c r="D55" s="1253"/>
      <c r="E55" s="124"/>
      <c r="F55" s="1078"/>
      <c r="G55" s="822"/>
      <c r="H55" s="128"/>
      <c r="I55" s="43"/>
      <c r="J55" s="44"/>
      <c r="K55" s="127"/>
      <c r="L55" s="46"/>
      <c r="M55" s="47"/>
    </row>
    <row r="56" spans="1:13" ht="15" customHeight="1" thickBot="1" x14ac:dyDescent="0.3">
      <c r="A56" s="627">
        <v>18</v>
      </c>
      <c r="B56" s="2123" t="s">
        <v>3285</v>
      </c>
      <c r="C56" s="997" t="s">
        <v>926</v>
      </c>
      <c r="D56" s="985"/>
      <c r="E56" s="999" t="s">
        <v>927</v>
      </c>
      <c r="F56" s="1081">
        <v>210</v>
      </c>
      <c r="G56" s="729">
        <v>0</v>
      </c>
      <c r="H56" s="27">
        <f>ROUND(G56*F56/F56,2)</f>
        <v>0</v>
      </c>
      <c r="I56" s="156" t="s">
        <v>50</v>
      </c>
      <c r="J56" s="154"/>
      <c r="K56" s="207">
        <f>IF(OR(ISBLANK(J56),G56=0,ISBLANK(G56)),,ROUND(J56+$K$3,2))</f>
        <v>0</v>
      </c>
      <c r="L56" s="28">
        <f>ROUND(H56*K56,2)</f>
        <v>0</v>
      </c>
      <c r="M56" s="29">
        <f>ROUND(K56/F56,2)</f>
        <v>0</v>
      </c>
    </row>
    <row r="57" spans="1:13" ht="15" customHeight="1" x14ac:dyDescent="0.25">
      <c r="A57" s="627"/>
      <c r="B57" s="34" t="s">
        <v>928</v>
      </c>
      <c r="C57" s="123"/>
      <c r="D57" s="1087"/>
      <c r="E57" s="135"/>
      <c r="F57" s="1073"/>
      <c r="G57" s="856"/>
      <c r="H57" s="135"/>
      <c r="I57" s="30"/>
      <c r="J57" s="121"/>
      <c r="K57" s="37"/>
      <c r="L57" s="32"/>
      <c r="M57" s="33"/>
    </row>
    <row r="58" spans="1:13" ht="15" customHeight="1" thickBot="1" x14ac:dyDescent="0.3">
      <c r="A58" s="570"/>
      <c r="B58" s="617" t="s">
        <v>865</v>
      </c>
      <c r="C58" s="124"/>
      <c r="D58" s="1086"/>
      <c r="E58" s="128"/>
      <c r="F58" s="1074"/>
      <c r="G58" s="855"/>
      <c r="H58" s="128"/>
      <c r="I58" s="13"/>
      <c r="J58" s="79"/>
      <c r="K58" s="127"/>
      <c r="L58" s="46"/>
      <c r="M58" s="47"/>
    </row>
    <row r="59" spans="1:13" ht="15" customHeight="1" thickBot="1" x14ac:dyDescent="0.3">
      <c r="A59" s="627">
        <v>19</v>
      </c>
      <c r="B59" s="292" t="s">
        <v>3286</v>
      </c>
      <c r="C59" s="233" t="s">
        <v>929</v>
      </c>
      <c r="D59" s="1222"/>
      <c r="E59" s="436" t="s">
        <v>930</v>
      </c>
      <c r="F59" s="1072">
        <v>150</v>
      </c>
      <c r="G59" s="729">
        <v>25</v>
      </c>
      <c r="H59" s="27">
        <f>ROUND(G59*F59/F59,2)</f>
        <v>25</v>
      </c>
      <c r="I59" s="23" t="s">
        <v>50</v>
      </c>
      <c r="J59" s="25"/>
      <c r="K59" s="208">
        <f>IF(OR(ISBLANK(J59),G59=0,ISBLANK(G59)),,ROUND(J59+$K$3,2))</f>
        <v>0</v>
      </c>
      <c r="L59" s="28">
        <f>ROUND(H59*K59,2)</f>
        <v>0</v>
      </c>
      <c r="M59" s="29">
        <f>ROUND(K59/F59,2)</f>
        <v>0</v>
      </c>
    </row>
    <row r="60" spans="1:13" ht="15" customHeight="1" x14ac:dyDescent="0.25">
      <c r="A60" s="569"/>
      <c r="B60" s="23" t="s">
        <v>931</v>
      </c>
      <c r="C60" s="123" t="s">
        <v>932</v>
      </c>
      <c r="D60" s="985"/>
      <c r="E60" s="135"/>
      <c r="F60" s="1073"/>
      <c r="G60" s="810"/>
      <c r="H60" s="87"/>
      <c r="I60" s="34"/>
      <c r="J60" s="76"/>
      <c r="K60" s="57"/>
      <c r="L60" s="32"/>
      <c r="M60" s="33"/>
    </row>
    <row r="61" spans="1:13" ht="15" customHeight="1" x14ac:dyDescent="0.25">
      <c r="A61" s="569"/>
      <c r="B61" s="34" t="s">
        <v>933</v>
      </c>
      <c r="C61" s="123" t="s">
        <v>934</v>
      </c>
      <c r="D61" s="985"/>
      <c r="E61" s="135"/>
      <c r="F61" s="1073"/>
      <c r="G61" s="810"/>
      <c r="H61" s="87"/>
      <c r="I61" s="34"/>
      <c r="J61" s="76"/>
      <c r="K61" s="57"/>
      <c r="L61" s="32"/>
      <c r="M61" s="33"/>
    </row>
    <row r="62" spans="1:13" ht="15" customHeight="1" thickBot="1" x14ac:dyDescent="0.3">
      <c r="A62" s="570"/>
      <c r="B62" s="618" t="s">
        <v>865</v>
      </c>
      <c r="C62" s="124" t="s">
        <v>935</v>
      </c>
      <c r="D62" s="986"/>
      <c r="E62" s="128"/>
      <c r="F62" s="1074"/>
      <c r="G62" s="810"/>
      <c r="H62" s="128"/>
      <c r="I62" s="113"/>
      <c r="J62" s="79"/>
      <c r="K62" s="127"/>
      <c r="L62" s="46"/>
      <c r="M62" s="47"/>
    </row>
    <row r="63" spans="1:13" ht="15" customHeight="1" thickBot="1" x14ac:dyDescent="0.3">
      <c r="A63" s="571">
        <v>20</v>
      </c>
      <c r="B63" s="165" t="s">
        <v>3287</v>
      </c>
      <c r="C63" s="436" t="s">
        <v>3644</v>
      </c>
      <c r="D63" s="985"/>
      <c r="E63" s="186" t="s">
        <v>936</v>
      </c>
      <c r="F63" s="1105">
        <v>300</v>
      </c>
      <c r="G63" s="729">
        <v>7</v>
      </c>
      <c r="H63" s="27">
        <f>IF(F63&gt;0,ROUND(G63*F63/F63,2),)</f>
        <v>7</v>
      </c>
      <c r="I63" s="62" t="s">
        <v>50</v>
      </c>
      <c r="J63" s="25"/>
      <c r="K63" s="208">
        <f>IF(OR(ISBLANK(J63),G63=0,ISBLANK(G63)),,ROUND(J63+$K$3,2))</f>
        <v>0</v>
      </c>
      <c r="L63" s="28">
        <f>ROUND(H63*K63,2)</f>
        <v>0</v>
      </c>
      <c r="M63" s="29">
        <f>ROUND(K63/F63,2)</f>
        <v>0</v>
      </c>
    </row>
    <row r="64" spans="1:13" ht="15" customHeight="1" x14ac:dyDescent="0.25">
      <c r="A64" s="569"/>
      <c r="B64" s="34" t="s">
        <v>937</v>
      </c>
      <c r="C64" s="908" t="s">
        <v>938</v>
      </c>
      <c r="D64" s="1089"/>
      <c r="E64" s="135"/>
      <c r="F64" s="1073"/>
      <c r="G64" s="811"/>
      <c r="H64" s="181"/>
      <c r="I64" s="53"/>
      <c r="J64" s="171"/>
      <c r="K64" s="180"/>
      <c r="L64" s="619"/>
      <c r="M64" s="620"/>
    </row>
    <row r="65" spans="1:13" ht="15" customHeight="1" thickBot="1" x14ac:dyDescent="0.3">
      <c r="A65" s="570"/>
      <c r="B65" s="621"/>
      <c r="C65" s="124"/>
      <c r="D65" s="1086"/>
      <c r="E65" s="128"/>
      <c r="F65" s="1078"/>
      <c r="G65" s="821"/>
      <c r="H65" s="117"/>
      <c r="I65" s="43"/>
      <c r="J65" s="44"/>
      <c r="K65" s="116"/>
      <c r="L65" s="118"/>
      <c r="M65" s="119"/>
    </row>
    <row r="66" spans="1:13" ht="15" customHeight="1" thickBot="1" x14ac:dyDescent="0.3">
      <c r="A66" s="569">
        <v>21</v>
      </c>
      <c r="B66" s="292" t="s">
        <v>3709</v>
      </c>
      <c r="C66" s="27" t="s">
        <v>51</v>
      </c>
      <c r="D66" s="1004"/>
      <c r="E66" s="186" t="s">
        <v>939</v>
      </c>
      <c r="F66" s="1165">
        <v>500</v>
      </c>
      <c r="G66" s="729">
        <v>70</v>
      </c>
      <c r="H66" s="27">
        <f>ROUND($G$66*$F$66/F66,2)</f>
        <v>70</v>
      </c>
      <c r="I66" s="88" t="s">
        <v>50</v>
      </c>
      <c r="J66" s="982"/>
      <c r="K66" s="66"/>
      <c r="L66" s="28"/>
      <c r="M66" s="29"/>
    </row>
    <row r="67" spans="1:13" ht="15" customHeight="1" x14ac:dyDescent="0.25">
      <c r="A67" s="569"/>
      <c r="B67" s="30" t="s">
        <v>365</v>
      </c>
      <c r="C67" s="946" t="s">
        <v>52</v>
      </c>
      <c r="D67" s="946"/>
      <c r="E67" s="946"/>
      <c r="F67" s="946"/>
      <c r="G67" s="856"/>
      <c r="H67" s="27" t="e">
        <f>ROUND(G66*F66/F67,2)</f>
        <v>#DIV/0!</v>
      </c>
      <c r="I67" s="50" t="s">
        <v>50</v>
      </c>
      <c r="J67" s="82"/>
      <c r="K67" s="66">
        <f>IF(OR(ISBLANK(J67),G66=0,ISBLANK(G66)),,ROUND(J67+$K$3,2))</f>
        <v>0</v>
      </c>
      <c r="L67" s="28" t="e">
        <f>ROUND(H67*K67,2)</f>
        <v>#DIV/0!</v>
      </c>
      <c r="M67" s="29" t="e">
        <f>ROUND(K67/F67,2)</f>
        <v>#DIV/0!</v>
      </c>
    </row>
    <row r="68" spans="1:13" ht="15" customHeight="1" x14ac:dyDescent="0.25">
      <c r="A68" s="569"/>
      <c r="B68" s="30" t="s">
        <v>940</v>
      </c>
      <c r="C68" s="123"/>
      <c r="D68" s="1089"/>
      <c r="E68" s="908"/>
      <c r="F68" s="1090"/>
      <c r="G68" s="811"/>
      <c r="H68" s="908"/>
      <c r="I68" s="24"/>
      <c r="J68" s="91"/>
      <c r="K68" s="266"/>
      <c r="L68" s="234"/>
      <c r="M68" s="178"/>
    </row>
    <row r="69" spans="1:13" ht="15" customHeight="1" thickBot="1" x14ac:dyDescent="0.3">
      <c r="A69" s="570" t="s">
        <v>157</v>
      </c>
      <c r="B69" s="43"/>
      <c r="C69" s="124"/>
      <c r="D69" s="1086"/>
      <c r="E69" s="124"/>
      <c r="F69" s="1078"/>
      <c r="G69" s="810"/>
      <c r="H69" s="74"/>
      <c r="I69" s="146"/>
      <c r="J69" s="151"/>
      <c r="K69" s="61"/>
      <c r="L69" s="46"/>
      <c r="M69" s="47"/>
    </row>
    <row r="70" spans="1:13" ht="15" customHeight="1" thickBot="1" x14ac:dyDescent="0.3">
      <c r="A70" s="569">
        <v>22</v>
      </c>
      <c r="B70" s="200" t="s">
        <v>941</v>
      </c>
      <c r="C70" s="436" t="s">
        <v>942</v>
      </c>
      <c r="D70" s="985"/>
      <c r="E70" s="436" t="s">
        <v>943</v>
      </c>
      <c r="F70" s="1072">
        <v>144</v>
      </c>
      <c r="G70" s="729">
        <v>0</v>
      </c>
      <c r="H70" s="27">
        <f>ROUND(G70*F70/F70,2)</f>
        <v>0</v>
      </c>
      <c r="I70" s="23" t="s">
        <v>50</v>
      </c>
      <c r="J70" s="25"/>
      <c r="K70" s="66">
        <f>IF(OR(ISBLANK(J70),G70=0,ISBLANK(G70)),,ROUND(J70+$K$3,2))</f>
        <v>0</v>
      </c>
      <c r="L70" s="28">
        <f>ROUND(H70*K70,2)</f>
        <v>0</v>
      </c>
      <c r="M70" s="29">
        <f>ROUND(K70/F70,2)</f>
        <v>0</v>
      </c>
    </row>
    <row r="71" spans="1:13" ht="15" customHeight="1" thickBot="1" x14ac:dyDescent="0.3">
      <c r="A71" s="570"/>
      <c r="B71" s="48" t="s">
        <v>944</v>
      </c>
      <c r="C71" s="513"/>
      <c r="D71" s="1228"/>
      <c r="E71" s="513"/>
      <c r="F71" s="1075"/>
      <c r="G71" s="870"/>
      <c r="H71" s="70"/>
      <c r="I71" s="59"/>
      <c r="J71" s="114"/>
      <c r="K71" s="69"/>
      <c r="L71" s="71"/>
      <c r="M71" s="112"/>
    </row>
    <row r="72" spans="1:13" ht="15" customHeight="1" thickBot="1" x14ac:dyDescent="0.3">
      <c r="A72" s="569">
        <v>23</v>
      </c>
      <c r="B72" s="2179" t="s">
        <v>945</v>
      </c>
      <c r="C72" s="436" t="s">
        <v>3674</v>
      </c>
      <c r="D72" s="985"/>
      <c r="E72" s="1056" t="s">
        <v>946</v>
      </c>
      <c r="F72" s="1072">
        <v>4</v>
      </c>
      <c r="G72" s="729">
        <v>5</v>
      </c>
      <c r="H72" s="27">
        <f>ROUND(G72*F72/F72,2)</f>
        <v>5</v>
      </c>
      <c r="I72" s="23" t="s">
        <v>50</v>
      </c>
      <c r="J72" s="25"/>
      <c r="K72" s="66">
        <f>IF(OR(ISBLANK(J72),G72=0,ISBLANK(G72)),,ROUND(J72+$K$3,2))</f>
        <v>0</v>
      </c>
      <c r="L72" s="28">
        <f>ROUND(H72*K72,2)</f>
        <v>0</v>
      </c>
      <c r="M72" s="29">
        <f t="shared" ref="M72:M78" si="0">ROUND(K72/F72,2)</f>
        <v>0</v>
      </c>
    </row>
    <row r="73" spans="1:13" ht="15" customHeight="1" x14ac:dyDescent="0.25">
      <c r="A73" s="569"/>
      <c r="B73" s="1441" t="s">
        <v>947</v>
      </c>
      <c r="C73" s="135" t="s">
        <v>3292</v>
      </c>
      <c r="D73" s="985"/>
      <c r="E73" s="1052" t="s">
        <v>946</v>
      </c>
      <c r="F73" s="1073">
        <v>4</v>
      </c>
      <c r="G73" s="810"/>
      <c r="H73" s="27">
        <f>ROUND($G$72*$F$72/F73,2)</f>
        <v>5</v>
      </c>
      <c r="I73" s="34" t="s">
        <v>50</v>
      </c>
      <c r="J73" s="82">
        <v>0</v>
      </c>
      <c r="K73" s="66">
        <f>IF(OR(ISBLANK(J73),G72=0,ISBLANK(G72)),,ROUND(J73+$K$3,2))</f>
        <v>0</v>
      </c>
      <c r="L73" s="28">
        <f>ROUND(K73*H73,2)</f>
        <v>0</v>
      </c>
      <c r="M73" s="29">
        <f t="shared" si="0"/>
        <v>0</v>
      </c>
    </row>
    <row r="74" spans="1:13" ht="15" customHeight="1" x14ac:dyDescent="0.25">
      <c r="A74" s="569"/>
      <c r="B74" s="1441"/>
      <c r="C74" s="135" t="s">
        <v>3293</v>
      </c>
      <c r="D74" s="985"/>
      <c r="E74" s="1052" t="s">
        <v>946</v>
      </c>
      <c r="F74" s="1073">
        <v>4</v>
      </c>
      <c r="G74" s="845"/>
      <c r="H74" s="27">
        <f>ROUND($G$72*$F$72/F74,2)</f>
        <v>5</v>
      </c>
      <c r="I74" s="34" t="s">
        <v>50</v>
      </c>
      <c r="J74" s="82">
        <v>0</v>
      </c>
      <c r="K74" s="66">
        <f>IF(OR(ISBLANK(J74),G72=0,ISBLANK(G72)),,ROUND(J74+$K$3,2))</f>
        <v>0</v>
      </c>
      <c r="L74" s="28">
        <f>ROUND(K74*H74,2)</f>
        <v>0</v>
      </c>
      <c r="M74" s="29">
        <f t="shared" si="0"/>
        <v>0</v>
      </c>
    </row>
    <row r="75" spans="1:13" ht="15" customHeight="1" x14ac:dyDescent="0.25">
      <c r="A75" s="569"/>
      <c r="B75" s="1460"/>
      <c r="C75" s="1835" t="s">
        <v>3294</v>
      </c>
      <c r="D75" s="946"/>
      <c r="E75" s="2158" t="s">
        <v>946</v>
      </c>
      <c r="F75" s="1979">
        <v>4</v>
      </c>
      <c r="G75" s="2159"/>
      <c r="H75" s="1837">
        <f>ROUND($G$72*$F$72/F75,2)</f>
        <v>5</v>
      </c>
      <c r="I75" s="1894" t="s">
        <v>50</v>
      </c>
      <c r="J75" s="1838">
        <v>0</v>
      </c>
      <c r="K75" s="66">
        <f>IF(OR(ISBLANK(J75),G72=0,ISBLANK(G72)),,ROUND(J75+$K$3,2))</f>
        <v>0</v>
      </c>
      <c r="L75" s="28">
        <f>ROUND(K75*H75,2)</f>
        <v>0</v>
      </c>
      <c r="M75" s="29">
        <f t="shared" ref="M75" si="1">ROUND(K75/F75,2)</f>
        <v>0</v>
      </c>
    </row>
    <row r="76" spans="1:13" ht="15" customHeight="1" thickBot="1" x14ac:dyDescent="0.3">
      <c r="A76" s="570"/>
      <c r="B76" s="1471"/>
      <c r="C76" s="513" t="s">
        <v>3295</v>
      </c>
      <c r="D76" s="1193"/>
      <c r="E76" s="1032" t="s">
        <v>946</v>
      </c>
      <c r="F76" s="1075">
        <v>4</v>
      </c>
      <c r="G76" s="822"/>
      <c r="H76" s="70">
        <f>ROUND($G$72*$F$72/F76,2)</f>
        <v>5</v>
      </c>
      <c r="I76" s="48" t="s">
        <v>50</v>
      </c>
      <c r="J76" s="68">
        <v>0</v>
      </c>
      <c r="K76" s="69">
        <f>IF(OR(ISBLANK(J76),G72=0,ISBLANK(G72)),,ROUND(J76+$K$3,2))</f>
        <v>0</v>
      </c>
      <c r="L76" s="71">
        <f>ROUND(K76*H76,2)</f>
        <v>0</v>
      </c>
      <c r="M76" s="112">
        <f t="shared" si="0"/>
        <v>0</v>
      </c>
    </row>
    <row r="77" spans="1:13" ht="15" customHeight="1" thickBot="1" x14ac:dyDescent="0.3">
      <c r="A77" s="571">
        <v>24</v>
      </c>
      <c r="B77" s="2179" t="s">
        <v>948</v>
      </c>
      <c r="C77" s="998" t="s">
        <v>3296</v>
      </c>
      <c r="D77" s="985"/>
      <c r="E77" s="1056" t="s">
        <v>946</v>
      </c>
      <c r="F77" s="1072">
        <v>4</v>
      </c>
      <c r="G77" s="729">
        <v>0</v>
      </c>
      <c r="H77" s="27">
        <f>ROUND($G$77*$F$77/F77,2)</f>
        <v>0</v>
      </c>
      <c r="I77" s="23" t="s">
        <v>50</v>
      </c>
      <c r="J77" s="25">
        <v>0</v>
      </c>
      <c r="K77" s="66">
        <f>IF(OR(ISBLANK(J77),G77=0,ISBLANK(G77)),,ROUND(J77+$K$3,2))</f>
        <v>0</v>
      </c>
      <c r="L77" s="28">
        <f>ROUND(H77*K77,2)</f>
        <v>0</v>
      </c>
      <c r="M77" s="29">
        <f t="shared" si="0"/>
        <v>0</v>
      </c>
    </row>
    <row r="78" spans="1:13" ht="15" customHeight="1" x14ac:dyDescent="0.25">
      <c r="A78" s="569"/>
      <c r="B78" s="1441" t="s">
        <v>947</v>
      </c>
      <c r="C78" s="860" t="s">
        <v>3297</v>
      </c>
      <c r="D78" s="985"/>
      <c r="E78" s="1052" t="s">
        <v>946</v>
      </c>
      <c r="F78" s="1073">
        <v>4</v>
      </c>
      <c r="G78" s="845"/>
      <c r="H78" s="27">
        <f>ROUND($G$77*$F$77/F78,2)</f>
        <v>0</v>
      </c>
      <c r="I78" s="23" t="s">
        <v>50</v>
      </c>
      <c r="J78" s="25">
        <v>0</v>
      </c>
      <c r="K78" s="66">
        <f>IF(OR(ISBLANK(J78),G77=0,ISBLANK(G77)),,ROUND(J78+$K$3,2))</f>
        <v>0</v>
      </c>
      <c r="L78" s="28">
        <f>ROUND(H78*K78,2)</f>
        <v>0</v>
      </c>
      <c r="M78" s="29">
        <f t="shared" si="0"/>
        <v>0</v>
      </c>
    </row>
    <row r="79" spans="1:13" ht="15" customHeight="1" thickBot="1" x14ac:dyDescent="0.3">
      <c r="A79" s="570"/>
      <c r="B79" s="1471"/>
      <c r="C79" s="860" t="s">
        <v>3298</v>
      </c>
      <c r="D79" s="985"/>
      <c r="E79" s="1052" t="s">
        <v>946</v>
      </c>
      <c r="F79" s="1073">
        <v>4</v>
      </c>
      <c r="G79" s="845"/>
      <c r="H79" s="27">
        <f>ROUND($G$77*$F$77/F79,2)</f>
        <v>0</v>
      </c>
      <c r="I79" s="23" t="s">
        <v>50</v>
      </c>
      <c r="J79" s="25">
        <v>0</v>
      </c>
      <c r="K79" s="66">
        <f>IF(OR(ISBLANK(J79),G77=0,ISBLANK(G77)),,ROUND(J79+$K$3,2))</f>
        <v>0</v>
      </c>
      <c r="L79" s="28">
        <f>ROUND(H79*K79,2)</f>
        <v>0</v>
      </c>
      <c r="M79" s="29">
        <f t="shared" ref="M79" si="2">ROUND(K79/F79,2)</f>
        <v>0</v>
      </c>
    </row>
    <row r="80" spans="1:13" ht="15" customHeight="1" thickBot="1" x14ac:dyDescent="0.3">
      <c r="A80" s="569">
        <v>25</v>
      </c>
      <c r="B80" s="2179" t="s">
        <v>949</v>
      </c>
      <c r="C80" s="908" t="s">
        <v>950</v>
      </c>
      <c r="D80" s="985"/>
      <c r="E80" s="1056" t="s">
        <v>946</v>
      </c>
      <c r="F80" s="1072">
        <v>4</v>
      </c>
      <c r="G80" s="729">
        <v>5</v>
      </c>
      <c r="H80" s="27">
        <f>ROUND(G80*F80/F80,2)</f>
        <v>5</v>
      </c>
      <c r="I80" s="23" t="s">
        <v>50</v>
      </c>
      <c r="J80" s="25"/>
      <c r="K80" s="66">
        <f>IF(OR(ISBLANK(J80),G80=0,ISBLANK(G80)),,ROUND(J80+$K$3,2))</f>
        <v>0</v>
      </c>
      <c r="L80" s="28">
        <f>ROUND(H80*K80,2)</f>
        <v>0</v>
      </c>
      <c r="M80" s="29">
        <f t="shared" ref="M80:M86" si="3">ROUND(K80/F80,2)</f>
        <v>0</v>
      </c>
    </row>
    <row r="81" spans="1:13" ht="15" customHeight="1" x14ac:dyDescent="0.25">
      <c r="A81" s="569"/>
      <c r="B81" s="1441" t="s">
        <v>951</v>
      </c>
      <c r="C81" s="135" t="s">
        <v>952</v>
      </c>
      <c r="D81" s="985"/>
      <c r="E81" s="1052" t="s">
        <v>946</v>
      </c>
      <c r="F81" s="1073">
        <v>4</v>
      </c>
      <c r="G81" s="810"/>
      <c r="H81" s="87">
        <f t="shared" ref="H81:H86" si="4">ROUND($G$80*$F$80/F81,2)</f>
        <v>5</v>
      </c>
      <c r="I81" s="23" t="s">
        <v>50</v>
      </c>
      <c r="J81" s="82"/>
      <c r="K81" s="66">
        <f>IF(OR(ISBLANK(J81),G80=0,ISBLANK(G80)),,ROUND(J81+$K$3,2))</f>
        <v>0</v>
      </c>
      <c r="L81" s="28">
        <f t="shared" ref="L81:L86" si="5">ROUND(K81*H81,2)</f>
        <v>0</v>
      </c>
      <c r="M81" s="29">
        <f t="shared" si="3"/>
        <v>0</v>
      </c>
    </row>
    <row r="82" spans="1:13" ht="15" customHeight="1" x14ac:dyDescent="0.25">
      <c r="A82" s="569"/>
      <c r="B82" s="1441"/>
      <c r="C82" s="860" t="s">
        <v>953</v>
      </c>
      <c r="D82" s="985"/>
      <c r="E82" s="1052" t="s">
        <v>946</v>
      </c>
      <c r="F82" s="1073">
        <v>4</v>
      </c>
      <c r="G82" s="810"/>
      <c r="H82" s="87">
        <f t="shared" si="4"/>
        <v>5</v>
      </c>
      <c r="I82" s="23" t="s">
        <v>50</v>
      </c>
      <c r="J82" s="82"/>
      <c r="K82" s="66">
        <f>IF(OR(ISBLANK(J82),G80=0,ISBLANK(G80)),,ROUND(J82+$K$3,2))</f>
        <v>0</v>
      </c>
      <c r="L82" s="28">
        <f t="shared" si="5"/>
        <v>0</v>
      </c>
      <c r="M82" s="29">
        <f t="shared" si="3"/>
        <v>0</v>
      </c>
    </row>
    <row r="83" spans="1:13" ht="15" customHeight="1" x14ac:dyDescent="0.25">
      <c r="A83" s="569"/>
      <c r="B83" s="1441"/>
      <c r="C83" s="228" t="s">
        <v>954</v>
      </c>
      <c r="D83" s="985"/>
      <c r="E83" s="1052" t="s">
        <v>946</v>
      </c>
      <c r="F83" s="1073">
        <v>4</v>
      </c>
      <c r="G83" s="810"/>
      <c r="H83" s="87">
        <f t="shared" si="4"/>
        <v>5</v>
      </c>
      <c r="I83" s="23" t="s">
        <v>50</v>
      </c>
      <c r="J83" s="82"/>
      <c r="K83" s="66">
        <f>IF(OR(ISBLANK(J83),G80=0,ISBLANK(G80)),,ROUND(J83+$K$3,2))</f>
        <v>0</v>
      </c>
      <c r="L83" s="28">
        <f t="shared" si="5"/>
        <v>0</v>
      </c>
      <c r="M83" s="29">
        <f t="shared" si="3"/>
        <v>0</v>
      </c>
    </row>
    <row r="84" spans="1:13" ht="15" customHeight="1" x14ac:dyDescent="0.25">
      <c r="A84" s="569"/>
      <c r="B84" s="1441"/>
      <c r="C84" s="123" t="s">
        <v>3675</v>
      </c>
      <c r="D84" s="985"/>
      <c r="E84" s="1166" t="s">
        <v>946</v>
      </c>
      <c r="F84" s="1072">
        <v>4</v>
      </c>
      <c r="G84" s="810"/>
      <c r="H84" s="87">
        <f t="shared" si="4"/>
        <v>5</v>
      </c>
      <c r="I84" s="23" t="s">
        <v>50</v>
      </c>
      <c r="J84" s="82">
        <v>0</v>
      </c>
      <c r="K84" s="66">
        <f>IF(OR(ISBLANK(J84),G80=0,ISBLANK(G80)),,ROUND(J84+$K$3,2))</f>
        <v>0</v>
      </c>
      <c r="L84" s="32">
        <f t="shared" si="5"/>
        <v>0</v>
      </c>
      <c r="M84" s="33">
        <f t="shared" si="3"/>
        <v>0</v>
      </c>
    </row>
    <row r="85" spans="1:13" ht="15" customHeight="1" x14ac:dyDescent="0.25">
      <c r="A85" s="569"/>
      <c r="B85" s="2190"/>
      <c r="C85" s="992" t="s">
        <v>3299</v>
      </c>
      <c r="D85" s="985"/>
      <c r="E85" s="1143" t="s">
        <v>946</v>
      </c>
      <c r="F85" s="1077">
        <v>4</v>
      </c>
      <c r="G85" s="810"/>
      <c r="H85" s="135">
        <f t="shared" si="4"/>
        <v>5</v>
      </c>
      <c r="I85" s="34" t="s">
        <v>50</v>
      </c>
      <c r="J85" s="82">
        <v>0</v>
      </c>
      <c r="K85" s="57">
        <f>IF(OR(ISBLANK(J85),G80=0,ISBLANK(G80)),,ROUND(J85+$K$3,2))</f>
        <v>0</v>
      </c>
      <c r="L85" s="32">
        <f t="shared" si="5"/>
        <v>0</v>
      </c>
      <c r="M85" s="33">
        <f t="shared" si="3"/>
        <v>0</v>
      </c>
    </row>
    <row r="86" spans="1:13" ht="15" customHeight="1" x14ac:dyDescent="0.25">
      <c r="A86" s="569"/>
      <c r="B86" s="2191"/>
      <c r="C86" s="123" t="s">
        <v>3300</v>
      </c>
      <c r="D86" s="985"/>
      <c r="E86" s="1052" t="s">
        <v>946</v>
      </c>
      <c r="F86" s="1073">
        <v>4</v>
      </c>
      <c r="G86" s="876"/>
      <c r="H86" s="135">
        <f t="shared" si="4"/>
        <v>5</v>
      </c>
      <c r="I86" s="88" t="s">
        <v>50</v>
      </c>
      <c r="J86" s="154">
        <v>0</v>
      </c>
      <c r="K86" s="138">
        <f>IF(OR(ISBLANK(J86),G80=0,ISBLANK(G80)),,ROUND(J86+$K$3,2))</f>
        <v>0</v>
      </c>
      <c r="L86" s="102">
        <f t="shared" si="5"/>
        <v>0</v>
      </c>
      <c r="M86" s="103">
        <f t="shared" si="3"/>
        <v>0</v>
      </c>
    </row>
    <row r="87" spans="1:13" ht="15" customHeight="1" thickBot="1" x14ac:dyDescent="0.3">
      <c r="A87" s="570"/>
      <c r="B87" s="2192"/>
      <c r="C87" s="123" t="s">
        <v>3301</v>
      </c>
      <c r="D87" s="985"/>
      <c r="E87" s="1052" t="s">
        <v>946</v>
      </c>
      <c r="F87" s="1073">
        <v>4</v>
      </c>
      <c r="G87" s="876"/>
      <c r="H87" s="135">
        <f t="shared" ref="H87" si="6">ROUND($G$80*$F$80/F87,2)</f>
        <v>5</v>
      </c>
      <c r="I87" s="88" t="s">
        <v>50</v>
      </c>
      <c r="J87" s="154">
        <v>0</v>
      </c>
      <c r="K87" s="138">
        <f>IF(OR(ISBLANK(J87),G80=0,ISBLANK(G80)),,ROUND(J87+$K$3,2))</f>
        <v>0</v>
      </c>
      <c r="L87" s="102">
        <f t="shared" ref="L87" si="7">ROUND(K87*H87,2)</f>
        <v>0</v>
      </c>
      <c r="M87" s="103">
        <f t="shared" ref="M87" si="8">ROUND(K87/F87,2)</f>
        <v>0</v>
      </c>
    </row>
    <row r="88" spans="1:13" ht="15" customHeight="1" thickBot="1" x14ac:dyDescent="0.3">
      <c r="A88" s="569">
        <v>26</v>
      </c>
      <c r="B88" s="2179" t="s">
        <v>955</v>
      </c>
      <c r="C88" s="908" t="s">
        <v>956</v>
      </c>
      <c r="D88" s="985"/>
      <c r="E88" s="1056" t="s">
        <v>946</v>
      </c>
      <c r="F88" s="1072">
        <v>4</v>
      </c>
      <c r="G88" s="729">
        <v>5</v>
      </c>
      <c r="H88" s="27">
        <f>ROUND(G88*F88/F88,2)</f>
        <v>5</v>
      </c>
      <c r="I88" s="23" t="s">
        <v>50</v>
      </c>
      <c r="J88" s="25"/>
      <c r="K88" s="66">
        <f>IF(OR(ISBLANK(J88),G88=0,ISBLANK(G88)),,ROUND(J88+$K$3,2))</f>
        <v>0</v>
      </c>
      <c r="L88" s="28">
        <f>ROUND(H88*K88,2)</f>
        <v>0</v>
      </c>
      <c r="M88" s="29">
        <f t="shared" ref="M88:M94" si="9">ROUND(K88/F88,2)</f>
        <v>0</v>
      </c>
    </row>
    <row r="89" spans="1:13" ht="15" customHeight="1" x14ac:dyDescent="0.25">
      <c r="A89" s="569"/>
      <c r="B89" s="1441" t="s">
        <v>947</v>
      </c>
      <c r="C89" s="135" t="s">
        <v>957</v>
      </c>
      <c r="D89" s="985"/>
      <c r="E89" s="1052" t="s">
        <v>946</v>
      </c>
      <c r="F89" s="1073">
        <v>4</v>
      </c>
      <c r="G89" s="810"/>
      <c r="H89" s="87">
        <f t="shared" ref="H89:H94" si="10">ROUND($G$88*$F$88/F89,2)</f>
        <v>5</v>
      </c>
      <c r="I89" s="23" t="s">
        <v>50</v>
      </c>
      <c r="J89" s="82"/>
      <c r="K89" s="66">
        <f>IF(OR(ISBLANK(J89),G88=0,ISBLANK(G88)),,ROUND(J89+$K$3,2))</f>
        <v>0</v>
      </c>
      <c r="L89" s="28">
        <f t="shared" ref="L89:L94" si="11">ROUND(K89*H89,2)</f>
        <v>0</v>
      </c>
      <c r="M89" s="29">
        <f t="shared" si="9"/>
        <v>0</v>
      </c>
    </row>
    <row r="90" spans="1:13" ht="15" customHeight="1" x14ac:dyDescent="0.25">
      <c r="A90" s="569"/>
      <c r="B90" s="1441"/>
      <c r="C90" s="860" t="s">
        <v>958</v>
      </c>
      <c r="D90" s="985"/>
      <c r="E90" s="1052" t="s">
        <v>946</v>
      </c>
      <c r="F90" s="1073">
        <v>4</v>
      </c>
      <c r="G90" s="810"/>
      <c r="H90" s="87">
        <f t="shared" si="10"/>
        <v>5</v>
      </c>
      <c r="I90" s="23" t="s">
        <v>50</v>
      </c>
      <c r="J90" s="82"/>
      <c r="K90" s="66">
        <f>IF(OR(ISBLANK(J90),G88=0,ISBLANK(G88)),,ROUND(J90+$K$3,2))</f>
        <v>0</v>
      </c>
      <c r="L90" s="28">
        <f t="shared" si="11"/>
        <v>0</v>
      </c>
      <c r="M90" s="29">
        <f t="shared" si="9"/>
        <v>0</v>
      </c>
    </row>
    <row r="91" spans="1:13" ht="15" customHeight="1" x14ac:dyDescent="0.25">
      <c r="A91" s="569"/>
      <c r="B91" s="1441"/>
      <c r="C91" s="135" t="s">
        <v>959</v>
      </c>
      <c r="D91" s="985"/>
      <c r="E91" s="1052" t="s">
        <v>946</v>
      </c>
      <c r="F91" s="1073">
        <v>4</v>
      </c>
      <c r="G91" s="810"/>
      <c r="H91" s="87">
        <f t="shared" si="10"/>
        <v>5</v>
      </c>
      <c r="I91" s="23" t="s">
        <v>50</v>
      </c>
      <c r="J91" s="82"/>
      <c r="K91" s="66">
        <f>IF(OR(ISBLANK(J91),G88=0,ISBLANK(G88)),,ROUND(J91+$K$3,2))</f>
        <v>0</v>
      </c>
      <c r="L91" s="28">
        <f t="shared" si="11"/>
        <v>0</v>
      </c>
      <c r="M91" s="29">
        <f t="shared" si="9"/>
        <v>0</v>
      </c>
    </row>
    <row r="92" spans="1:13" ht="15" customHeight="1" x14ac:dyDescent="0.25">
      <c r="A92" s="569"/>
      <c r="B92" s="967"/>
      <c r="C92" s="436" t="s">
        <v>3302</v>
      </c>
      <c r="D92" s="985"/>
      <c r="E92" s="1056" t="s">
        <v>946</v>
      </c>
      <c r="F92" s="1072">
        <v>4</v>
      </c>
      <c r="G92" s="810"/>
      <c r="H92" s="87">
        <f t="shared" si="10"/>
        <v>5</v>
      </c>
      <c r="I92" s="23" t="s">
        <v>50</v>
      </c>
      <c r="J92" s="82"/>
      <c r="K92" s="66">
        <f>IF(OR(ISBLANK(J92),G88=0,ISBLANK(G88)),,ROUND(J92+$K$3,2))</f>
        <v>0</v>
      </c>
      <c r="L92" s="28">
        <f t="shared" si="11"/>
        <v>0</v>
      </c>
      <c r="M92" s="29">
        <f t="shared" si="9"/>
        <v>0</v>
      </c>
    </row>
    <row r="93" spans="1:13" ht="15" customHeight="1" x14ac:dyDescent="0.25">
      <c r="A93" s="569"/>
      <c r="B93" s="1460"/>
      <c r="C93" s="135" t="s">
        <v>3303</v>
      </c>
      <c r="D93" s="946"/>
      <c r="E93" s="1052" t="s">
        <v>946</v>
      </c>
      <c r="F93" s="1073">
        <v>4</v>
      </c>
      <c r="G93" s="810"/>
      <c r="H93" s="135">
        <f t="shared" si="10"/>
        <v>5</v>
      </c>
      <c r="I93" s="34" t="s">
        <v>50</v>
      </c>
      <c r="J93" s="82">
        <v>0</v>
      </c>
      <c r="K93" s="57">
        <f>IF(OR(ISBLANK(J93),G88=0,ISBLANK(G88)),,ROUND(J93+$K$3,2))</f>
        <v>0</v>
      </c>
      <c r="L93" s="32">
        <f t="shared" si="11"/>
        <v>0</v>
      </c>
      <c r="M93" s="33">
        <f t="shared" ref="M93" si="12">ROUND(K93/F93,2)</f>
        <v>0</v>
      </c>
    </row>
    <row r="94" spans="1:13" ht="15" customHeight="1" thickBot="1" x14ac:dyDescent="0.3">
      <c r="A94" s="570"/>
      <c r="B94" s="1471"/>
      <c r="C94" s="513" t="s">
        <v>3304</v>
      </c>
      <c r="D94" s="1193"/>
      <c r="E94" s="1032" t="s">
        <v>946</v>
      </c>
      <c r="F94" s="1075">
        <v>4</v>
      </c>
      <c r="G94" s="822"/>
      <c r="H94" s="70">
        <f t="shared" si="10"/>
        <v>5</v>
      </c>
      <c r="I94" s="48" t="s">
        <v>50</v>
      </c>
      <c r="J94" s="68"/>
      <c r="K94" s="69">
        <f>IF(OR(ISBLANK(J94),G88=0,ISBLANK(G88)),,ROUND(J94+$K$3,2))</f>
        <v>0</v>
      </c>
      <c r="L94" s="71">
        <f t="shared" si="11"/>
        <v>0</v>
      </c>
      <c r="M94" s="112">
        <f t="shared" si="9"/>
        <v>0</v>
      </c>
    </row>
    <row r="95" spans="1:13" ht="15" customHeight="1" thickBot="1" x14ac:dyDescent="0.3">
      <c r="A95" s="569">
        <v>27</v>
      </c>
      <c r="B95" s="200" t="s">
        <v>961</v>
      </c>
      <c r="C95" s="27" t="s">
        <v>51</v>
      </c>
      <c r="D95" s="1004"/>
      <c r="E95" s="436" t="s">
        <v>874</v>
      </c>
      <c r="F95" s="1072">
        <v>25</v>
      </c>
      <c r="G95" s="820">
        <v>130</v>
      </c>
      <c r="H95" s="27">
        <f>ROUND(G95*F95/F95,2)</f>
        <v>130</v>
      </c>
      <c r="I95" s="23" t="s">
        <v>50</v>
      </c>
      <c r="J95" s="982"/>
      <c r="K95" s="66"/>
      <c r="L95" s="28"/>
      <c r="M95" s="29"/>
    </row>
    <row r="96" spans="1:13" ht="15" customHeight="1" x14ac:dyDescent="0.25">
      <c r="A96" s="569"/>
      <c r="B96" s="34" t="s">
        <v>962</v>
      </c>
      <c r="C96" s="946" t="s">
        <v>52</v>
      </c>
      <c r="D96" s="946"/>
      <c r="E96" s="946"/>
      <c r="F96" s="946"/>
      <c r="G96" s="856"/>
      <c r="H96" s="27" t="e">
        <f>ROUND(G95*F95/F96,2)</f>
        <v>#DIV/0!</v>
      </c>
      <c r="I96" s="50" t="s">
        <v>50</v>
      </c>
      <c r="J96" s="82"/>
      <c r="K96" s="66">
        <f>IF(OR(ISBLANK(J96),G95=0,ISBLANK(G95)),,ROUND(J96+$K$3,2))</f>
        <v>0</v>
      </c>
      <c r="L96" s="28" t="e">
        <f>ROUND(H96*K96,2)</f>
        <v>#DIV/0!</v>
      </c>
      <c r="M96" s="29" t="e">
        <f>ROUND(K96/F96,2)</f>
        <v>#DIV/0!</v>
      </c>
    </row>
    <row r="97" spans="1:13" ht="15" customHeight="1" thickBot="1" x14ac:dyDescent="0.3">
      <c r="A97" s="570"/>
      <c r="B97" s="13"/>
      <c r="C97" s="124"/>
      <c r="D97" s="1035"/>
      <c r="E97" s="513"/>
      <c r="F97" s="1075"/>
      <c r="G97" s="810"/>
      <c r="H97" s="70"/>
      <c r="I97" s="48"/>
      <c r="J97" s="133"/>
      <c r="K97" s="69"/>
      <c r="L97" s="71"/>
      <c r="M97" s="112"/>
    </row>
    <row r="98" spans="1:13" ht="15" customHeight="1" thickBot="1" x14ac:dyDescent="0.3">
      <c r="A98" s="571">
        <v>28</v>
      </c>
      <c r="B98" s="165" t="s">
        <v>3288</v>
      </c>
      <c r="C98" s="329" t="s">
        <v>51</v>
      </c>
      <c r="D98" s="1004"/>
      <c r="E98" s="470" t="s">
        <v>963</v>
      </c>
      <c r="F98" s="1076">
        <v>50</v>
      </c>
      <c r="G98" s="729">
        <v>20</v>
      </c>
      <c r="H98" s="329">
        <f>ROUND(G98*F98/F98,2)</f>
        <v>20</v>
      </c>
      <c r="I98" s="62" t="s">
        <v>50</v>
      </c>
      <c r="J98" s="982"/>
      <c r="K98" s="66"/>
      <c r="L98" s="28"/>
      <c r="M98" s="29"/>
    </row>
    <row r="99" spans="1:13" ht="15" customHeight="1" thickBot="1" x14ac:dyDescent="0.3">
      <c r="A99" s="570"/>
      <c r="B99" s="48"/>
      <c r="C99" s="986" t="s">
        <v>52</v>
      </c>
      <c r="D99" s="986"/>
      <c r="E99" s="986"/>
      <c r="F99" s="986"/>
      <c r="G99" s="870"/>
      <c r="H99" s="70" t="e">
        <f>ROUND(G98*F98/F99,2)</f>
        <v>#DIV/0!</v>
      </c>
      <c r="I99" s="59" t="s">
        <v>50</v>
      </c>
      <c r="J99" s="60"/>
      <c r="K99" s="69">
        <f>IF(OR(ISBLANK(J99),G98=0,ISBLANK(G98)),,ROUND(J99+$K$3,2))</f>
        <v>0</v>
      </c>
      <c r="L99" s="71" t="e">
        <f>ROUND(H99*K99,2)</f>
        <v>#DIV/0!</v>
      </c>
      <c r="M99" s="112" t="e">
        <f>ROUND(K99/F99,2)</f>
        <v>#DIV/0!</v>
      </c>
    </row>
    <row r="100" spans="1:13" ht="15" customHeight="1" thickBot="1" x14ac:dyDescent="0.3">
      <c r="A100" s="569">
        <v>29</v>
      </c>
      <c r="B100" s="200" t="s">
        <v>964</v>
      </c>
      <c r="C100" s="436" t="s">
        <v>965</v>
      </c>
      <c r="D100" s="985"/>
      <c r="E100" s="436" t="s">
        <v>966</v>
      </c>
      <c r="F100" s="1072">
        <v>102</v>
      </c>
      <c r="G100" s="820">
        <v>95</v>
      </c>
      <c r="H100" s="27">
        <f>ROUND(G100*F100/F100,2)</f>
        <v>95</v>
      </c>
      <c r="I100" s="23" t="s">
        <v>50</v>
      </c>
      <c r="J100" s="25"/>
      <c r="K100" s="66">
        <f>IF(OR(ISBLANK(J100),G100=0,ISBLANK(G100)),,ROUND(J100+$K$3,2))</f>
        <v>0</v>
      </c>
      <c r="L100" s="28">
        <f>ROUND(H100*K100,2)</f>
        <v>0</v>
      </c>
      <c r="M100" s="29">
        <f>ROUND(K100/F100,2)</f>
        <v>0</v>
      </c>
    </row>
    <row r="101" spans="1:13" ht="15" customHeight="1" x14ac:dyDescent="0.25">
      <c r="A101" s="569"/>
      <c r="B101" s="34" t="s">
        <v>967</v>
      </c>
      <c r="C101" s="135" t="s">
        <v>968</v>
      </c>
      <c r="D101" s="985"/>
      <c r="E101" s="135" t="s">
        <v>969</v>
      </c>
      <c r="F101" s="1073">
        <v>102</v>
      </c>
      <c r="G101" s="810"/>
      <c r="H101" s="38">
        <f>ROUND($G$100*$F$100/F101,2)</f>
        <v>95</v>
      </c>
      <c r="I101" s="34" t="s">
        <v>50</v>
      </c>
      <c r="J101" s="82"/>
      <c r="K101" s="134">
        <f>IF(OR(ISBLANK(J101),G100=0,ISBLANK(G100)),,ROUND(J101+$K$3,2))</f>
        <v>0</v>
      </c>
      <c r="L101" s="28">
        <f>ROUND(K101*H101,2)</f>
        <v>0</v>
      </c>
      <c r="M101" s="29">
        <f>ROUND(K101/F101,2)</f>
        <v>0</v>
      </c>
    </row>
    <row r="102" spans="1:13" ht="15" customHeight="1" x14ac:dyDescent="0.25">
      <c r="A102" s="569"/>
      <c r="B102" s="113" t="s">
        <v>970</v>
      </c>
      <c r="C102" s="228" t="s">
        <v>3305</v>
      </c>
      <c r="D102" s="985"/>
      <c r="E102" s="228" t="s">
        <v>971</v>
      </c>
      <c r="F102" s="1109">
        <v>99</v>
      </c>
      <c r="G102" s="845"/>
      <c r="H102" s="38">
        <f>ROUND($G$100*$F$100/F102,2)</f>
        <v>97.88</v>
      </c>
      <c r="I102" s="34" t="s">
        <v>50</v>
      </c>
      <c r="J102" s="82"/>
      <c r="K102" s="134">
        <f>IF(OR(ISBLANK(J102),G100=0,ISBLANK(G100)),,ROUND(J102+$K$3,2))</f>
        <v>0</v>
      </c>
      <c r="L102" s="28">
        <f>ROUND(K102*H102,2)</f>
        <v>0</v>
      </c>
      <c r="M102" s="29">
        <f>ROUND(K102/F102,2)</f>
        <v>0</v>
      </c>
    </row>
    <row r="103" spans="1:13" ht="15" customHeight="1" x14ac:dyDescent="0.25">
      <c r="A103" s="569"/>
      <c r="B103" s="113"/>
      <c r="C103" s="228" t="s">
        <v>3306</v>
      </c>
      <c r="D103" s="985"/>
      <c r="E103" s="228" t="s">
        <v>972</v>
      </c>
      <c r="F103" s="1109">
        <v>84</v>
      </c>
      <c r="G103" s="845"/>
      <c r="H103" s="38">
        <f>ROUND($G$100*$F$100/F103,2)</f>
        <v>115.36</v>
      </c>
      <c r="I103" s="34" t="s">
        <v>50</v>
      </c>
      <c r="J103" s="82"/>
      <c r="K103" s="134">
        <f>IF(OR(ISBLANK(J103),G100=0,ISBLANK(G100)),,ROUND(J103+$K$3,2))</f>
        <v>0</v>
      </c>
      <c r="L103" s="32">
        <f>ROUND(K103*H103,2)</f>
        <v>0</v>
      </c>
      <c r="M103" s="103">
        <f>ROUND(K103/F103,2)</f>
        <v>0</v>
      </c>
    </row>
    <row r="104" spans="1:13" s="167" customFormat="1" ht="15" customHeight="1" thickBot="1" x14ac:dyDescent="0.3">
      <c r="A104" s="569"/>
      <c r="B104" s="35"/>
      <c r="C104" s="863"/>
      <c r="D104" s="1086"/>
      <c r="E104" s="863"/>
      <c r="F104" s="1105"/>
      <c r="G104" s="811"/>
      <c r="H104" s="913"/>
      <c r="I104" s="53"/>
      <c r="J104" s="36"/>
      <c r="K104" s="180"/>
      <c r="L104" s="280"/>
      <c r="M104" s="119"/>
    </row>
    <row r="105" spans="1:13" ht="15" customHeight="1" thickBot="1" x14ac:dyDescent="0.3">
      <c r="A105" s="571">
        <v>30</v>
      </c>
      <c r="B105" s="2160" t="s">
        <v>3289</v>
      </c>
      <c r="C105" s="999" t="s">
        <v>3706</v>
      </c>
      <c r="D105" s="985"/>
      <c r="E105" s="999" t="s">
        <v>969</v>
      </c>
      <c r="F105" s="1081">
        <v>84</v>
      </c>
      <c r="G105" s="729">
        <v>0</v>
      </c>
      <c r="H105" s="27">
        <f>ROUND(G105*F105/F105,2)</f>
        <v>0</v>
      </c>
      <c r="I105" s="62" t="s">
        <v>50</v>
      </c>
      <c r="J105" s="120"/>
      <c r="K105" s="217">
        <f>IF(OR(ISBLANK(J105),G105=0,ISBLANK(G105)),,ROUND(J105+$K$3,2))</f>
        <v>0</v>
      </c>
      <c r="L105" s="28">
        <f>ROUND(H105*K105,2)</f>
        <v>0</v>
      </c>
      <c r="M105" s="29">
        <f>ROUND(K105/F105,2)</f>
        <v>0</v>
      </c>
    </row>
    <row r="106" spans="1:13" ht="15" customHeight="1" x14ac:dyDescent="0.25">
      <c r="A106" s="569"/>
      <c r="B106" s="34" t="s">
        <v>973</v>
      </c>
      <c r="C106" s="228"/>
      <c r="D106" s="1239"/>
      <c r="E106" s="228"/>
      <c r="F106" s="1109"/>
      <c r="G106" s="810"/>
      <c r="H106" s="131"/>
      <c r="I106" s="24"/>
      <c r="J106" s="91"/>
      <c r="K106" s="57"/>
      <c r="L106" s="32"/>
      <c r="M106" s="33"/>
    </row>
    <row r="107" spans="1:13" ht="15" customHeight="1" thickBot="1" x14ac:dyDescent="0.3">
      <c r="A107" s="569"/>
      <c r="B107" s="152" t="s">
        <v>974</v>
      </c>
      <c r="C107" s="128"/>
      <c r="D107" s="1048"/>
      <c r="E107" s="228"/>
      <c r="F107" s="1109"/>
      <c r="G107" s="810"/>
      <c r="H107" s="224"/>
      <c r="I107" s="53"/>
      <c r="J107" s="44"/>
      <c r="K107" s="69"/>
      <c r="L107" s="46"/>
      <c r="M107" s="47"/>
    </row>
    <row r="108" spans="1:13" ht="15" customHeight="1" thickBot="1" x14ac:dyDescent="0.3">
      <c r="A108" s="571">
        <v>31</v>
      </c>
      <c r="B108" s="165" t="s">
        <v>975</v>
      </c>
      <c r="C108" s="329" t="s">
        <v>51</v>
      </c>
      <c r="D108" s="1004"/>
      <c r="E108" s="999" t="s">
        <v>976</v>
      </c>
      <c r="F108" s="1076">
        <v>420</v>
      </c>
      <c r="G108" s="729">
        <v>10</v>
      </c>
      <c r="H108" s="329">
        <f>ROUND(G108*F108/F108,2)</f>
        <v>10</v>
      </c>
      <c r="I108" s="62" t="s">
        <v>50</v>
      </c>
      <c r="J108" s="982"/>
      <c r="K108" s="66"/>
      <c r="L108" s="28"/>
      <c r="M108" s="29"/>
    </row>
    <row r="109" spans="1:13" ht="15" customHeight="1" thickBot="1" x14ac:dyDescent="0.3">
      <c r="A109" s="570"/>
      <c r="B109" s="13" t="s">
        <v>977</v>
      </c>
      <c r="C109" s="986" t="s">
        <v>52</v>
      </c>
      <c r="D109" s="986"/>
      <c r="E109" s="986"/>
      <c r="F109" s="986"/>
      <c r="G109" s="870"/>
      <c r="H109" s="70" t="e">
        <f>ROUND(G108*F108/F109,2)</f>
        <v>#DIV/0!</v>
      </c>
      <c r="I109" s="59" t="s">
        <v>50</v>
      </c>
      <c r="J109" s="60"/>
      <c r="K109" s="69">
        <f>IF(OR(ISBLANK(J109),G108=0,ISBLANK(G108)),,ROUND(J109+$K$3,2))</f>
        <v>0</v>
      </c>
      <c r="L109" s="71" t="e">
        <f>ROUND(H109*K109,2)</f>
        <v>#DIV/0!</v>
      </c>
      <c r="M109" s="112" t="e">
        <f>ROUND(K109/F109,2)</f>
        <v>#DIV/0!</v>
      </c>
    </row>
    <row r="110" spans="1:13" ht="15" customHeight="1" thickBot="1" x14ac:dyDescent="0.3">
      <c r="A110" s="569">
        <v>32</v>
      </c>
      <c r="B110" s="200" t="s">
        <v>978</v>
      </c>
      <c r="C110" s="27" t="s">
        <v>51</v>
      </c>
      <c r="D110" s="1004"/>
      <c r="E110" s="186" t="s">
        <v>979</v>
      </c>
      <c r="F110" s="1077">
        <v>288</v>
      </c>
      <c r="G110" s="820">
        <v>15</v>
      </c>
      <c r="H110" s="27">
        <f>ROUND(G110*F110/F110,2)</f>
        <v>15</v>
      </c>
      <c r="I110" s="88" t="s">
        <v>50</v>
      </c>
      <c r="J110" s="982"/>
      <c r="K110" s="66"/>
      <c r="L110" s="28"/>
      <c r="M110" s="29"/>
    </row>
    <row r="111" spans="1:13" ht="15" customHeight="1" thickBot="1" x14ac:dyDescent="0.3">
      <c r="A111" s="569"/>
      <c r="B111" s="113" t="s">
        <v>977</v>
      </c>
      <c r="C111" s="946" t="s">
        <v>52</v>
      </c>
      <c r="D111" s="986"/>
      <c r="E111" s="986"/>
      <c r="F111" s="986"/>
      <c r="G111" s="810"/>
      <c r="H111" s="70" t="e">
        <f>ROUND(G110*F110/F111,2)</f>
        <v>#DIV/0!</v>
      </c>
      <c r="I111" s="59" t="s">
        <v>50</v>
      </c>
      <c r="J111" s="60"/>
      <c r="K111" s="69">
        <f>IF(OR(ISBLANK(J111),G110=0,ISBLANK(G110)),,ROUND(J111+$K$3,2))</f>
        <v>0</v>
      </c>
      <c r="L111" s="71" t="e">
        <f>ROUND(H111*K111,2)</f>
        <v>#DIV/0!</v>
      </c>
      <c r="M111" s="112" t="e">
        <f>ROUND(K111/F111,2)</f>
        <v>#DIV/0!</v>
      </c>
    </row>
    <row r="112" spans="1:13" ht="15" customHeight="1" thickBot="1" x14ac:dyDescent="0.3">
      <c r="A112" s="571">
        <v>33</v>
      </c>
      <c r="B112" s="165" t="s">
        <v>980</v>
      </c>
      <c r="C112" s="994" t="s">
        <v>3307</v>
      </c>
      <c r="D112" s="985"/>
      <c r="E112" s="470" t="s">
        <v>981</v>
      </c>
      <c r="F112" s="1076">
        <v>128</v>
      </c>
      <c r="G112" s="729">
        <v>55</v>
      </c>
      <c r="H112" s="329">
        <f>ROUND(G112*F112/F112,2)</f>
        <v>55</v>
      </c>
      <c r="I112" s="62" t="s">
        <v>50</v>
      </c>
      <c r="J112" s="120"/>
      <c r="K112" s="217">
        <f>IF(OR(ISBLANK(J112),G112=0,ISBLANK(G112)),,ROUND(J112+$K$3,2))</f>
        <v>0</v>
      </c>
      <c r="L112" s="221">
        <f>ROUND(H112*K112,2)</f>
        <v>0</v>
      </c>
      <c r="M112" s="330">
        <f t="shared" ref="M112:M119" si="13">ROUND(K112/F112,2)</f>
        <v>0</v>
      </c>
    </row>
    <row r="113" spans="1:13" ht="15" customHeight="1" x14ac:dyDescent="0.25">
      <c r="A113" s="569"/>
      <c r="B113" s="88"/>
      <c r="C113" s="992" t="s">
        <v>982</v>
      </c>
      <c r="D113" s="985"/>
      <c r="E113" s="186" t="s">
        <v>2285</v>
      </c>
      <c r="F113" s="1077">
        <v>552</v>
      </c>
      <c r="G113" s="810"/>
      <c r="H113" s="27">
        <f>ROUND($G$112*$F$112/F113,2)</f>
        <v>12.75</v>
      </c>
      <c r="I113" s="34" t="s">
        <v>50</v>
      </c>
      <c r="J113" s="25"/>
      <c r="K113" s="66">
        <f>IF(OR(ISBLANK(J113),G112=0,ISBLANK(G112)),,ROUND(J113+$K$3,2))</f>
        <v>0</v>
      </c>
      <c r="L113" s="28">
        <f>ROUND(K113*H113,2)</f>
        <v>0</v>
      </c>
      <c r="M113" s="29">
        <f t="shared" si="13"/>
        <v>0</v>
      </c>
    </row>
    <row r="114" spans="1:13" ht="15" customHeight="1" x14ac:dyDescent="0.25">
      <c r="A114" s="569"/>
      <c r="B114" s="113"/>
      <c r="C114" s="228" t="s">
        <v>3308</v>
      </c>
      <c r="D114" s="985"/>
      <c r="E114" s="228" t="s">
        <v>983</v>
      </c>
      <c r="F114" s="1109">
        <v>112</v>
      </c>
      <c r="G114" s="810"/>
      <c r="H114" s="223">
        <f>ROUND($G$112*$F$112/F114,2)</f>
        <v>62.86</v>
      </c>
      <c r="I114" s="88" t="s">
        <v>50</v>
      </c>
      <c r="J114" s="80"/>
      <c r="K114" s="81">
        <f>IF(OR(ISBLANK(J114),G112=0,ISBLANK(G112)),,ROUND(J114+$K$3,2))</f>
        <v>0</v>
      </c>
      <c r="L114" s="39">
        <f>ROUND(K114*H114,2)</f>
        <v>0</v>
      </c>
      <c r="M114" s="40">
        <f t="shared" si="13"/>
        <v>0</v>
      </c>
    </row>
    <row r="115" spans="1:13" ht="15" customHeight="1" x14ac:dyDescent="0.25">
      <c r="A115" s="569"/>
      <c r="B115" s="113"/>
      <c r="C115" s="135" t="s">
        <v>3309</v>
      </c>
      <c r="D115" s="985"/>
      <c r="E115" s="135" t="s">
        <v>984</v>
      </c>
      <c r="F115" s="1073">
        <v>107</v>
      </c>
      <c r="G115" s="810"/>
      <c r="H115" s="223">
        <f>ROUND($G$112*$F$112/F115,2)</f>
        <v>65.790000000000006</v>
      </c>
      <c r="I115" s="88" t="s">
        <v>50</v>
      </c>
      <c r="J115" s="80"/>
      <c r="K115" s="81">
        <f>IF(OR(ISBLANK(J115),G112=0,ISBLANK(G112)),,ROUND(J115+$K$3,2))</f>
        <v>0</v>
      </c>
      <c r="L115" s="39">
        <f>ROUND(K115*H115,2)</f>
        <v>0</v>
      </c>
      <c r="M115" s="40">
        <f t="shared" si="13"/>
        <v>0</v>
      </c>
    </row>
    <row r="116" spans="1:13" ht="15" customHeight="1" thickBot="1" x14ac:dyDescent="0.3">
      <c r="A116" s="570"/>
      <c r="B116" s="13"/>
      <c r="C116" s="128" t="s">
        <v>3310</v>
      </c>
      <c r="D116" s="986"/>
      <c r="E116" s="128" t="s">
        <v>985</v>
      </c>
      <c r="F116" s="128">
        <v>96</v>
      </c>
      <c r="G116" s="822"/>
      <c r="H116" s="115">
        <f>ROUND($G$112*$F$112/F116,2)</f>
        <v>73.33</v>
      </c>
      <c r="I116" s="13" t="s">
        <v>50</v>
      </c>
      <c r="J116" s="60"/>
      <c r="K116" s="61">
        <f>IF(OR(ISBLANK(J116),G112=0,ISBLANK(G112)),,ROUND(J116+$K$3,2))</f>
        <v>0</v>
      </c>
      <c r="L116" s="46">
        <f>ROUND(K116*H116,2)</f>
        <v>0</v>
      </c>
      <c r="M116" s="47">
        <f t="shared" si="13"/>
        <v>0</v>
      </c>
    </row>
    <row r="117" spans="1:13" ht="15" customHeight="1" thickBot="1" x14ac:dyDescent="0.3">
      <c r="A117" s="571">
        <v>34</v>
      </c>
      <c r="B117" s="165" t="s">
        <v>986</v>
      </c>
      <c r="C117" s="470" t="s">
        <v>987</v>
      </c>
      <c r="D117" s="985"/>
      <c r="E117" s="470" t="s">
        <v>988</v>
      </c>
      <c r="F117" s="1076">
        <v>181</v>
      </c>
      <c r="G117" s="729">
        <v>20</v>
      </c>
      <c r="H117" s="329">
        <f>ROUND(G117*F117/F117,2)</f>
        <v>20</v>
      </c>
      <c r="I117" s="62" t="s">
        <v>50</v>
      </c>
      <c r="J117" s="120"/>
      <c r="K117" s="217">
        <f>IF(OR(ISBLANK(J117),G117=0,ISBLANK(G117)),,ROUND(J117+$K$3,2))</f>
        <v>0</v>
      </c>
      <c r="L117" s="221">
        <f>ROUND(H117*K117,2)</f>
        <v>0</v>
      </c>
      <c r="M117" s="330">
        <f t="shared" si="13"/>
        <v>0</v>
      </c>
    </row>
    <row r="118" spans="1:13" ht="15" customHeight="1" x14ac:dyDescent="0.25">
      <c r="A118" s="569"/>
      <c r="B118" s="676"/>
      <c r="C118" s="123" t="s">
        <v>3311</v>
      </c>
      <c r="D118" s="985"/>
      <c r="E118" s="135" t="s">
        <v>981</v>
      </c>
      <c r="F118" s="1073">
        <v>128</v>
      </c>
      <c r="G118" s="743"/>
      <c r="H118" s="135">
        <f>ROUND($G$117*$F$117/F118,2)</f>
        <v>28.28</v>
      </c>
      <c r="I118" s="34" t="s">
        <v>50</v>
      </c>
      <c r="J118" s="82"/>
      <c r="K118" s="134">
        <f>IF(OR(ISBLANK(J118),G117=0,ISBLANK(G117)),,ROUND(J118+$K$3,2))</f>
        <v>0</v>
      </c>
      <c r="L118" s="32">
        <f>ROUND(K118*H118,2)</f>
        <v>0</v>
      </c>
      <c r="M118" s="33">
        <f t="shared" si="13"/>
        <v>0</v>
      </c>
    </row>
    <row r="119" spans="1:13" ht="15" customHeight="1" thickBot="1" x14ac:dyDescent="0.3">
      <c r="A119" s="570"/>
      <c r="B119" s="252"/>
      <c r="C119" s="128" t="s">
        <v>3312</v>
      </c>
      <c r="D119" s="986"/>
      <c r="E119" s="128" t="s">
        <v>989</v>
      </c>
      <c r="F119" s="128">
        <v>96</v>
      </c>
      <c r="G119" s="1247"/>
      <c r="H119" s="13">
        <f>ROUND($G$117*$F$117/F119,2)</f>
        <v>37.71</v>
      </c>
      <c r="I119" s="13" t="s">
        <v>50</v>
      </c>
      <c r="J119" s="60"/>
      <c r="K119" s="127">
        <f>IF(OR(ISBLANK(J119),G117=0,ISBLANK(G117)),,ROUND(J119+$K$3,2))</f>
        <v>0</v>
      </c>
      <c r="L119" s="46">
        <f>ROUND(K119*H119,2)</f>
        <v>0</v>
      </c>
      <c r="M119" s="47">
        <f t="shared" si="13"/>
        <v>0</v>
      </c>
    </row>
    <row r="120" spans="1:13" ht="15" customHeight="1" thickBot="1" x14ac:dyDescent="0.3">
      <c r="A120" s="571">
        <v>35</v>
      </c>
      <c r="B120" s="165" t="s">
        <v>3313</v>
      </c>
      <c r="C120" s="329" t="s">
        <v>51</v>
      </c>
      <c r="D120" s="1005"/>
      <c r="E120" s="470" t="s">
        <v>97</v>
      </c>
      <c r="F120" s="1076">
        <v>20</v>
      </c>
      <c r="G120" s="729">
        <v>10</v>
      </c>
      <c r="H120" s="329">
        <f>ROUND(G120*F120/F120,2)</f>
        <v>10</v>
      </c>
      <c r="I120" s="62" t="s">
        <v>50</v>
      </c>
      <c r="J120" s="982"/>
      <c r="K120" s="66"/>
      <c r="L120" s="28"/>
      <c r="M120" s="29"/>
    </row>
    <row r="121" spans="1:13" ht="15" customHeight="1" thickBot="1" x14ac:dyDescent="0.3">
      <c r="A121" s="570"/>
      <c r="B121" s="13" t="s">
        <v>990</v>
      </c>
      <c r="C121" s="986" t="s">
        <v>52</v>
      </c>
      <c r="D121" s="986"/>
      <c r="E121" s="986"/>
      <c r="F121" s="986"/>
      <c r="G121" s="870"/>
      <c r="H121" s="70" t="e">
        <f>ROUND(G120*F120/F121,2)</f>
        <v>#DIV/0!</v>
      </c>
      <c r="I121" s="59" t="s">
        <v>50</v>
      </c>
      <c r="J121" s="60"/>
      <c r="K121" s="69">
        <f>IF(OR(ISBLANK(J121),G120=0,ISBLANK(G120)),,ROUND(J121+$K$3,2))</f>
        <v>0</v>
      </c>
      <c r="L121" s="71" t="e">
        <f>ROUND(H121*K121,2)</f>
        <v>#DIV/0!</v>
      </c>
      <c r="M121" s="112" t="e">
        <f>ROUND(K121/F121,2)</f>
        <v>#DIV/0!</v>
      </c>
    </row>
    <row r="122" spans="1:13" ht="15" customHeight="1" thickBot="1" x14ac:dyDescent="0.3">
      <c r="A122" s="569">
        <v>36</v>
      </c>
      <c r="B122" s="200" t="s">
        <v>3314</v>
      </c>
      <c r="C122" s="27" t="s">
        <v>51</v>
      </c>
      <c r="D122" s="1004"/>
      <c r="E122" s="186" t="s">
        <v>991</v>
      </c>
      <c r="F122" s="1077">
        <v>20</v>
      </c>
      <c r="G122" s="820">
        <v>90</v>
      </c>
      <c r="H122" s="27">
        <f>ROUND(G122*F122/F122,2)</f>
        <v>90</v>
      </c>
      <c r="I122" s="88" t="s">
        <v>50</v>
      </c>
      <c r="J122" s="982"/>
      <c r="K122" s="66"/>
      <c r="L122" s="28"/>
      <c r="M122" s="29"/>
    </row>
    <row r="123" spans="1:13" ht="15" customHeight="1" x14ac:dyDescent="0.25">
      <c r="A123" s="569"/>
      <c r="B123" s="34" t="s">
        <v>992</v>
      </c>
      <c r="C123" s="946" t="s">
        <v>52</v>
      </c>
      <c r="D123" s="946"/>
      <c r="E123" s="946"/>
      <c r="F123" s="946"/>
      <c r="G123" s="856"/>
      <c r="H123" s="27" t="e">
        <f>ROUND(G122*F122/F123,2)</f>
        <v>#DIV/0!</v>
      </c>
      <c r="I123" s="50" t="s">
        <v>50</v>
      </c>
      <c r="J123" s="82"/>
      <c r="K123" s="66">
        <f>IF(OR(ISBLANK(J123),G122=0,ISBLANK(G122)),,ROUND(J123+$K$3,2))</f>
        <v>0</v>
      </c>
      <c r="L123" s="28" t="e">
        <f>ROUND(H123*K123,2)</f>
        <v>#DIV/0!</v>
      </c>
      <c r="M123" s="29" t="e">
        <f>ROUND(K123/F123,2)</f>
        <v>#DIV/0!</v>
      </c>
    </row>
    <row r="124" spans="1:13" ht="15" customHeight="1" thickBot="1" x14ac:dyDescent="0.3">
      <c r="A124" s="570"/>
      <c r="B124" s="48" t="s">
        <v>993</v>
      </c>
      <c r="C124" s="513"/>
      <c r="D124" s="1228"/>
      <c r="E124" s="989"/>
      <c r="F124" s="1167"/>
      <c r="G124" s="822"/>
      <c r="H124" s="230"/>
      <c r="I124" s="59"/>
      <c r="J124" s="114"/>
      <c r="K124" s="229"/>
      <c r="L124" s="623"/>
      <c r="M124" s="624"/>
    </row>
    <row r="125" spans="1:13" ht="15" customHeight="1" thickBot="1" x14ac:dyDescent="0.3">
      <c r="A125" s="569">
        <v>37</v>
      </c>
      <c r="B125" s="200" t="s">
        <v>994</v>
      </c>
      <c r="C125" s="436" t="s">
        <v>995</v>
      </c>
      <c r="D125" s="985"/>
      <c r="E125" s="436" t="s">
        <v>946</v>
      </c>
      <c r="F125" s="1072">
        <v>4</v>
      </c>
      <c r="G125" s="729">
        <v>20</v>
      </c>
      <c r="H125" s="27">
        <f>ROUND(G125*F125/F125,2)</f>
        <v>20</v>
      </c>
      <c r="I125" s="23" t="s">
        <v>50</v>
      </c>
      <c r="J125" s="25"/>
      <c r="K125" s="66">
        <f>IF(OR(ISBLANK(J125),G125=0,ISBLANK(G125)),,ROUND(J125+$K$3,2))</f>
        <v>0</v>
      </c>
      <c r="L125" s="28">
        <f>ROUND(H125*K125,2)</f>
        <v>0</v>
      </c>
      <c r="M125" s="29">
        <f t="shared" ref="M125:M133" si="14">ROUND(K125/F125,2)</f>
        <v>0</v>
      </c>
    </row>
    <row r="126" spans="1:13" ht="15" customHeight="1" x14ac:dyDescent="0.25">
      <c r="A126" s="569"/>
      <c r="B126" s="113" t="s">
        <v>996</v>
      </c>
      <c r="C126" s="228" t="s">
        <v>997</v>
      </c>
      <c r="D126" s="985"/>
      <c r="E126" s="228" t="s">
        <v>946</v>
      </c>
      <c r="F126" s="1109">
        <v>4</v>
      </c>
      <c r="G126" s="810"/>
      <c r="H126" s="87">
        <f>ROUND($G$125*$F$125/F126,2)</f>
        <v>20</v>
      </c>
      <c r="I126" s="34" t="s">
        <v>50</v>
      </c>
      <c r="J126" s="82"/>
      <c r="K126" s="57">
        <f>IF(OR(ISBLANK(J126),G125=0,ISBLANK(G125)),,ROUND(J126+$K$3,2))</f>
        <v>0</v>
      </c>
      <c r="L126" s="32">
        <f>ROUND(K126*H126,2)</f>
        <v>0</v>
      </c>
      <c r="M126" s="33">
        <f t="shared" si="14"/>
        <v>0</v>
      </c>
    </row>
    <row r="127" spans="1:13" ht="15" customHeight="1" x14ac:dyDescent="0.25">
      <c r="A127" s="569"/>
      <c r="B127" s="113"/>
      <c r="C127" s="228" t="s">
        <v>3315</v>
      </c>
      <c r="D127" s="985"/>
      <c r="E127" s="228" t="s">
        <v>946</v>
      </c>
      <c r="F127" s="1109">
        <v>4</v>
      </c>
      <c r="G127" s="810"/>
      <c r="H127" s="140">
        <f>ROUND($G$125*$F$125/F127,2)</f>
        <v>20</v>
      </c>
      <c r="I127" s="88" t="s">
        <v>50</v>
      </c>
      <c r="J127" s="154"/>
      <c r="K127" s="138">
        <f>IF(OR(ISBLANK(J127),G125=0,ISBLANK(G125)),,ROUND(J127+$K$3,2))</f>
        <v>0</v>
      </c>
      <c r="L127" s="102">
        <f>ROUND(K127*H127,2)</f>
        <v>0</v>
      </c>
      <c r="M127" s="103">
        <f t="shared" si="14"/>
        <v>0</v>
      </c>
    </row>
    <row r="128" spans="1:13" ht="15" customHeight="1" thickBot="1" x14ac:dyDescent="0.3">
      <c r="A128" s="569"/>
      <c r="B128" s="113"/>
      <c r="C128" s="128" t="s">
        <v>3316</v>
      </c>
      <c r="D128" s="986"/>
      <c r="E128" s="128" t="s">
        <v>946</v>
      </c>
      <c r="F128" s="1074">
        <v>4</v>
      </c>
      <c r="G128" s="810"/>
      <c r="H128" s="74">
        <f>ROUND($G$125*$F$125/F128,2)</f>
        <v>20</v>
      </c>
      <c r="I128" s="13" t="s">
        <v>50</v>
      </c>
      <c r="J128" s="60">
        <v>0</v>
      </c>
      <c r="K128" s="61">
        <f>IF(OR(ISBLANK(J128),G125=0,ISBLANK(G125)),,ROUND(J128+$K$3,2))</f>
        <v>0</v>
      </c>
      <c r="L128" s="46">
        <f>ROUND(K128*H128,2)</f>
        <v>0</v>
      </c>
      <c r="M128" s="47">
        <f t="shared" ref="M128" si="15">ROUND(K128/F128,2)</f>
        <v>0</v>
      </c>
    </row>
    <row r="129" spans="1:13" ht="15" customHeight="1" thickBot="1" x14ac:dyDescent="0.3">
      <c r="A129" s="570"/>
      <c r="B129" s="13"/>
      <c r="C129" s="128" t="s">
        <v>3317</v>
      </c>
      <c r="D129" s="986"/>
      <c r="E129" s="128" t="s">
        <v>946</v>
      </c>
      <c r="F129" s="1074">
        <v>4</v>
      </c>
      <c r="G129" s="810"/>
      <c r="H129" s="74">
        <f>ROUND($G$125*$F$125/F129,2)</f>
        <v>20</v>
      </c>
      <c r="I129" s="13" t="s">
        <v>50</v>
      </c>
      <c r="J129" s="60"/>
      <c r="K129" s="61">
        <f>IF(OR(ISBLANK(J129),G125=0,ISBLANK(G125)),,ROUND(J129+$K$3,2))</f>
        <v>0</v>
      </c>
      <c r="L129" s="46">
        <f>ROUND(K129*H129,2)</f>
        <v>0</v>
      </c>
      <c r="M129" s="47">
        <f t="shared" si="14"/>
        <v>0</v>
      </c>
    </row>
    <row r="130" spans="1:13" ht="15" customHeight="1" thickBot="1" x14ac:dyDescent="0.3">
      <c r="A130" s="571">
        <v>38</v>
      </c>
      <c r="B130" s="165" t="s">
        <v>998</v>
      </c>
      <c r="C130" s="470" t="s">
        <v>999</v>
      </c>
      <c r="D130" s="985"/>
      <c r="E130" s="470" t="s">
        <v>946</v>
      </c>
      <c r="F130" s="1076">
        <v>4</v>
      </c>
      <c r="G130" s="729">
        <v>2</v>
      </c>
      <c r="H130" s="329">
        <f>ROUND(G130*F130/F130,2)</f>
        <v>2</v>
      </c>
      <c r="I130" s="62" t="s">
        <v>50</v>
      </c>
      <c r="J130" s="120"/>
      <c r="K130" s="217">
        <f>IF(OR(ISBLANK(J130),G130=0,ISBLANK(G130)),,ROUND(J130+$K$3,2))</f>
        <v>0</v>
      </c>
      <c r="L130" s="221">
        <f>ROUND(H130*K130,2)</f>
        <v>0</v>
      </c>
      <c r="M130" s="330">
        <f t="shared" si="14"/>
        <v>0</v>
      </c>
    </row>
    <row r="131" spans="1:13" ht="15" customHeight="1" x14ac:dyDescent="0.25">
      <c r="A131" s="569"/>
      <c r="B131" s="34" t="s">
        <v>1000</v>
      </c>
      <c r="C131" s="135" t="s">
        <v>1001</v>
      </c>
      <c r="D131" s="985"/>
      <c r="E131" s="135" t="s">
        <v>946</v>
      </c>
      <c r="F131" s="1073">
        <v>4</v>
      </c>
      <c r="G131" s="810"/>
      <c r="H131" s="87">
        <f>ROUND($G$130*$F$130/F131,2)</f>
        <v>2</v>
      </c>
      <c r="I131" s="23" t="s">
        <v>50</v>
      </c>
      <c r="J131" s="82"/>
      <c r="K131" s="66">
        <f>IF(OR(ISBLANK(J131),G130=0,ISBLANK(G130)),,ROUND(J131+$K$3,2))</f>
        <v>0</v>
      </c>
      <c r="L131" s="28">
        <f>ROUND(K131*H131,2)</f>
        <v>0</v>
      </c>
      <c r="M131" s="29">
        <f t="shared" si="14"/>
        <v>0</v>
      </c>
    </row>
    <row r="132" spans="1:13" ht="15" customHeight="1" x14ac:dyDescent="0.25">
      <c r="A132" s="569"/>
      <c r="B132" s="113"/>
      <c r="C132" s="228" t="s">
        <v>3318</v>
      </c>
      <c r="D132" s="985"/>
      <c r="E132" s="228" t="s">
        <v>946</v>
      </c>
      <c r="F132" s="1109">
        <v>4</v>
      </c>
      <c r="G132" s="810"/>
      <c r="H132" s="87">
        <f>ROUND($G$130*$F$130/F132,2)</f>
        <v>2</v>
      </c>
      <c r="I132" s="23" t="s">
        <v>50</v>
      </c>
      <c r="J132" s="82"/>
      <c r="K132" s="66">
        <f>IF(OR(ISBLANK(J132),G130=0,ISBLANK(G130)),,ROUND(J132+$K$3,2))</f>
        <v>0</v>
      </c>
      <c r="L132" s="28">
        <f>ROUND(K132*H132,2)</f>
        <v>0</v>
      </c>
      <c r="M132" s="29">
        <f t="shared" si="14"/>
        <v>0</v>
      </c>
    </row>
    <row r="133" spans="1:13" ht="15" customHeight="1" x14ac:dyDescent="0.25">
      <c r="A133" s="569"/>
      <c r="B133" s="113"/>
      <c r="C133" s="228" t="s">
        <v>3319</v>
      </c>
      <c r="D133" s="985"/>
      <c r="E133" s="228" t="s">
        <v>946</v>
      </c>
      <c r="F133" s="1109">
        <v>4</v>
      </c>
      <c r="G133" s="810"/>
      <c r="H133" s="87">
        <f>ROUND($G$130*$F$130/F133,2)</f>
        <v>2</v>
      </c>
      <c r="I133" s="23" t="s">
        <v>50</v>
      </c>
      <c r="J133" s="82">
        <v>0</v>
      </c>
      <c r="K133" s="66">
        <f>IF(OR(ISBLANK(J133),G130=0,ISBLANK(G130)),,ROUND(J133+$K$3,2))</f>
        <v>0</v>
      </c>
      <c r="L133" s="28">
        <f>ROUND(K133*H133,2)</f>
        <v>0</v>
      </c>
      <c r="M133" s="29">
        <f t="shared" si="14"/>
        <v>0</v>
      </c>
    </row>
    <row r="134" spans="1:13" ht="15" customHeight="1" thickBot="1" x14ac:dyDescent="0.3">
      <c r="A134" s="570"/>
      <c r="B134" s="13"/>
      <c r="C134" s="1743" t="s">
        <v>3320</v>
      </c>
      <c r="D134" s="985" t="s">
        <v>157</v>
      </c>
      <c r="E134" s="228" t="s">
        <v>946</v>
      </c>
      <c r="F134" s="1109">
        <v>4</v>
      </c>
      <c r="G134" s="810"/>
      <c r="H134" s="87">
        <f>ROUND($G$130*$F$130/F134,2)</f>
        <v>2</v>
      </c>
      <c r="I134" s="23" t="s">
        <v>50</v>
      </c>
      <c r="J134" s="82">
        <v>0</v>
      </c>
      <c r="K134" s="66">
        <f>IF(OR(ISBLANK(J134),G130=0,ISBLANK(G130)),,ROUND(J134+$K$3,2))</f>
        <v>0</v>
      </c>
      <c r="L134" s="28">
        <f>ROUND(K134*H134,2)</f>
        <v>0</v>
      </c>
      <c r="M134" s="29">
        <f t="shared" ref="M134" si="16">ROUND(K134/F134,2)</f>
        <v>0</v>
      </c>
    </row>
    <row r="135" spans="1:13" ht="15" customHeight="1" thickBot="1" x14ac:dyDescent="0.3">
      <c r="A135" s="571">
        <v>39</v>
      </c>
      <c r="B135" s="165" t="s">
        <v>1002</v>
      </c>
      <c r="C135" s="329" t="s">
        <v>51</v>
      </c>
      <c r="D135" s="1004"/>
      <c r="E135" s="470" t="s">
        <v>412</v>
      </c>
      <c r="F135" s="1076">
        <v>6</v>
      </c>
      <c r="G135" s="729">
        <v>30</v>
      </c>
      <c r="H135" s="329">
        <f>ROUND(G135*F135/F135,2)</f>
        <v>30</v>
      </c>
      <c r="I135" s="62" t="s">
        <v>50</v>
      </c>
      <c r="J135" s="982"/>
      <c r="K135" s="66"/>
      <c r="L135" s="28"/>
      <c r="M135" s="29"/>
    </row>
    <row r="136" spans="1:13" ht="15" customHeight="1" thickBot="1" x14ac:dyDescent="0.3">
      <c r="A136" s="570"/>
      <c r="B136" s="48" t="s">
        <v>1003</v>
      </c>
      <c r="C136" s="946" t="s">
        <v>52</v>
      </c>
      <c r="D136" s="986"/>
      <c r="E136" s="986"/>
      <c r="F136" s="986"/>
      <c r="G136" s="810"/>
      <c r="H136" s="70" t="e">
        <f>ROUND(G135*F135/F136,2)</f>
        <v>#DIV/0!</v>
      </c>
      <c r="I136" s="59" t="s">
        <v>50</v>
      </c>
      <c r="J136" s="60"/>
      <c r="K136" s="69">
        <f>IF(OR(ISBLANK(J136),G135=0,ISBLANK(G135)),,ROUND(J136+$K$3,2))</f>
        <v>0</v>
      </c>
      <c r="L136" s="71" t="e">
        <f>ROUND(H136*K136,2)</f>
        <v>#DIV/0!</v>
      </c>
      <c r="M136" s="112" t="e">
        <f>ROUND(K136/F136,2)</f>
        <v>#DIV/0!</v>
      </c>
    </row>
    <row r="137" spans="1:13" ht="15" customHeight="1" thickBot="1" x14ac:dyDescent="0.3">
      <c r="A137" s="571">
        <v>40</v>
      </c>
      <c r="B137" s="165" t="s">
        <v>1004</v>
      </c>
      <c r="C137" s="329" t="s">
        <v>51</v>
      </c>
      <c r="D137" s="1004"/>
      <c r="E137" s="470" t="s">
        <v>946</v>
      </c>
      <c r="F137" s="1076">
        <v>4</v>
      </c>
      <c r="G137" s="729">
        <v>2</v>
      </c>
      <c r="H137" s="329">
        <f>ROUND($G$137*$F$137/F137,2)</f>
        <v>2</v>
      </c>
      <c r="I137" s="62" t="s">
        <v>50</v>
      </c>
      <c r="J137" s="982"/>
      <c r="K137" s="66"/>
      <c r="L137" s="28"/>
      <c r="M137" s="29"/>
    </row>
    <row r="138" spans="1:13" ht="15" customHeight="1" thickBot="1" x14ac:dyDescent="0.3">
      <c r="A138" s="570"/>
      <c r="B138" s="13" t="s">
        <v>1005</v>
      </c>
      <c r="C138" s="946" t="s">
        <v>52</v>
      </c>
      <c r="D138" s="986"/>
      <c r="E138" s="986"/>
      <c r="F138" s="986"/>
      <c r="G138" s="810"/>
      <c r="H138" s="70" t="e">
        <f>ROUND(G137*F137/F138,2)</f>
        <v>#DIV/0!</v>
      </c>
      <c r="I138" s="59" t="s">
        <v>50</v>
      </c>
      <c r="J138" s="60"/>
      <c r="K138" s="69">
        <f>IF(OR(ISBLANK(J138),G137=0,ISBLANK(G137)),,ROUND(J138+$K$3,2))</f>
        <v>0</v>
      </c>
      <c r="L138" s="71" t="e">
        <f>ROUND(H138*K138,2)</f>
        <v>#DIV/0!</v>
      </c>
      <c r="M138" s="112" t="e">
        <f>ROUND(K138/F138,2)</f>
        <v>#DIV/0!</v>
      </c>
    </row>
    <row r="139" spans="1:13" ht="15" customHeight="1" thickBot="1" x14ac:dyDescent="0.3">
      <c r="A139" s="571">
        <v>41</v>
      </c>
      <c r="B139" s="165" t="s">
        <v>3321</v>
      </c>
      <c r="C139" s="329" t="s">
        <v>51</v>
      </c>
      <c r="D139" s="1004"/>
      <c r="E139" s="470" t="s">
        <v>55</v>
      </c>
      <c r="F139" s="1076">
        <v>10</v>
      </c>
      <c r="G139" s="729">
        <v>20</v>
      </c>
      <c r="H139" s="329">
        <f>ROUND(G139*F139/F139,2)</f>
        <v>20</v>
      </c>
      <c r="I139" s="62" t="s">
        <v>50</v>
      </c>
      <c r="J139" s="982"/>
      <c r="K139" s="66"/>
      <c r="L139" s="28"/>
      <c r="M139" s="29"/>
    </row>
    <row r="140" spans="1:13" ht="15" customHeight="1" x14ac:dyDescent="0.25">
      <c r="A140" s="569"/>
      <c r="B140" s="34" t="s">
        <v>1006</v>
      </c>
      <c r="C140" s="946" t="s">
        <v>52</v>
      </c>
      <c r="D140" s="946"/>
      <c r="E140" s="946"/>
      <c r="F140" s="946"/>
      <c r="G140" s="856"/>
      <c r="H140" s="27" t="e">
        <f>ROUND(G139*F139/F140,2)</f>
        <v>#DIV/0!</v>
      </c>
      <c r="I140" s="50" t="s">
        <v>50</v>
      </c>
      <c r="J140" s="82"/>
      <c r="K140" s="66">
        <f>IF(OR(ISBLANK(J140),G139=0,ISBLANK(G139)),,ROUND(J140+$K$3,2))</f>
        <v>0</v>
      </c>
      <c r="L140" s="28" t="e">
        <f>ROUND(H140*K140,2)</f>
        <v>#DIV/0!</v>
      </c>
      <c r="M140" s="29" t="e">
        <f>ROUND(K140/F140,2)</f>
        <v>#DIV/0!</v>
      </c>
    </row>
    <row r="141" spans="1:13" ht="15" customHeight="1" thickBot="1" x14ac:dyDescent="0.3">
      <c r="A141" s="570"/>
      <c r="B141" s="13" t="s">
        <v>1007</v>
      </c>
      <c r="C141" s="513"/>
      <c r="D141" s="1228"/>
      <c r="E141" s="513"/>
      <c r="F141" s="1075"/>
      <c r="G141" s="822">
        <v>0</v>
      </c>
      <c r="H141" s="70"/>
      <c r="I141" s="48"/>
      <c r="J141" s="111"/>
      <c r="K141" s="69"/>
      <c r="L141" s="71"/>
      <c r="M141" s="112"/>
    </row>
    <row r="142" spans="1:13" ht="15" customHeight="1" thickBot="1" x14ac:dyDescent="0.3">
      <c r="A142" s="571">
        <v>42</v>
      </c>
      <c r="B142" s="1605" t="s">
        <v>3322</v>
      </c>
      <c r="C142" s="329" t="s">
        <v>51</v>
      </c>
      <c r="D142" s="1004"/>
      <c r="E142" s="994" t="s">
        <v>55</v>
      </c>
      <c r="F142" s="1101">
        <v>10</v>
      </c>
      <c r="G142" s="729">
        <v>70</v>
      </c>
      <c r="H142" s="329">
        <f>ROUND(G142*F142/F142,2)</f>
        <v>70</v>
      </c>
      <c r="I142" s="94" t="s">
        <v>50</v>
      </c>
      <c r="J142" s="982"/>
      <c r="K142" s="66"/>
      <c r="L142" s="28"/>
      <c r="M142" s="29"/>
    </row>
    <row r="143" spans="1:13" ht="15" customHeight="1" thickBot="1" x14ac:dyDescent="0.3">
      <c r="A143" s="570"/>
      <c r="B143" s="43" t="s">
        <v>1008</v>
      </c>
      <c r="C143" s="946" t="s">
        <v>52</v>
      </c>
      <c r="D143" s="986"/>
      <c r="E143" s="986"/>
      <c r="F143" s="986"/>
      <c r="G143" s="810"/>
      <c r="H143" s="70" t="e">
        <f>ROUND(G142*F142/F143,2)</f>
        <v>#DIV/0!</v>
      </c>
      <c r="I143" s="59" t="s">
        <v>50</v>
      </c>
      <c r="J143" s="60"/>
      <c r="K143" s="69">
        <f>IF(OR(ISBLANK(J143),G142=0,ISBLANK(G142)),,ROUND(J143+$K$3,2))</f>
        <v>0</v>
      </c>
      <c r="L143" s="71" t="e">
        <f>ROUND(H143*K143,2)</f>
        <v>#DIV/0!</v>
      </c>
      <c r="M143" s="112" t="e">
        <f>ROUND(K143/F143,2)</f>
        <v>#DIV/0!</v>
      </c>
    </row>
    <row r="144" spans="1:13" ht="15" customHeight="1" thickBot="1" x14ac:dyDescent="0.3">
      <c r="A144" s="571">
        <v>43</v>
      </c>
      <c r="B144" s="1605" t="s">
        <v>1009</v>
      </c>
      <c r="C144" s="329" t="s">
        <v>51</v>
      </c>
      <c r="D144" s="1004"/>
      <c r="E144" s="994" t="s">
        <v>359</v>
      </c>
      <c r="F144" s="1101">
        <v>10</v>
      </c>
      <c r="G144" s="729">
        <v>0</v>
      </c>
      <c r="H144" s="329">
        <f>ROUND(G144*F144/F144,2)</f>
        <v>0</v>
      </c>
      <c r="I144" s="94" t="s">
        <v>50</v>
      </c>
      <c r="J144" s="982"/>
      <c r="K144" s="66"/>
      <c r="L144" s="28"/>
      <c r="M144" s="29"/>
    </row>
    <row r="145" spans="1:13" ht="15" customHeight="1" thickBot="1" x14ac:dyDescent="0.3">
      <c r="A145" s="570"/>
      <c r="B145" s="43" t="s">
        <v>1010</v>
      </c>
      <c r="C145" s="946" t="s">
        <v>52</v>
      </c>
      <c r="D145" s="986"/>
      <c r="E145" s="986"/>
      <c r="F145" s="986"/>
      <c r="G145" s="810"/>
      <c r="H145" s="70" t="e">
        <f>ROUND(G144*F144/F145,2)</f>
        <v>#DIV/0!</v>
      </c>
      <c r="I145" s="59" t="s">
        <v>50</v>
      </c>
      <c r="J145" s="60"/>
      <c r="K145" s="69">
        <f>IF(OR(ISBLANK(J145),G144=0,ISBLANK(G144)),,ROUND(J145+$K$3,2))</f>
        <v>0</v>
      </c>
      <c r="L145" s="71" t="e">
        <f>ROUND(H145*K145,2)</f>
        <v>#DIV/0!</v>
      </c>
      <c r="M145" s="112" t="e">
        <f>ROUND(K145/F145,2)</f>
        <v>#DIV/0!</v>
      </c>
    </row>
    <row r="146" spans="1:13" ht="15" customHeight="1" thickBot="1" x14ac:dyDescent="0.3">
      <c r="A146" s="571">
        <v>44</v>
      </c>
      <c r="B146" s="1605" t="s">
        <v>1011</v>
      </c>
      <c r="C146" s="329" t="s">
        <v>51</v>
      </c>
      <c r="D146" s="1004"/>
      <c r="E146" s="994" t="s">
        <v>991</v>
      </c>
      <c r="F146" s="1101">
        <v>20</v>
      </c>
      <c r="G146" s="729">
        <v>80</v>
      </c>
      <c r="H146" s="329">
        <f>ROUND(G146*F146/F146,2)</f>
        <v>80</v>
      </c>
      <c r="I146" s="94" t="s">
        <v>50</v>
      </c>
      <c r="J146" s="982"/>
      <c r="K146" s="66"/>
      <c r="L146" s="28"/>
      <c r="M146" s="29"/>
    </row>
    <row r="147" spans="1:13" ht="15" customHeight="1" thickBot="1" x14ac:dyDescent="0.3">
      <c r="A147" s="570"/>
      <c r="B147" s="43" t="s">
        <v>1012</v>
      </c>
      <c r="C147" s="986" t="s">
        <v>52</v>
      </c>
      <c r="D147" s="986"/>
      <c r="E147" s="986"/>
      <c r="F147" s="986"/>
      <c r="G147" s="870"/>
      <c r="H147" s="70" t="e">
        <f>ROUND(G146*F146/F147,2)</f>
        <v>#DIV/0!</v>
      </c>
      <c r="I147" s="59" t="s">
        <v>50</v>
      </c>
      <c r="J147" s="60"/>
      <c r="K147" s="69">
        <f>IF(OR(ISBLANK(J147),G146=0,ISBLANK(G146)),,ROUND(J147+$K$3,2))</f>
        <v>0</v>
      </c>
      <c r="L147" s="71" t="e">
        <f>ROUND(H147*K147,2)</f>
        <v>#DIV/0!</v>
      </c>
      <c r="M147" s="112" t="e">
        <f>ROUND(K147/F147,2)</f>
        <v>#DIV/0!</v>
      </c>
    </row>
    <row r="148" spans="1:13" ht="15" customHeight="1" thickBot="1" x14ac:dyDescent="0.3">
      <c r="A148" s="569">
        <v>45</v>
      </c>
      <c r="B148" s="200" t="s">
        <v>1013</v>
      </c>
      <c r="C148" s="27" t="s">
        <v>51</v>
      </c>
      <c r="D148" s="1004"/>
      <c r="E148" s="908" t="s">
        <v>177</v>
      </c>
      <c r="F148" s="1090">
        <v>30</v>
      </c>
      <c r="G148" s="820">
        <v>0</v>
      </c>
      <c r="H148" s="27">
        <f>ROUND(G148*F148/F148,2)</f>
        <v>0</v>
      </c>
      <c r="I148" s="24" t="s">
        <v>50</v>
      </c>
      <c r="J148" s="982"/>
      <c r="K148" s="66"/>
      <c r="L148" s="28"/>
      <c r="M148" s="29"/>
    </row>
    <row r="149" spans="1:13" ht="15" customHeight="1" x14ac:dyDescent="0.25">
      <c r="A149" s="569"/>
      <c r="B149" s="34" t="s">
        <v>1014</v>
      </c>
      <c r="C149" s="946" t="s">
        <v>52</v>
      </c>
      <c r="D149" s="946"/>
      <c r="E149" s="946"/>
      <c r="F149" s="946"/>
      <c r="G149" s="810">
        <v>0</v>
      </c>
      <c r="H149" s="27" t="e">
        <f>ROUND(G148*F148/F149,2)</f>
        <v>#DIV/0!</v>
      </c>
      <c r="I149" s="50" t="s">
        <v>50</v>
      </c>
      <c r="J149" s="82"/>
      <c r="K149" s="66">
        <f>IF(OR(ISBLANK(J149),G148=0,ISBLANK(G148)),,ROUND(J149+$K$3,2))</f>
        <v>0</v>
      </c>
      <c r="L149" s="28" t="e">
        <f>ROUND(H149*K149,2)</f>
        <v>#DIV/0!</v>
      </c>
      <c r="M149" s="29" t="e">
        <f>ROUND(K149/F149,2)</f>
        <v>#DIV/0!</v>
      </c>
    </row>
    <row r="150" spans="1:13" ht="15" customHeight="1" x14ac:dyDescent="0.25">
      <c r="A150" s="569"/>
      <c r="B150" s="34" t="s">
        <v>1015</v>
      </c>
      <c r="C150" s="436"/>
      <c r="D150" s="1216"/>
      <c r="E150" s="436"/>
      <c r="F150" s="1072"/>
      <c r="G150" s="810"/>
      <c r="H150" s="27"/>
      <c r="I150" s="23"/>
      <c r="J150" s="126"/>
      <c r="K150" s="66"/>
      <c r="L150" s="28"/>
      <c r="M150" s="29"/>
    </row>
    <row r="151" spans="1:13" ht="15" customHeight="1" x14ac:dyDescent="0.25">
      <c r="A151" s="569"/>
      <c r="B151" s="34" t="s">
        <v>1016</v>
      </c>
      <c r="C151" s="135"/>
      <c r="D151" s="1091"/>
      <c r="E151" s="135"/>
      <c r="F151" s="1073"/>
      <c r="G151" s="810"/>
      <c r="H151" s="87"/>
      <c r="I151" s="34"/>
      <c r="J151" s="76"/>
      <c r="K151" s="66"/>
      <c r="L151" s="28"/>
      <c r="M151" s="29"/>
    </row>
    <row r="152" spans="1:13" ht="15" customHeight="1" thickBot="1" x14ac:dyDescent="0.3">
      <c r="A152" s="570"/>
      <c r="B152" s="13"/>
      <c r="C152" s="128"/>
      <c r="D152" s="1048"/>
      <c r="E152" s="128"/>
      <c r="F152" s="1074"/>
      <c r="G152" s="810"/>
      <c r="H152" s="74"/>
      <c r="I152" s="13"/>
      <c r="J152" s="79"/>
      <c r="K152" s="69"/>
      <c r="L152" s="71"/>
      <c r="M152" s="112"/>
    </row>
    <row r="153" spans="1:13" ht="15" customHeight="1" thickBot="1" x14ac:dyDescent="0.3">
      <c r="A153" s="571">
        <v>46</v>
      </c>
      <c r="B153" s="165" t="s">
        <v>1017</v>
      </c>
      <c r="C153" s="329" t="s">
        <v>51</v>
      </c>
      <c r="D153" s="1005"/>
      <c r="E153" s="470" t="s">
        <v>946</v>
      </c>
      <c r="F153" s="1076">
        <v>4</v>
      </c>
      <c r="G153" s="729">
        <v>0</v>
      </c>
      <c r="H153" s="329">
        <f>ROUND(G153*F153/F153,2)</f>
        <v>0</v>
      </c>
      <c r="I153" s="62" t="s">
        <v>50</v>
      </c>
      <c r="J153" s="982"/>
      <c r="K153" s="66"/>
      <c r="L153" s="28"/>
      <c r="M153" s="29"/>
    </row>
    <row r="154" spans="1:13" ht="15" customHeight="1" thickBot="1" x14ac:dyDescent="0.3">
      <c r="A154" s="570"/>
      <c r="B154" s="13" t="s">
        <v>1018</v>
      </c>
      <c r="C154" s="986" t="s">
        <v>52</v>
      </c>
      <c r="D154" s="986"/>
      <c r="E154" s="986"/>
      <c r="F154" s="986"/>
      <c r="G154" s="870"/>
      <c r="H154" s="70" t="e">
        <f>ROUND(G153*F153/F154,2)</f>
        <v>#DIV/0!</v>
      </c>
      <c r="I154" s="59" t="s">
        <v>50</v>
      </c>
      <c r="J154" s="60"/>
      <c r="K154" s="69">
        <f>IF(OR(ISBLANK(J154),G153=0,ISBLANK(G153)),,ROUND(J154+$K$3,2))</f>
        <v>0</v>
      </c>
      <c r="L154" s="71" t="e">
        <f>ROUND(H154*K154,2)</f>
        <v>#DIV/0!</v>
      </c>
      <c r="M154" s="112" t="e">
        <f>ROUND(K154/F154,2)</f>
        <v>#DIV/0!</v>
      </c>
    </row>
    <row r="155" spans="1:13" ht="15" customHeight="1" thickBot="1" x14ac:dyDescent="0.3">
      <c r="A155" s="569">
        <v>47</v>
      </c>
      <c r="B155" s="200" t="s">
        <v>1019</v>
      </c>
      <c r="C155" s="436" t="s">
        <v>1020</v>
      </c>
      <c r="D155" s="985"/>
      <c r="E155" s="436" t="s">
        <v>946</v>
      </c>
      <c r="F155" s="1072">
        <v>4</v>
      </c>
      <c r="G155" s="820">
        <v>15</v>
      </c>
      <c r="H155" s="27">
        <f>ROUND(G155*F155/F155,2)</f>
        <v>15</v>
      </c>
      <c r="I155" s="23" t="s">
        <v>50</v>
      </c>
      <c r="J155" s="25"/>
      <c r="K155" s="66">
        <f>IF(OR(ISBLANK(J155),G155=0,ISBLANK(G155)),,ROUND(J155+$K$3,2))</f>
        <v>0</v>
      </c>
      <c r="L155" s="28">
        <f>ROUND(H155*K155,2)</f>
        <v>0</v>
      </c>
      <c r="M155" s="29">
        <f>ROUND(K155/F155,2)</f>
        <v>0</v>
      </c>
    </row>
    <row r="156" spans="1:13" ht="15" customHeight="1" x14ac:dyDescent="0.25">
      <c r="A156" s="569"/>
      <c r="B156" s="34" t="s">
        <v>1021</v>
      </c>
      <c r="C156" s="860" t="s">
        <v>1022</v>
      </c>
      <c r="D156" s="985"/>
      <c r="E156" s="228" t="s">
        <v>946</v>
      </c>
      <c r="F156" s="1109">
        <v>4</v>
      </c>
      <c r="G156" s="810"/>
      <c r="H156" s="131">
        <f>ROUND($G$155*$F$155/F156,2)</f>
        <v>15</v>
      </c>
      <c r="I156" s="23" t="s">
        <v>50</v>
      </c>
      <c r="J156" s="82"/>
      <c r="K156" s="66">
        <f>IF(OR(ISBLANK(J156),G155=0,ISBLANK(G155)),,ROUND(J156+$K$3,2))</f>
        <v>0</v>
      </c>
      <c r="L156" s="28">
        <f>ROUND(K156*H156,2)</f>
        <v>0</v>
      </c>
      <c r="M156" s="29">
        <f>ROUND(K156/F156,2)</f>
        <v>0</v>
      </c>
    </row>
    <row r="157" spans="1:13" ht="15" customHeight="1" x14ac:dyDescent="0.25">
      <c r="A157" s="569"/>
      <c r="B157" s="34"/>
      <c r="C157" s="860" t="s">
        <v>2336</v>
      </c>
      <c r="D157" s="985"/>
      <c r="E157" s="228" t="s">
        <v>1023</v>
      </c>
      <c r="F157" s="1109">
        <v>6</v>
      </c>
      <c r="G157" s="810"/>
      <c r="H157" s="87">
        <f>ROUND($G$155*$F$155/F157,2)</f>
        <v>10</v>
      </c>
      <c r="I157" s="23" t="s">
        <v>50</v>
      </c>
      <c r="J157" s="82"/>
      <c r="K157" s="66">
        <f>IF(OR(ISBLANK(J157),G155=0,ISBLANK(G155)),,ROUND(J157+$K$3,2))</f>
        <v>0</v>
      </c>
      <c r="L157" s="28">
        <f>ROUND(K157*H157,2)</f>
        <v>0</v>
      </c>
      <c r="M157" s="29">
        <f>ROUND(K157/F157,2)</f>
        <v>0</v>
      </c>
    </row>
    <row r="158" spans="1:13" s="167" customFormat="1" ht="15" customHeight="1" thickBot="1" x14ac:dyDescent="0.3">
      <c r="A158" s="570"/>
      <c r="B158" s="43"/>
      <c r="C158" s="124"/>
      <c r="D158" s="1086"/>
      <c r="E158" s="124"/>
      <c r="F158" s="1078"/>
      <c r="G158" s="811"/>
      <c r="H158" s="117"/>
      <c r="I158" s="130"/>
      <c r="J158" s="44"/>
      <c r="K158" s="613"/>
      <c r="L158" s="280"/>
      <c r="M158" s="185"/>
    </row>
    <row r="159" spans="1:13" ht="15" customHeight="1" thickBot="1" x14ac:dyDescent="0.3">
      <c r="A159" s="569">
        <v>48</v>
      </c>
      <c r="B159" s="273" t="s">
        <v>1024</v>
      </c>
      <c r="C159" s="135" t="s">
        <v>1025</v>
      </c>
      <c r="D159" s="985"/>
      <c r="E159" s="135" t="s">
        <v>1026</v>
      </c>
      <c r="F159" s="1073">
        <v>5</v>
      </c>
      <c r="G159" s="729">
        <v>0</v>
      </c>
      <c r="H159" s="27">
        <f>ROUND(G159*F159/F159,2)</f>
        <v>0</v>
      </c>
      <c r="I159" s="23" t="s">
        <v>50</v>
      </c>
      <c r="J159" s="82"/>
      <c r="K159" s="66">
        <f>IF(OR(ISBLANK(J159),G159=0,ISBLANK(G159)),,ROUND(J159+$K$3,2))</f>
        <v>0</v>
      </c>
      <c r="L159" s="28">
        <f>ROUND(H159*K159,2)</f>
        <v>0</v>
      </c>
      <c r="M159" s="29">
        <f>ROUND(K159/F159,2)</f>
        <v>0</v>
      </c>
    </row>
    <row r="160" spans="1:13" ht="15" customHeight="1" x14ac:dyDescent="0.25">
      <c r="A160" s="569"/>
      <c r="B160" s="34" t="s">
        <v>1027</v>
      </c>
      <c r="C160" s="135" t="s">
        <v>1028</v>
      </c>
      <c r="D160" s="985"/>
      <c r="E160" s="135" t="s">
        <v>1026</v>
      </c>
      <c r="F160" s="1073">
        <v>5</v>
      </c>
      <c r="G160" s="810"/>
      <c r="H160" s="87">
        <f>ROUND($G$159*$F$159/F160,2)</f>
        <v>0</v>
      </c>
      <c r="I160" s="23" t="s">
        <v>50</v>
      </c>
      <c r="J160" s="82"/>
      <c r="K160" s="66">
        <f>IF(OR(ISBLANK(J160),G159=0,ISBLANK(G159)),,ROUND(J160+$K$3,2))</f>
        <v>0</v>
      </c>
      <c r="L160" s="28">
        <f>ROUND(K160*H160,2)</f>
        <v>0</v>
      </c>
      <c r="M160" s="29">
        <f>ROUND(K160/F160,2)</f>
        <v>0</v>
      </c>
    </row>
    <row r="161" spans="1:13" ht="15" customHeight="1" x14ac:dyDescent="0.25">
      <c r="A161" s="569"/>
      <c r="B161" s="23"/>
      <c r="C161" s="436" t="s">
        <v>1029</v>
      </c>
      <c r="D161" s="985"/>
      <c r="E161" s="436" t="s">
        <v>1026</v>
      </c>
      <c r="F161" s="1072">
        <v>5</v>
      </c>
      <c r="G161" s="810"/>
      <c r="H161" s="27">
        <f>ROUND($G$159*$F$159/F161,2)</f>
        <v>0</v>
      </c>
      <c r="I161" s="23" t="s">
        <v>50</v>
      </c>
      <c r="J161" s="25"/>
      <c r="K161" s="66">
        <f>IF(OR(ISBLANK(J161),G159=0,ISBLANK(G159)),,ROUND(J161+$K$3,2))</f>
        <v>0</v>
      </c>
      <c r="L161" s="28">
        <f>ROUND(K161*H161,2)</f>
        <v>0</v>
      </c>
      <c r="M161" s="29">
        <f>ROUND(K161/F161,2)</f>
        <v>0</v>
      </c>
    </row>
    <row r="162" spans="1:13" s="167" customFormat="1" ht="15" customHeight="1" thickBot="1" x14ac:dyDescent="0.3">
      <c r="A162" s="570"/>
      <c r="B162" s="43"/>
      <c r="C162" s="124"/>
      <c r="D162" s="1086"/>
      <c r="E162" s="124"/>
      <c r="F162" s="1078"/>
      <c r="G162" s="821"/>
      <c r="H162" s="117"/>
      <c r="I162" s="130"/>
      <c r="J162" s="44"/>
      <c r="K162" s="613"/>
      <c r="L162" s="280"/>
      <c r="M162" s="185"/>
    </row>
    <row r="163" spans="1:13" ht="15" customHeight="1" thickBot="1" x14ac:dyDescent="0.3">
      <c r="A163" s="569">
        <v>49</v>
      </c>
      <c r="B163" s="618" t="s">
        <v>1030</v>
      </c>
      <c r="C163" s="228" t="s">
        <v>3323</v>
      </c>
      <c r="D163" s="985"/>
      <c r="E163" s="228" t="s">
        <v>516</v>
      </c>
      <c r="F163" s="1109">
        <v>6</v>
      </c>
      <c r="G163" s="729">
        <v>5</v>
      </c>
      <c r="H163" s="27">
        <f>ROUND(G163*F163/F163,2)</f>
        <v>5</v>
      </c>
      <c r="I163" s="88" t="s">
        <v>50</v>
      </c>
      <c r="J163" s="82"/>
      <c r="K163" s="66">
        <f>IF(OR(ISBLANK(J163),G163=0,ISBLANK(G163)),,ROUND(J163+$K$3,2))</f>
        <v>0</v>
      </c>
      <c r="L163" s="28">
        <f>ROUND(H163*K163,2)</f>
        <v>0</v>
      </c>
      <c r="M163" s="29">
        <f>ROUND(K163/F163,2)</f>
        <v>0</v>
      </c>
    </row>
    <row r="164" spans="1:13" ht="15" customHeight="1" x14ac:dyDescent="0.25">
      <c r="A164" s="569"/>
      <c r="B164" s="113" t="s">
        <v>1031</v>
      </c>
      <c r="C164" s="228" t="s">
        <v>3324</v>
      </c>
      <c r="D164" s="985"/>
      <c r="E164" s="228" t="s">
        <v>516</v>
      </c>
      <c r="F164" s="1109">
        <v>6</v>
      </c>
      <c r="G164" s="810"/>
      <c r="H164" s="101">
        <f>ROUND($G$163*$F$163/F164,2)</f>
        <v>5</v>
      </c>
      <c r="I164" s="34" t="s">
        <v>50</v>
      </c>
      <c r="J164" s="82"/>
      <c r="K164" s="66">
        <f>IF(OR(ISBLANK(J164),G163=0,ISBLANK(G163)),,ROUND(J164+$K$3,2))</f>
        <v>0</v>
      </c>
      <c r="L164" s="28">
        <f>ROUND(K164*H164,2)</f>
        <v>0</v>
      </c>
      <c r="M164" s="29">
        <f>ROUND(K164/F164,2)</f>
        <v>0</v>
      </c>
    </row>
    <row r="165" spans="1:13" ht="15" customHeight="1" x14ac:dyDescent="0.25">
      <c r="A165" s="569"/>
      <c r="B165" s="113"/>
      <c r="C165" s="228" t="s">
        <v>2337</v>
      </c>
      <c r="D165" s="985"/>
      <c r="E165" s="228" t="s">
        <v>516</v>
      </c>
      <c r="F165" s="1109">
        <v>6</v>
      </c>
      <c r="G165" s="810"/>
      <c r="H165" s="101">
        <f>ROUND($G$163*$F$163/F165,2)</f>
        <v>5</v>
      </c>
      <c r="I165" s="34" t="s">
        <v>50</v>
      </c>
      <c r="J165" s="25"/>
      <c r="K165" s="66">
        <f>IF(OR(ISBLANK(J165),G163=0,ISBLANK(G163)),,ROUND(J165+$K$3,2))</f>
        <v>0</v>
      </c>
      <c r="L165" s="28">
        <f>ROUND(K165*H165,2)</f>
        <v>0</v>
      </c>
      <c r="M165" s="29">
        <f>ROUND(K165/F165,2)</f>
        <v>0</v>
      </c>
    </row>
    <row r="166" spans="1:13" s="167" customFormat="1" ht="15" customHeight="1" thickBot="1" x14ac:dyDescent="0.3">
      <c r="A166" s="570"/>
      <c r="B166" s="43"/>
      <c r="C166" s="124"/>
      <c r="D166" s="1086"/>
      <c r="E166" s="124"/>
      <c r="F166" s="1078"/>
      <c r="G166" s="821"/>
      <c r="H166" s="117"/>
      <c r="I166" s="130"/>
      <c r="J166" s="44"/>
      <c r="K166" s="116"/>
      <c r="L166" s="118"/>
      <c r="M166" s="119"/>
    </row>
    <row r="167" spans="1:13" ht="15" customHeight="1" thickBot="1" x14ac:dyDescent="0.3">
      <c r="A167" s="569">
        <v>50</v>
      </c>
      <c r="B167" s="200" t="s">
        <v>1032</v>
      </c>
      <c r="C167" s="436" t="s">
        <v>1033</v>
      </c>
      <c r="D167" s="985"/>
      <c r="E167" s="436" t="s">
        <v>1026</v>
      </c>
      <c r="F167" s="1072">
        <v>5</v>
      </c>
      <c r="G167" s="729">
        <v>0</v>
      </c>
      <c r="H167" s="27">
        <f>ROUND(G167*F167/F167,2)</f>
        <v>0</v>
      </c>
      <c r="I167" s="23" t="s">
        <v>50</v>
      </c>
      <c r="J167" s="25"/>
      <c r="K167" s="66">
        <f>IF(OR(ISBLANK(J167),G167=0,ISBLANK(G167)),,ROUND(J167+$K$3,2))</f>
        <v>0</v>
      </c>
      <c r="L167" s="28">
        <f>ROUND(H167*K167,2)</f>
        <v>0</v>
      </c>
      <c r="M167" s="29">
        <f>ROUND(K167/F167,2)</f>
        <v>0</v>
      </c>
    </row>
    <row r="168" spans="1:13" ht="15" customHeight="1" x14ac:dyDescent="0.25">
      <c r="A168" s="569"/>
      <c r="B168" s="34" t="s">
        <v>1034</v>
      </c>
      <c r="C168" s="135" t="s">
        <v>1035</v>
      </c>
      <c r="D168" s="985"/>
      <c r="E168" s="135" t="s">
        <v>1026</v>
      </c>
      <c r="F168" s="1073">
        <v>5</v>
      </c>
      <c r="G168" s="810"/>
      <c r="H168" s="87">
        <f>ROUND($G$167*$F$167/F168,2)</f>
        <v>0</v>
      </c>
      <c r="I168" s="23" t="s">
        <v>50</v>
      </c>
      <c r="J168" s="82"/>
      <c r="K168" s="66">
        <f>IF(OR(ISBLANK(J168),G167=0,ISBLANK(G167)),,ROUND(J168+$K$3,2))</f>
        <v>0</v>
      </c>
      <c r="L168" s="28">
        <f>ROUND(K168*H168,2)</f>
        <v>0</v>
      </c>
      <c r="M168" s="29">
        <f>ROUND(K168/F168,2)</f>
        <v>0</v>
      </c>
    </row>
    <row r="169" spans="1:13" s="167" customFormat="1" ht="15" customHeight="1" thickBot="1" x14ac:dyDescent="0.3">
      <c r="A169" s="570"/>
      <c r="B169" s="43"/>
      <c r="C169" s="124"/>
      <c r="D169" s="1086"/>
      <c r="E169" s="124"/>
      <c r="F169" s="1078"/>
      <c r="G169" s="811"/>
      <c r="H169" s="117"/>
      <c r="I169" s="130"/>
      <c r="J169" s="44"/>
      <c r="K169" s="613"/>
      <c r="L169" s="280"/>
      <c r="M169" s="185"/>
    </row>
    <row r="170" spans="1:13" ht="15" customHeight="1" thickBot="1" x14ac:dyDescent="0.3">
      <c r="A170" s="569">
        <v>51</v>
      </c>
      <c r="B170" s="200" t="s">
        <v>1036</v>
      </c>
      <c r="C170" s="27" t="s">
        <v>51</v>
      </c>
      <c r="D170" s="1004"/>
      <c r="E170" s="436" t="s">
        <v>874</v>
      </c>
      <c r="F170" s="1072">
        <v>25</v>
      </c>
      <c r="G170" s="820">
        <v>60</v>
      </c>
      <c r="H170" s="27">
        <f>ROUND(G170*F170/F170,2)</f>
        <v>60</v>
      </c>
      <c r="I170" s="23" t="s">
        <v>50</v>
      </c>
      <c r="J170" s="982"/>
      <c r="K170" s="66"/>
      <c r="L170" s="28"/>
      <c r="M170" s="29"/>
    </row>
    <row r="171" spans="1:13" ht="15" customHeight="1" thickBot="1" x14ac:dyDescent="0.3">
      <c r="A171" s="570"/>
      <c r="B171" s="34" t="s">
        <v>1037</v>
      </c>
      <c r="C171" s="946" t="s">
        <v>52</v>
      </c>
      <c r="D171" s="986"/>
      <c r="E171" s="986"/>
      <c r="F171" s="986"/>
      <c r="G171" s="870"/>
      <c r="H171" s="70" t="e">
        <f>ROUND(G170*F170/F171,2)</f>
        <v>#DIV/0!</v>
      </c>
      <c r="I171" s="59" t="s">
        <v>50</v>
      </c>
      <c r="J171" s="60"/>
      <c r="K171" s="69">
        <f>IF(OR(ISBLANK(J171),G170=0,ISBLANK(G170)),,ROUND(J171+$K$3,2))</f>
        <v>0</v>
      </c>
      <c r="L171" s="71" t="e">
        <f>ROUND(H171*K171,2)</f>
        <v>#DIV/0!</v>
      </c>
      <c r="M171" s="112" t="e">
        <f>ROUND(K171/F171,2)</f>
        <v>#DIV/0!</v>
      </c>
    </row>
    <row r="172" spans="1:13" ht="15" customHeight="1" thickBot="1" x14ac:dyDescent="0.3">
      <c r="A172" s="569">
        <v>52</v>
      </c>
      <c r="B172" s="165" t="s">
        <v>1038</v>
      </c>
      <c r="C172" s="470" t="s">
        <v>3327</v>
      </c>
      <c r="D172" s="985"/>
      <c r="E172" s="470" t="s">
        <v>874</v>
      </c>
      <c r="F172" s="1072">
        <v>25</v>
      </c>
      <c r="G172" s="820">
        <v>155</v>
      </c>
      <c r="H172" s="27">
        <f>ROUND(G172*F172/F172,2)</f>
        <v>155</v>
      </c>
      <c r="I172" s="23" t="s">
        <v>50</v>
      </c>
      <c r="J172" s="25"/>
      <c r="K172" s="66">
        <f>IF(OR(ISBLANK(J172),G172=0,ISBLANK(G172)),,ROUND(J172+$K$3,2))</f>
        <v>0</v>
      </c>
      <c r="L172" s="28">
        <f>ROUND(H172*K172,2)</f>
        <v>0</v>
      </c>
      <c r="M172" s="29">
        <f>ROUND(K172/F172,2)</f>
        <v>0</v>
      </c>
    </row>
    <row r="173" spans="1:13" ht="15" customHeight="1" x14ac:dyDescent="0.25">
      <c r="A173" s="569"/>
      <c r="B173" s="88" t="s">
        <v>1039</v>
      </c>
      <c r="C173" s="186"/>
      <c r="D173" s="1244"/>
      <c r="E173" s="186"/>
      <c r="F173" s="1077"/>
      <c r="G173" s="901"/>
      <c r="H173" s="140"/>
      <c r="I173" s="88"/>
      <c r="J173" s="100"/>
      <c r="K173" s="138"/>
      <c r="L173" s="102"/>
      <c r="M173" s="103"/>
    </row>
    <row r="174" spans="1:13" ht="15" customHeight="1" thickBot="1" x14ac:dyDescent="0.3">
      <c r="A174" s="570"/>
      <c r="B174" s="13"/>
      <c r="C174" s="128"/>
      <c r="D174" s="1048"/>
      <c r="E174" s="128"/>
      <c r="F174" s="1074"/>
      <c r="G174" s="855"/>
      <c r="H174" s="128"/>
      <c r="I174" s="13"/>
      <c r="J174" s="79"/>
      <c r="K174" s="127"/>
      <c r="L174" s="46"/>
      <c r="M174" s="47"/>
    </row>
    <row r="175" spans="1:13" ht="15" customHeight="1" thickBot="1" x14ac:dyDescent="0.3">
      <c r="A175" s="627">
        <v>53</v>
      </c>
      <c r="B175" s="200" t="s">
        <v>1560</v>
      </c>
      <c r="C175" s="436" t="s">
        <v>3635</v>
      </c>
      <c r="D175" s="1216"/>
      <c r="E175" s="436" t="s">
        <v>1561</v>
      </c>
      <c r="F175" s="1080">
        <v>84</v>
      </c>
      <c r="G175" s="1788">
        <v>0</v>
      </c>
      <c r="H175" s="27">
        <f>ROUND(G175*F175/F175,2)</f>
        <v>0</v>
      </c>
      <c r="I175" s="23" t="s">
        <v>50</v>
      </c>
      <c r="J175" s="25"/>
      <c r="K175" s="66">
        <f>IF(OR(ISBLANK(J175),G175=0,ISBLANK(G175)),,ROUND(J175+$K$3,2))</f>
        <v>0</v>
      </c>
      <c r="L175" s="28">
        <f>ROUND(H175*K175,2)</f>
        <v>0</v>
      </c>
      <c r="M175" s="29">
        <f>ROUND(K175/F175,2)</f>
        <v>0</v>
      </c>
    </row>
    <row r="176" spans="1:13" ht="15" customHeight="1" x14ac:dyDescent="0.25">
      <c r="A176" s="210"/>
      <c r="B176" s="34" t="s">
        <v>1562</v>
      </c>
      <c r="C176" s="436" t="s">
        <v>1563</v>
      </c>
      <c r="D176" s="1214"/>
      <c r="E176" s="436"/>
      <c r="F176" s="1072"/>
      <c r="G176" s="809"/>
      <c r="H176" s="436"/>
      <c r="I176" s="23"/>
      <c r="J176" s="484"/>
      <c r="K176" s="485"/>
      <c r="L176" s="486"/>
      <c r="M176" s="495"/>
    </row>
    <row r="177" spans="1:13" ht="15" customHeight="1" x14ac:dyDescent="0.25">
      <c r="A177" s="210"/>
      <c r="B177" s="34" t="s">
        <v>1564</v>
      </c>
      <c r="C177" s="436"/>
      <c r="D177" s="1216"/>
      <c r="E177" s="436"/>
      <c r="F177" s="1072"/>
      <c r="G177" s="809"/>
      <c r="H177" s="436"/>
      <c r="I177" s="23"/>
      <c r="J177" s="484"/>
      <c r="K177" s="485"/>
      <c r="L177" s="486"/>
      <c r="M177" s="495"/>
    </row>
    <row r="178" spans="1:13" ht="15" customHeight="1" thickBot="1" x14ac:dyDescent="0.3">
      <c r="A178" s="211"/>
      <c r="B178" s="252" t="s">
        <v>1565</v>
      </c>
      <c r="C178" s="513"/>
      <c r="D178" s="1228"/>
      <c r="E178" s="513"/>
      <c r="F178" s="1075"/>
      <c r="G178" s="812"/>
      <c r="H178" s="513"/>
      <c r="I178" s="48"/>
      <c r="J178" s="496"/>
      <c r="K178" s="497"/>
      <c r="L178" s="498"/>
      <c r="M178" s="499"/>
    </row>
    <row r="179" spans="1:13" ht="15" customHeight="1" thickBot="1" x14ac:dyDescent="0.3">
      <c r="A179" s="569">
        <v>54</v>
      </c>
      <c r="B179" s="200" t="s">
        <v>1040</v>
      </c>
      <c r="C179" s="436" t="s">
        <v>1041</v>
      </c>
      <c r="D179" s="985"/>
      <c r="E179" s="436" t="s">
        <v>946</v>
      </c>
      <c r="F179" s="1072">
        <v>4</v>
      </c>
      <c r="G179" s="729">
        <v>35</v>
      </c>
      <c r="H179" s="27">
        <f>ROUND(G179*F179/F179,2)</f>
        <v>35</v>
      </c>
      <c r="I179" s="23" t="s">
        <v>50</v>
      </c>
      <c r="J179" s="25"/>
      <c r="K179" s="66">
        <f>IF(OR(ISBLANK(J179),G179=0,ISBLANK(G179)),,ROUND(J179+$K$3,2))</f>
        <v>0</v>
      </c>
      <c r="L179" s="28">
        <f>ROUND(H179*K179,2)</f>
        <v>0</v>
      </c>
      <c r="M179" s="29">
        <f t="shared" ref="M179:M185" si="17">ROUND(K179/F179,2)</f>
        <v>0</v>
      </c>
    </row>
    <row r="180" spans="1:13" ht="15" customHeight="1" x14ac:dyDescent="0.25">
      <c r="A180" s="569"/>
      <c r="B180" s="34" t="s">
        <v>1042</v>
      </c>
      <c r="C180" s="135" t="s">
        <v>2338</v>
      </c>
      <c r="D180" s="985"/>
      <c r="E180" s="135" t="s">
        <v>946</v>
      </c>
      <c r="F180" s="1073">
        <v>4</v>
      </c>
      <c r="G180" s="810"/>
      <c r="H180" s="87">
        <f t="shared" ref="H180:H182" si="18">ROUND($G$179*$F$179/F180,2)</f>
        <v>35</v>
      </c>
      <c r="I180" s="34" t="s">
        <v>50</v>
      </c>
      <c r="J180" s="82"/>
      <c r="K180" s="57">
        <f>IF(OR(ISBLANK(J180),G179=0,ISBLANK(G179)),,ROUND(J180+$K$3,2))</f>
        <v>0</v>
      </c>
      <c r="L180" s="32">
        <f>ROUND(K180*H180,2)</f>
        <v>0</v>
      </c>
      <c r="M180" s="33">
        <f t="shared" si="17"/>
        <v>0</v>
      </c>
    </row>
    <row r="181" spans="1:13" ht="15" customHeight="1" x14ac:dyDescent="0.25">
      <c r="A181" s="569"/>
      <c r="B181" s="34" t="s">
        <v>1043</v>
      </c>
      <c r="C181" s="135" t="s">
        <v>3325</v>
      </c>
      <c r="D181" s="985"/>
      <c r="E181" s="135" t="s">
        <v>946</v>
      </c>
      <c r="F181" s="1073">
        <v>4</v>
      </c>
      <c r="G181" s="810"/>
      <c r="H181" s="135">
        <f t="shared" si="18"/>
        <v>35</v>
      </c>
      <c r="I181" s="34" t="s">
        <v>50</v>
      </c>
      <c r="J181" s="82"/>
      <c r="K181" s="134">
        <f>IF(OR(ISBLANK(J181),G179=0,ISBLANK(G179)),,ROUND(J181+$K$3,2))</f>
        <v>0</v>
      </c>
      <c r="L181" s="32">
        <f>ROUND(K181*H181,2)</f>
        <v>0</v>
      </c>
      <c r="M181" s="40">
        <f t="shared" si="17"/>
        <v>0</v>
      </c>
    </row>
    <row r="182" spans="1:13" ht="15" customHeight="1" thickBot="1" x14ac:dyDescent="0.3">
      <c r="A182" s="570"/>
      <c r="B182" s="13" t="s">
        <v>1044</v>
      </c>
      <c r="C182" s="74" t="s">
        <v>3326</v>
      </c>
      <c r="D182" s="985"/>
      <c r="E182" s="128" t="s">
        <v>946</v>
      </c>
      <c r="F182" s="1074">
        <v>4</v>
      </c>
      <c r="G182" s="810"/>
      <c r="H182" s="74">
        <f t="shared" si="18"/>
        <v>35</v>
      </c>
      <c r="I182" s="13" t="s">
        <v>50</v>
      </c>
      <c r="J182" s="60"/>
      <c r="K182" s="61">
        <f>IF(OR(ISBLANK(J182),G179=0,ISBLANK(G179)),,ROUND(J182+$K$3,2))</f>
        <v>0</v>
      </c>
      <c r="L182" s="46">
        <f>ROUND(K182*H182,2)</f>
        <v>0</v>
      </c>
      <c r="M182" s="47">
        <f t="shared" si="17"/>
        <v>0</v>
      </c>
    </row>
    <row r="183" spans="1:13" ht="15" customHeight="1" thickBot="1" x14ac:dyDescent="0.3">
      <c r="A183" s="569">
        <v>55</v>
      </c>
      <c r="B183" s="200" t="s">
        <v>1045</v>
      </c>
      <c r="C183" s="436" t="s">
        <v>1046</v>
      </c>
      <c r="D183" s="985"/>
      <c r="E183" s="436" t="s">
        <v>1047</v>
      </c>
      <c r="F183" s="1072">
        <v>636</v>
      </c>
      <c r="G183" s="827">
        <v>30</v>
      </c>
      <c r="H183" s="27">
        <f>ROUND(G183*F183/F183,2)</f>
        <v>30</v>
      </c>
      <c r="I183" s="23" t="s">
        <v>50</v>
      </c>
      <c r="J183" s="25"/>
      <c r="K183" s="66">
        <f>IF(OR(ISBLANK(J183),G183=0,ISBLANK(G183)),,ROUND(J183+$K$3,2))</f>
        <v>0</v>
      </c>
      <c r="L183" s="28">
        <f>ROUND(H183*K183,2)</f>
        <v>0</v>
      </c>
      <c r="M183" s="29">
        <f t="shared" si="17"/>
        <v>0</v>
      </c>
    </row>
    <row r="184" spans="1:13" ht="15" customHeight="1" x14ac:dyDescent="0.25">
      <c r="A184" s="569"/>
      <c r="B184" s="105"/>
      <c r="C184" s="228" t="s">
        <v>1048</v>
      </c>
      <c r="D184" s="985"/>
      <c r="E184" s="228" t="s">
        <v>1049</v>
      </c>
      <c r="F184" s="1109">
        <v>256</v>
      </c>
      <c r="G184" s="810"/>
      <c r="H184" s="223">
        <f>ROUND($G$183*$F$183/F184,2)</f>
        <v>74.53</v>
      </c>
      <c r="I184" s="88" t="s">
        <v>50</v>
      </c>
      <c r="J184" s="80"/>
      <c r="K184" s="57">
        <f>IF(OR(ISBLANK(J184),G183=0,ISBLANK(G183)),,ROUND(J184+$K$3,2))</f>
        <v>0</v>
      </c>
      <c r="L184" s="32">
        <f>ROUND(K184*H184,2)</f>
        <v>0</v>
      </c>
      <c r="M184" s="33">
        <f t="shared" si="17"/>
        <v>0</v>
      </c>
    </row>
    <row r="185" spans="1:13" ht="15" customHeight="1" thickBot="1" x14ac:dyDescent="0.3">
      <c r="A185" s="570"/>
      <c r="B185" s="13"/>
      <c r="C185" s="128" t="s">
        <v>3676</v>
      </c>
      <c r="D185" s="986"/>
      <c r="E185" s="128" t="s">
        <v>1050</v>
      </c>
      <c r="F185" s="1074">
        <v>642</v>
      </c>
      <c r="G185" s="810"/>
      <c r="H185" s="115">
        <f>ROUND($G$183*$F$183/F185,2)</f>
        <v>29.72</v>
      </c>
      <c r="I185" s="13" t="s">
        <v>50</v>
      </c>
      <c r="J185" s="60"/>
      <c r="K185" s="69">
        <f>IF(OR(ISBLANK(J185),G183=0,ISBLANK(G183)),,ROUND(J185+$K$3,2))</f>
        <v>0</v>
      </c>
      <c r="L185" s="71">
        <f>ROUND(K185*H185,2)</f>
        <v>0</v>
      </c>
      <c r="M185" s="112">
        <f t="shared" si="17"/>
        <v>0</v>
      </c>
    </row>
    <row r="186" spans="1:13" ht="15" customHeight="1" thickBot="1" x14ac:dyDescent="0.3">
      <c r="A186" s="569">
        <v>56</v>
      </c>
      <c r="B186" s="292" t="s">
        <v>1051</v>
      </c>
      <c r="C186" s="27" t="s">
        <v>51</v>
      </c>
      <c r="D186" s="1005"/>
      <c r="E186" s="436" t="s">
        <v>946</v>
      </c>
      <c r="F186" s="1072">
        <v>4</v>
      </c>
      <c r="G186" s="827">
        <v>5</v>
      </c>
      <c r="H186" s="27">
        <f>ROUND(G186*F186/F186,2)</f>
        <v>5</v>
      </c>
      <c r="I186" s="23" t="s">
        <v>50</v>
      </c>
      <c r="J186" s="982"/>
      <c r="K186" s="66"/>
      <c r="L186" s="28"/>
      <c r="M186" s="29"/>
    </row>
    <row r="187" spans="1:13" ht="15" customHeight="1" thickBot="1" x14ac:dyDescent="0.3">
      <c r="A187" s="569"/>
      <c r="B187" s="35" t="s">
        <v>1052</v>
      </c>
      <c r="C187" s="946" t="s">
        <v>52</v>
      </c>
      <c r="D187" s="986"/>
      <c r="E187" s="986"/>
      <c r="F187" s="986"/>
      <c r="G187" s="810"/>
      <c r="H187" s="70" t="e">
        <f>ROUND(G186*F186/F187,2)</f>
        <v>#DIV/0!</v>
      </c>
      <c r="I187" s="59" t="s">
        <v>50</v>
      </c>
      <c r="J187" s="60"/>
      <c r="K187" s="69">
        <f>IF(OR(ISBLANK(J187),G186=0,ISBLANK(G186)),,ROUND(J187+$K$3,2))</f>
        <v>0</v>
      </c>
      <c r="L187" s="71" t="e">
        <f>ROUND(H187*K187,2)</f>
        <v>#DIV/0!</v>
      </c>
      <c r="M187" s="112" t="e">
        <f>ROUND(K187/F187,2)</f>
        <v>#DIV/0!</v>
      </c>
    </row>
    <row r="188" spans="1:13" ht="15" customHeight="1" thickBot="1" x14ac:dyDescent="0.3">
      <c r="A188" s="571">
        <v>57</v>
      </c>
      <c r="B188" s="2123" t="s">
        <v>1053</v>
      </c>
      <c r="C188" s="329" t="s">
        <v>51</v>
      </c>
      <c r="D188" s="1004"/>
      <c r="E188" s="470" t="s">
        <v>946</v>
      </c>
      <c r="F188" s="1076">
        <v>4</v>
      </c>
      <c r="G188" s="827">
        <v>5</v>
      </c>
      <c r="H188" s="329">
        <f>ROUND(G188*F188/F188,2)</f>
        <v>5</v>
      </c>
      <c r="I188" s="62" t="s">
        <v>50</v>
      </c>
      <c r="J188" s="982"/>
      <c r="K188" s="66"/>
      <c r="L188" s="28"/>
      <c r="M188" s="29"/>
    </row>
    <row r="189" spans="1:13" ht="15" customHeight="1" thickBot="1" x14ac:dyDescent="0.3">
      <c r="A189" s="570"/>
      <c r="B189" s="13" t="s">
        <v>1052</v>
      </c>
      <c r="C189" s="986" t="s">
        <v>52</v>
      </c>
      <c r="D189" s="986"/>
      <c r="E189" s="986"/>
      <c r="F189" s="986"/>
      <c r="G189" s="810"/>
      <c r="H189" s="70" t="e">
        <f>ROUND(G188*F188/F189,2)</f>
        <v>#DIV/0!</v>
      </c>
      <c r="I189" s="59" t="s">
        <v>50</v>
      </c>
      <c r="J189" s="60"/>
      <c r="K189" s="69">
        <f>IF(OR(ISBLANK(J189),G188=0,ISBLANK(G188)),,ROUND(J189+$K$3,2))</f>
        <v>0</v>
      </c>
      <c r="L189" s="71" t="e">
        <f>ROUND(H189*K189,2)</f>
        <v>#DIV/0!</v>
      </c>
      <c r="M189" s="112" t="e">
        <f>ROUND(K189/F189,2)</f>
        <v>#DIV/0!</v>
      </c>
    </row>
    <row r="190" spans="1:13" ht="15" customHeight="1" thickBot="1" x14ac:dyDescent="0.3">
      <c r="A190" s="569">
        <v>58</v>
      </c>
      <c r="B190" s="200" t="s">
        <v>1054</v>
      </c>
      <c r="C190" s="27" t="s">
        <v>51</v>
      </c>
      <c r="D190" s="1004"/>
      <c r="E190" s="436" t="s">
        <v>946</v>
      </c>
      <c r="F190" s="1072">
        <v>4</v>
      </c>
      <c r="G190" s="868">
        <v>20</v>
      </c>
      <c r="H190" s="27">
        <f>ROUND($G$190*$F$190/F190,2)</f>
        <v>20</v>
      </c>
      <c r="I190" s="23" t="s">
        <v>50</v>
      </c>
      <c r="J190" s="982"/>
      <c r="K190" s="66"/>
      <c r="L190" s="28"/>
      <c r="M190" s="29"/>
    </row>
    <row r="191" spans="1:13" ht="15" customHeight="1" thickBot="1" x14ac:dyDescent="0.3">
      <c r="A191" s="569"/>
      <c r="B191" s="88" t="s">
        <v>1052</v>
      </c>
      <c r="C191" s="946" t="s">
        <v>52</v>
      </c>
      <c r="D191" s="986"/>
      <c r="E191" s="986"/>
      <c r="F191" s="986"/>
      <c r="G191" s="810"/>
      <c r="H191" s="70" t="e">
        <f>ROUND(G190*F190/F191,2)</f>
        <v>#DIV/0!</v>
      </c>
      <c r="I191" s="59" t="s">
        <v>50</v>
      </c>
      <c r="J191" s="60"/>
      <c r="K191" s="69">
        <f>IF(OR(ISBLANK(J191),G190=0,ISBLANK(G190)),,ROUND(J191+$K$3,2))</f>
        <v>0</v>
      </c>
      <c r="L191" s="71" t="e">
        <f>ROUND(H191*K191,2)</f>
        <v>#DIV/0!</v>
      </c>
      <c r="M191" s="112" t="e">
        <f>ROUND(K191/F191,2)</f>
        <v>#DIV/0!</v>
      </c>
    </row>
    <row r="192" spans="1:13" ht="15" customHeight="1" thickBot="1" x14ac:dyDescent="0.3">
      <c r="A192" s="571">
        <v>59</v>
      </c>
      <c r="B192" s="165" t="s">
        <v>1055</v>
      </c>
      <c r="C192" s="329" t="s">
        <v>51</v>
      </c>
      <c r="D192" s="1004"/>
      <c r="E192" s="470" t="s">
        <v>1056</v>
      </c>
      <c r="F192" s="1076">
        <v>35</v>
      </c>
      <c r="G192" s="827">
        <v>120</v>
      </c>
      <c r="H192" s="329">
        <f>ROUND(G192*F192/F192,2)</f>
        <v>120</v>
      </c>
      <c r="I192" s="62" t="s">
        <v>50</v>
      </c>
      <c r="J192" s="982"/>
      <c r="K192" s="66"/>
      <c r="L192" s="28"/>
      <c r="M192" s="29"/>
    </row>
    <row r="193" spans="1:13" ht="15" customHeight="1" x14ac:dyDescent="0.25">
      <c r="A193" s="569"/>
      <c r="B193" s="34" t="s">
        <v>1057</v>
      </c>
      <c r="C193" s="946" t="s">
        <v>52</v>
      </c>
      <c r="D193" s="946"/>
      <c r="E193" s="946"/>
      <c r="F193" s="946"/>
      <c r="G193" s="810"/>
      <c r="H193" s="135" t="e">
        <f>ROUND(G192*F192/F193,2)</f>
        <v>#DIV/0!</v>
      </c>
      <c r="I193" s="56" t="s">
        <v>50</v>
      </c>
      <c r="J193" s="82"/>
      <c r="K193" s="57">
        <f>IF(OR(ISBLANK(J193),G192=0,ISBLANK(G192)),,ROUND(J193+$K$3,2))</f>
        <v>0</v>
      </c>
      <c r="L193" s="32" t="e">
        <f>ROUND(H193*K193,2)</f>
        <v>#DIV/0!</v>
      </c>
      <c r="M193" s="33" t="e">
        <f>ROUND(K193/F193,2)</f>
        <v>#DIV/0!</v>
      </c>
    </row>
    <row r="194" spans="1:13" ht="15" customHeight="1" thickBot="1" x14ac:dyDescent="0.3">
      <c r="A194" s="570"/>
      <c r="B194" s="13" t="s">
        <v>1058</v>
      </c>
      <c r="C194" s="128"/>
      <c r="D194" s="1048"/>
      <c r="E194" s="128"/>
      <c r="F194" s="1074"/>
      <c r="G194" s="822"/>
      <c r="H194" s="70"/>
      <c r="I194" s="48"/>
      <c r="J194" s="111"/>
      <c r="K194" s="69"/>
      <c r="L194" s="71"/>
      <c r="M194" s="112"/>
    </row>
    <row r="195" spans="1:13" ht="15" customHeight="1" thickBot="1" x14ac:dyDescent="0.3">
      <c r="A195" s="571">
        <v>60</v>
      </c>
      <c r="B195" s="2161" t="s">
        <v>3645</v>
      </c>
      <c r="C195" s="2278" t="s">
        <v>3646</v>
      </c>
      <c r="D195" s="985"/>
      <c r="E195" s="470" t="s">
        <v>1059</v>
      </c>
      <c r="F195" s="1076">
        <v>12</v>
      </c>
      <c r="G195" s="729">
        <v>35</v>
      </c>
      <c r="H195" s="27">
        <f>ROUND(G195*F195/F195,2)</f>
        <v>35</v>
      </c>
      <c r="I195" s="62" t="s">
        <v>50</v>
      </c>
      <c r="J195" s="120"/>
      <c r="K195" s="217">
        <f>IF(OR(ISBLANK(J195),G195=0,ISBLANK(G195)),,ROUND(J195+$K$3,2))</f>
        <v>0</v>
      </c>
      <c r="L195" s="28">
        <f>ROUND(H195*K195,2)</f>
        <v>0</v>
      </c>
      <c r="M195" s="29">
        <f>ROUND(K195/F195,2)</f>
        <v>0</v>
      </c>
    </row>
    <row r="196" spans="1:13" ht="15" customHeight="1" x14ac:dyDescent="0.25">
      <c r="A196" s="569"/>
      <c r="B196" s="1439" t="s">
        <v>157</v>
      </c>
      <c r="C196" s="27" t="s">
        <v>157</v>
      </c>
      <c r="D196" s="1005"/>
      <c r="E196" s="436"/>
      <c r="F196" s="1072"/>
      <c r="G196" s="810"/>
      <c r="H196" s="27"/>
      <c r="I196" s="23"/>
      <c r="J196" s="93"/>
      <c r="K196" s="66"/>
      <c r="L196" s="28"/>
      <c r="M196" s="29"/>
    </row>
    <row r="197" spans="1:13" ht="15" customHeight="1" thickBot="1" x14ac:dyDescent="0.3">
      <c r="A197" s="569"/>
      <c r="B197" s="88"/>
      <c r="C197" s="128"/>
      <c r="D197" s="1048"/>
      <c r="E197" s="186"/>
      <c r="F197" s="1077"/>
      <c r="G197" s="822"/>
      <c r="H197" s="128"/>
      <c r="I197" s="13"/>
      <c r="J197" s="151"/>
      <c r="K197" s="61"/>
      <c r="L197" s="46"/>
      <c r="M197" s="47"/>
    </row>
    <row r="198" spans="1:13" ht="15" customHeight="1" thickBot="1" x14ac:dyDescent="0.3">
      <c r="A198" s="571">
        <v>61</v>
      </c>
      <c r="B198" s="2123" t="s">
        <v>1060</v>
      </c>
      <c r="C198" s="27" t="s">
        <v>51</v>
      </c>
      <c r="D198" s="1005"/>
      <c r="E198" s="999" t="s">
        <v>1061</v>
      </c>
      <c r="F198" s="1081">
        <v>24</v>
      </c>
      <c r="G198" s="729">
        <v>35</v>
      </c>
      <c r="H198" s="27">
        <f>ROUND(G198*F198/F198,2)</f>
        <v>35</v>
      </c>
      <c r="I198" s="62" t="s">
        <v>50</v>
      </c>
      <c r="J198" s="982"/>
      <c r="K198" s="66"/>
      <c r="L198" s="28"/>
      <c r="M198" s="29"/>
    </row>
    <row r="199" spans="1:13" ht="15" customHeight="1" thickBot="1" x14ac:dyDescent="0.3">
      <c r="A199" s="570"/>
      <c r="B199" s="108"/>
      <c r="C199" s="986" t="s">
        <v>52</v>
      </c>
      <c r="D199" s="986"/>
      <c r="E199" s="986"/>
      <c r="F199" s="986"/>
      <c r="G199" s="810"/>
      <c r="H199" s="70" t="e">
        <f>ROUND(G198*F198/F199,2)</f>
        <v>#DIV/0!</v>
      </c>
      <c r="I199" s="59" t="s">
        <v>50</v>
      </c>
      <c r="J199" s="60"/>
      <c r="K199" s="69">
        <f>IF(OR(ISBLANK(J199),G198=0,ISBLANK(G198)),,ROUND(J199+$K$3,2))</f>
        <v>0</v>
      </c>
      <c r="L199" s="71" t="e">
        <f>ROUND(H199*K199,2)</f>
        <v>#DIV/0!</v>
      </c>
      <c r="M199" s="112" t="e">
        <f>ROUND(K199/F199,2)</f>
        <v>#DIV/0!</v>
      </c>
    </row>
    <row r="200" spans="1:13" ht="15" customHeight="1" thickBot="1" x14ac:dyDescent="0.3">
      <c r="A200" s="569">
        <v>62</v>
      </c>
      <c r="B200" s="200" t="s">
        <v>1062</v>
      </c>
      <c r="C200" s="27" t="s">
        <v>51</v>
      </c>
      <c r="D200" s="1004"/>
      <c r="E200" s="436" t="s">
        <v>963</v>
      </c>
      <c r="F200" s="1072">
        <v>50</v>
      </c>
      <c r="G200" s="729">
        <v>140</v>
      </c>
      <c r="H200" s="27">
        <f>ROUND(G200*F200/F200,2)</f>
        <v>140</v>
      </c>
      <c r="I200" s="23" t="s">
        <v>50</v>
      </c>
      <c r="J200" s="982"/>
      <c r="K200" s="66"/>
      <c r="L200" s="28"/>
      <c r="M200" s="29"/>
    </row>
    <row r="201" spans="1:13" ht="15" customHeight="1" thickBot="1" x14ac:dyDescent="0.3">
      <c r="A201" s="570" t="s">
        <v>157</v>
      </c>
      <c r="B201" s="13" t="s">
        <v>1063</v>
      </c>
      <c r="C201" s="986" t="s">
        <v>52</v>
      </c>
      <c r="D201" s="986"/>
      <c r="E201" s="986"/>
      <c r="F201" s="986"/>
      <c r="G201" s="810"/>
      <c r="H201" s="70" t="e">
        <f>ROUND(G200*F200/F201,2)</f>
        <v>#DIV/0!</v>
      </c>
      <c r="I201" s="59" t="s">
        <v>50</v>
      </c>
      <c r="J201" s="60"/>
      <c r="K201" s="69">
        <f>IF(OR(ISBLANK(J201),G200=0,ISBLANK(G200)),,ROUND(J201+$K$3,2))</f>
        <v>0</v>
      </c>
      <c r="L201" s="71" t="e">
        <f>ROUND(H201*K201,2)</f>
        <v>#DIV/0!</v>
      </c>
      <c r="M201" s="112" t="e">
        <f>ROUND(K201/F201,2)</f>
        <v>#DIV/0!</v>
      </c>
    </row>
    <row r="202" spans="1:13" ht="15" customHeight="1" thickBot="1" x14ac:dyDescent="0.3">
      <c r="A202" s="571">
        <v>63</v>
      </c>
      <c r="B202" s="2123" t="s">
        <v>1064</v>
      </c>
      <c r="C202" s="27" t="s">
        <v>51</v>
      </c>
      <c r="D202" s="1004"/>
      <c r="E202" s="999" t="s">
        <v>1061</v>
      </c>
      <c r="F202" s="1081">
        <v>24</v>
      </c>
      <c r="G202" s="729">
        <v>50</v>
      </c>
      <c r="H202" s="912">
        <f>ROUND(G202*F202/F202,2)</f>
        <v>50</v>
      </c>
      <c r="I202" s="156" t="s">
        <v>50</v>
      </c>
      <c r="J202" s="982"/>
      <c r="K202" s="66"/>
      <c r="L202" s="28"/>
      <c r="M202" s="29"/>
    </row>
    <row r="203" spans="1:13" ht="15" customHeight="1" thickBot="1" x14ac:dyDescent="0.3">
      <c r="A203" s="253" t="s">
        <v>157</v>
      </c>
      <c r="B203" s="500"/>
      <c r="C203" s="986" t="s">
        <v>52</v>
      </c>
      <c r="D203" s="986"/>
      <c r="E203" s="986"/>
      <c r="F203" s="986"/>
      <c r="G203" s="870"/>
      <c r="H203" s="70" t="e">
        <f>ROUND(G202*F202/F203,2)</f>
        <v>#DIV/0!</v>
      </c>
      <c r="I203" s="59" t="s">
        <v>50</v>
      </c>
      <c r="J203" s="60"/>
      <c r="K203" s="69">
        <f>IF(OR(ISBLANK(J203),G202=0,ISBLANK(G202)),,ROUND(J203+$K$3,2))</f>
        <v>0</v>
      </c>
      <c r="L203" s="71" t="e">
        <f>ROUND(H203*K203,2)</f>
        <v>#DIV/0!</v>
      </c>
      <c r="M203" s="112" t="e">
        <f>ROUND(K203/F203,2)</f>
        <v>#DIV/0!</v>
      </c>
    </row>
    <row r="204" spans="1:13" ht="15" customHeight="1" thickBot="1" x14ac:dyDescent="0.3">
      <c r="A204" s="569">
        <v>64</v>
      </c>
      <c r="B204" s="200" t="s">
        <v>3328</v>
      </c>
      <c r="C204" s="908" t="s">
        <v>1065</v>
      </c>
      <c r="D204" s="985"/>
      <c r="E204" s="436" t="s">
        <v>1066</v>
      </c>
      <c r="F204" s="1072">
        <v>100</v>
      </c>
      <c r="G204" s="820">
        <v>90</v>
      </c>
      <c r="H204" s="27">
        <f>ROUND(G204*F204/F204,2)</f>
        <v>90</v>
      </c>
      <c r="I204" s="23" t="s">
        <v>50</v>
      </c>
      <c r="J204" s="25"/>
      <c r="K204" s="208">
        <f>IF(OR(ISBLANK(J204),G204=0,ISBLANK(G204)),,ROUND(J204+$K$3,2))</f>
        <v>0</v>
      </c>
      <c r="L204" s="28">
        <f>ROUND(H204*K204,2)</f>
        <v>0</v>
      </c>
      <c r="M204" s="29">
        <f>ROUND(K204/F204,2)</f>
        <v>0</v>
      </c>
    </row>
    <row r="205" spans="1:13" ht="15" customHeight="1" x14ac:dyDescent="0.25">
      <c r="A205" s="627"/>
      <c r="B205" s="34" t="s">
        <v>1067</v>
      </c>
      <c r="C205" s="991"/>
      <c r="D205" s="1046"/>
      <c r="E205" s="123"/>
      <c r="F205" s="1088"/>
      <c r="G205" s="754"/>
      <c r="H205" s="123"/>
      <c r="I205" s="30"/>
      <c r="J205" s="121"/>
      <c r="K205" s="37"/>
      <c r="L205" s="257"/>
      <c r="M205" s="176"/>
    </row>
    <row r="206" spans="1:13" ht="15" customHeight="1" x14ac:dyDescent="0.25">
      <c r="A206" s="627"/>
      <c r="B206" s="34" t="s">
        <v>1068</v>
      </c>
      <c r="C206" s="123"/>
      <c r="D206" s="1087"/>
      <c r="E206" s="123"/>
      <c r="F206" s="1088"/>
      <c r="G206" s="811"/>
      <c r="H206" s="122"/>
      <c r="I206" s="30"/>
      <c r="J206" s="121"/>
      <c r="K206" s="31"/>
      <c r="L206" s="257"/>
      <c r="M206" s="176"/>
    </row>
    <row r="207" spans="1:13" ht="15" customHeight="1" thickBot="1" x14ac:dyDescent="0.3">
      <c r="A207" s="631"/>
      <c r="B207" s="108"/>
      <c r="C207" s="128"/>
      <c r="D207" s="1048"/>
      <c r="E207" s="128"/>
      <c r="F207" s="128"/>
      <c r="G207" s="818"/>
      <c r="H207" s="108"/>
      <c r="I207" s="13"/>
      <c r="J207" s="213"/>
      <c r="K207" s="12"/>
      <c r="L207" s="13"/>
      <c r="M207" s="215"/>
    </row>
    <row r="208" spans="1:13" ht="15" customHeight="1" thickBot="1" x14ac:dyDescent="0.3">
      <c r="A208" s="569">
        <v>65</v>
      </c>
      <c r="B208" s="676" t="s">
        <v>3329</v>
      </c>
      <c r="C208" s="992" t="s">
        <v>3330</v>
      </c>
      <c r="D208" s="985"/>
      <c r="E208" s="992" t="s">
        <v>2281</v>
      </c>
      <c r="F208" s="1098">
        <v>144</v>
      </c>
      <c r="G208" s="729">
        <v>50</v>
      </c>
      <c r="H208" s="27">
        <f>ROUND(G208*F208/F208,2)</f>
        <v>50</v>
      </c>
      <c r="I208" s="53" t="s">
        <v>50</v>
      </c>
      <c r="J208" s="25"/>
      <c r="K208" s="208">
        <f>IF(OR(ISBLANK(J208),G208=0,ISBLANK(G208)),,ROUND(J208+$K$3,2))</f>
        <v>0</v>
      </c>
      <c r="L208" s="28">
        <f>ROUND(H208*K208,2)</f>
        <v>0</v>
      </c>
      <c r="M208" s="29">
        <f>ROUND(K208/F208,2)</f>
        <v>0</v>
      </c>
    </row>
    <row r="209" spans="1:13" ht="15" customHeight="1" x14ac:dyDescent="0.25">
      <c r="A209" s="569"/>
      <c r="B209" s="34" t="s">
        <v>1069</v>
      </c>
      <c r="C209" s="123"/>
      <c r="D209" s="1087"/>
      <c r="E209" s="123"/>
      <c r="F209" s="1088"/>
      <c r="G209" s="811"/>
      <c r="H209" s="122"/>
      <c r="I209" s="30"/>
      <c r="J209" s="121"/>
      <c r="K209" s="31"/>
      <c r="L209" s="257"/>
      <c r="M209" s="176"/>
    </row>
    <row r="210" spans="1:13" ht="15" customHeight="1" thickBot="1" x14ac:dyDescent="0.3">
      <c r="A210" s="570"/>
      <c r="B210" s="88" t="s">
        <v>1070</v>
      </c>
      <c r="C210" s="124"/>
      <c r="D210" s="1086"/>
      <c r="E210" s="992"/>
      <c r="F210" s="1098"/>
      <c r="G210" s="821"/>
      <c r="H210" s="117"/>
      <c r="I210" s="53"/>
      <c r="J210" s="44"/>
      <c r="K210" s="116"/>
      <c r="L210" s="118"/>
      <c r="M210" s="119"/>
    </row>
    <row r="211" spans="1:13" ht="15" customHeight="1" thickBot="1" x14ac:dyDescent="0.3">
      <c r="A211" s="569">
        <v>66</v>
      </c>
      <c r="B211" s="165" t="s">
        <v>1071</v>
      </c>
      <c r="C211" s="27" t="s">
        <v>51</v>
      </c>
      <c r="D211" s="1005"/>
      <c r="E211" s="470" t="s">
        <v>1072</v>
      </c>
      <c r="F211" s="1076">
        <v>24</v>
      </c>
      <c r="G211" s="729">
        <v>0</v>
      </c>
      <c r="H211" s="27">
        <v>2500</v>
      </c>
      <c r="I211" s="62" t="s">
        <v>50</v>
      </c>
      <c r="J211" s="982"/>
      <c r="K211" s="66"/>
      <c r="L211" s="28"/>
      <c r="M211" s="29"/>
    </row>
    <row r="212" spans="1:13" ht="15" customHeight="1" x14ac:dyDescent="0.25">
      <c r="A212" s="569"/>
      <c r="B212" s="34" t="s">
        <v>1073</v>
      </c>
      <c r="C212" s="946" t="s">
        <v>52</v>
      </c>
      <c r="D212" s="946"/>
      <c r="E212" s="946"/>
      <c r="F212" s="946">
        <v>24</v>
      </c>
      <c r="G212" s="810"/>
      <c r="H212" s="135">
        <f>ROUND(G211*F211/F212,2)</f>
        <v>0</v>
      </c>
      <c r="I212" s="56" t="s">
        <v>50</v>
      </c>
      <c r="J212" s="82"/>
      <c r="K212" s="57">
        <f>IF(OR(ISBLANK(J212),G211=0,ISBLANK(G211)),,ROUND(J212+$K$3,2))</f>
        <v>0</v>
      </c>
      <c r="L212" s="32">
        <f>ROUND(H212*K212,2)</f>
        <v>0</v>
      </c>
      <c r="M212" s="33">
        <f>ROUND(K212/F212,2)</f>
        <v>0</v>
      </c>
    </row>
    <row r="213" spans="1:13" ht="15" customHeight="1" thickBot="1" x14ac:dyDescent="0.3">
      <c r="A213" s="570"/>
      <c r="B213" s="48" t="s">
        <v>1074</v>
      </c>
      <c r="C213" s="513"/>
      <c r="D213" s="1228"/>
      <c r="E213" s="513"/>
      <c r="F213" s="1075"/>
      <c r="G213" s="822"/>
      <c r="H213" s="70"/>
      <c r="I213" s="48"/>
      <c r="J213" s="68"/>
      <c r="K213" s="69"/>
      <c r="L213" s="71"/>
      <c r="M213" s="112"/>
    </row>
    <row r="214" spans="1:13" ht="15" customHeight="1" thickBot="1" x14ac:dyDescent="0.3">
      <c r="A214" s="569">
        <v>67</v>
      </c>
      <c r="B214" s="200" t="s">
        <v>1075</v>
      </c>
      <c r="C214" s="436" t="s">
        <v>1076</v>
      </c>
      <c r="D214" s="985"/>
      <c r="E214" s="436" t="s">
        <v>1077</v>
      </c>
      <c r="F214" s="1072">
        <v>4</v>
      </c>
      <c r="G214" s="729">
        <v>0</v>
      </c>
      <c r="H214" s="27">
        <f>ROUND(G214*F214/F214,2)</f>
        <v>0</v>
      </c>
      <c r="I214" s="23" t="s">
        <v>50</v>
      </c>
      <c r="J214" s="25"/>
      <c r="K214" s="66">
        <f>IF(OR(ISBLANK(J214),G214=0,ISBLANK(G214)),,ROUND(J214+$K$3,2))</f>
        <v>0</v>
      </c>
      <c r="L214" s="28">
        <f>ROUND(H214*K214,2)</f>
        <v>0</v>
      </c>
      <c r="M214" s="29">
        <f t="shared" ref="M214:M216" si="19">ROUND(K214/F214,2)</f>
        <v>0</v>
      </c>
    </row>
    <row r="215" spans="1:13" ht="15" customHeight="1" x14ac:dyDescent="0.25">
      <c r="A215" s="569"/>
      <c r="B215" s="88"/>
      <c r="C215" s="186"/>
      <c r="D215" s="985"/>
      <c r="E215" s="186"/>
      <c r="F215" s="1077"/>
      <c r="G215" s="1716"/>
      <c r="H215" s="135"/>
      <c r="I215" s="34"/>
      <c r="J215" s="82"/>
      <c r="K215" s="57"/>
      <c r="L215" s="32"/>
      <c r="M215" s="33"/>
    </row>
    <row r="216" spans="1:13" ht="15" customHeight="1" thickBot="1" x14ac:dyDescent="0.3">
      <c r="A216" s="570"/>
      <c r="B216" s="13" t="s">
        <v>1078</v>
      </c>
      <c r="C216" s="128" t="s">
        <v>1079</v>
      </c>
      <c r="D216" s="985"/>
      <c r="E216" s="128" t="s">
        <v>1080</v>
      </c>
      <c r="F216" s="1074">
        <v>5</v>
      </c>
      <c r="G216" s="810"/>
      <c r="H216" s="70">
        <f>ROUND($G$214*$F$214/F216,2)</f>
        <v>0</v>
      </c>
      <c r="I216" s="48" t="s">
        <v>50</v>
      </c>
      <c r="J216" s="68"/>
      <c r="K216" s="69">
        <f>IF(OR(ISBLANK(J216),G214=0,ISBLANK(G214)),,ROUND(J216+$K$3,2))</f>
        <v>0</v>
      </c>
      <c r="L216" s="71">
        <f>ROUND(K216*H216,2)</f>
        <v>0</v>
      </c>
      <c r="M216" s="112">
        <f t="shared" si="19"/>
        <v>0</v>
      </c>
    </row>
    <row r="217" spans="1:13" ht="15" customHeight="1" thickBot="1" x14ac:dyDescent="0.3">
      <c r="A217" s="569">
        <v>68</v>
      </c>
      <c r="B217" s="200" t="s">
        <v>1081</v>
      </c>
      <c r="C217" s="27" t="s">
        <v>51</v>
      </c>
      <c r="D217" s="1004"/>
      <c r="E217" s="436" t="s">
        <v>946</v>
      </c>
      <c r="F217" s="1072">
        <v>4</v>
      </c>
      <c r="G217" s="729">
        <v>15</v>
      </c>
      <c r="H217" s="27">
        <f>ROUND(G217*F217/F217,2)</f>
        <v>15</v>
      </c>
      <c r="I217" s="23" t="s">
        <v>50</v>
      </c>
      <c r="J217" s="982"/>
      <c r="K217" s="66"/>
      <c r="L217" s="28"/>
      <c r="M217" s="29"/>
    </row>
    <row r="218" spans="1:13" ht="15" customHeight="1" thickBot="1" x14ac:dyDescent="0.3">
      <c r="A218" s="570"/>
      <c r="B218" s="13" t="s">
        <v>1082</v>
      </c>
      <c r="C218" s="946" t="s">
        <v>52</v>
      </c>
      <c r="D218" s="986"/>
      <c r="E218" s="986"/>
      <c r="F218" s="986"/>
      <c r="G218" s="810"/>
      <c r="H218" s="70" t="e">
        <f>ROUND(G217*F217/F218,2)</f>
        <v>#DIV/0!</v>
      </c>
      <c r="I218" s="59" t="s">
        <v>50</v>
      </c>
      <c r="J218" s="60"/>
      <c r="K218" s="69">
        <f>IF(OR(ISBLANK(J218),G217=0,ISBLANK(G217)),,ROUND(J218+$K$3,2))</f>
        <v>0</v>
      </c>
      <c r="L218" s="71" t="e">
        <f>ROUND(H218*K218,2)</f>
        <v>#DIV/0!</v>
      </c>
      <c r="M218" s="112" t="e">
        <f>ROUND(K218/F218,2)</f>
        <v>#DIV/0!</v>
      </c>
    </row>
    <row r="219" spans="1:13" ht="15" customHeight="1" thickBot="1" x14ac:dyDescent="0.3">
      <c r="A219" s="571">
        <v>69</v>
      </c>
      <c r="B219" s="2161" t="s">
        <v>1083</v>
      </c>
      <c r="C219" s="1000" t="s">
        <v>1084</v>
      </c>
      <c r="D219" s="985"/>
      <c r="E219" s="470" t="s">
        <v>1085</v>
      </c>
      <c r="F219" s="1076">
        <v>12</v>
      </c>
      <c r="G219" s="729">
        <v>15</v>
      </c>
      <c r="H219" s="27">
        <f>ROUND(G219*F219/F219,2)</f>
        <v>15</v>
      </c>
      <c r="I219" s="62" t="s">
        <v>50</v>
      </c>
      <c r="J219" s="120"/>
      <c r="K219" s="217">
        <f>IF(OR(ISBLANK(J219),G219=0,ISBLANK(G219)),,ROUND(J219+$K$3,2))</f>
        <v>0</v>
      </c>
      <c r="L219" s="28">
        <f>ROUND(H219*K219,2)</f>
        <v>0</v>
      </c>
      <c r="M219" s="29">
        <f>ROUND(K219/F219,2)</f>
        <v>0</v>
      </c>
    </row>
    <row r="220" spans="1:13" ht="15" customHeight="1" thickBot="1" x14ac:dyDescent="0.3">
      <c r="A220" s="570"/>
      <c r="B220" s="1471" t="s">
        <v>1086</v>
      </c>
      <c r="C220" s="989"/>
      <c r="D220" s="1248"/>
      <c r="E220" s="513"/>
      <c r="F220" s="1075"/>
      <c r="G220" s="870"/>
      <c r="H220" s="70"/>
      <c r="I220" s="48"/>
      <c r="J220" s="114"/>
      <c r="K220" s="69"/>
      <c r="L220" s="71"/>
      <c r="M220" s="112"/>
    </row>
    <row r="221" spans="1:13" ht="15" customHeight="1" thickBot="1" x14ac:dyDescent="0.3">
      <c r="A221" s="571">
        <v>70</v>
      </c>
      <c r="B221" s="165" t="s">
        <v>1087</v>
      </c>
      <c r="C221" s="1000" t="s">
        <v>1088</v>
      </c>
      <c r="D221" s="985"/>
      <c r="E221" s="470" t="s">
        <v>2371</v>
      </c>
      <c r="F221" s="1076">
        <v>20</v>
      </c>
      <c r="G221" s="729">
        <v>25</v>
      </c>
      <c r="H221" s="27">
        <f>ROUND(G221*F221/F221,2)</f>
        <v>25</v>
      </c>
      <c r="I221" s="62" t="s">
        <v>50</v>
      </c>
      <c r="J221" s="120"/>
      <c r="K221" s="217">
        <f>IF(OR(ISBLANK(J221),G221=0,ISBLANK(G221)),,ROUND(J221+$K$3,2))</f>
        <v>0</v>
      </c>
      <c r="L221" s="28">
        <f>ROUND(H221*K221,2)</f>
        <v>0</v>
      </c>
      <c r="M221" s="29">
        <f>ROUND(K221/F221,2)</f>
        <v>0</v>
      </c>
    </row>
    <row r="222" spans="1:13" ht="15" customHeight="1" thickBot="1" x14ac:dyDescent="0.3">
      <c r="A222" s="570"/>
      <c r="B222" s="48" t="s">
        <v>2369</v>
      </c>
      <c r="C222" s="989" t="s">
        <v>2370</v>
      </c>
      <c r="D222" s="1248"/>
      <c r="E222" s="513" t="s">
        <v>2371</v>
      </c>
      <c r="F222" s="1075">
        <v>20</v>
      </c>
      <c r="G222" s="870"/>
      <c r="H222" s="27">
        <f>ROUND(G221*F221/F222,2)</f>
        <v>25</v>
      </c>
      <c r="I222" s="62" t="s">
        <v>50</v>
      </c>
      <c r="J222" s="120"/>
      <c r="K222" s="217">
        <f>IF(OR(ISBLANK(J222),G222=0,ISBLANK(G222)),,ROUND(J222+$K$3,2))</f>
        <v>0</v>
      </c>
      <c r="L222" s="28">
        <f>ROUND(H222*K222,2)</f>
        <v>0</v>
      </c>
      <c r="M222" s="29">
        <f>ROUND(K222/F222,2)</f>
        <v>0</v>
      </c>
    </row>
    <row r="223" spans="1:13" ht="15" customHeight="1" thickBot="1" x14ac:dyDescent="0.3">
      <c r="A223" s="298"/>
      <c r="B223" s="299"/>
      <c r="C223" s="1113"/>
      <c r="D223" s="1113"/>
      <c r="E223" s="1159"/>
      <c r="F223" s="1114"/>
      <c r="G223" s="851"/>
      <c r="H223" s="302"/>
      <c r="I223" s="897"/>
      <c r="J223" s="523"/>
      <c r="K223" s="301"/>
      <c r="L223" s="303"/>
      <c r="M223" s="304"/>
    </row>
    <row r="224" spans="1:13" ht="15" customHeight="1" thickTop="1" thickBot="1" x14ac:dyDescent="0.3">
      <c r="A224" s="543"/>
      <c r="B224" s="544"/>
      <c r="C224" s="1003"/>
      <c r="D224" s="1003"/>
      <c r="E224" s="1160"/>
      <c r="F224" s="1161"/>
      <c r="G224" s="882"/>
      <c r="H224" s="545"/>
      <c r="I224" s="898" t="s">
        <v>66</v>
      </c>
      <c r="J224" s="547"/>
      <c r="K224" s="548"/>
      <c r="L224" s="549">
        <f>SUMIF(L4:L222,"&gt;0")</f>
        <v>0</v>
      </c>
      <c r="M224" s="550"/>
    </row>
    <row r="249" spans="1:13" ht="15" customHeight="1" thickBot="1" x14ac:dyDescent="0.3"/>
    <row r="250" spans="1:13" ht="15" customHeight="1" thickBot="1" x14ac:dyDescent="0.3">
      <c r="A250" s="632"/>
      <c r="B250" s="299"/>
      <c r="C250" s="1002"/>
      <c r="D250" s="1002"/>
      <c r="E250" s="1002"/>
      <c r="F250" s="1093"/>
      <c r="G250" s="902"/>
      <c r="H250" s="302"/>
      <c r="I250" s="300"/>
      <c r="J250" s="402"/>
      <c r="K250" s="301"/>
      <c r="L250" s="303"/>
      <c r="M250" s="304"/>
    </row>
    <row r="251" spans="1:13" ht="15" customHeight="1" thickTop="1" thickBot="1" x14ac:dyDescent="0.3">
      <c r="A251" s="633"/>
      <c r="B251" s="544"/>
      <c r="C251" s="1003"/>
      <c r="D251" s="1003"/>
      <c r="E251" s="1003"/>
      <c r="F251" s="1161"/>
      <c r="G251" s="903"/>
      <c r="H251" s="545"/>
      <c r="I251" s="546" t="s">
        <v>66</v>
      </c>
      <c r="J251" s="634"/>
      <c r="K251" s="634"/>
      <c r="L251" s="549">
        <f>SUMIF(L71:L249,"&gt;0")</f>
        <v>0</v>
      </c>
      <c r="M251" s="550"/>
    </row>
  </sheetData>
  <sheetProtection selectLockedCells="1"/>
  <customSheetViews>
    <customSheetView guid="{2146B8A8-0C50-46D7-9E04-99F80A0FDBAC}" showPageBreaks="1" fitToPage="1" topLeftCell="A30">
      <selection activeCell="B41" sqref="B41"/>
      <rowBreaks count="3" manualBreakCount="3">
        <brk id="81" max="16383" man="1"/>
        <brk id="121" max="16383" man="1"/>
        <brk id="239" max="16383" man="1"/>
      </rowBreaks>
      <pageMargins left="0" right="0" top="0" bottom="0" header="0" footer="0"/>
      <pageSetup scale="92" fitToHeight="0" orientation="landscape" r:id="rId1"/>
      <headerFooter>
        <oddHeader>&amp;C&amp;16South Carolina Purchasing Alliance Lot A
&amp;R&amp;12&amp;A
2014</oddHeader>
      </headerFooter>
    </customSheetView>
    <customSheetView guid="{92C9CC13-8131-4554-86CD-BEA0EE82905A}" scale="120" fitToPage="1">
      <selection activeCell="C2" sqref="C2"/>
      <rowBreaks count="4" manualBreakCount="4">
        <brk id="51" max="16383" man="1"/>
        <brk id="79" max="16383" man="1"/>
        <brk id="117" max="16383" man="1"/>
        <brk id="226" max="16383" man="1"/>
      </rowBreaks>
      <pageMargins left="0" right="0" top="0" bottom="0" header="0" footer="0"/>
      <pageSetup scale="91" fitToHeight="0" orientation="landscape" r:id="rId2"/>
      <headerFooter>
        <oddHeader>&amp;C&amp;16South Carolina Purchasing Alliance Lot A
&amp;R&amp;12&amp;A
2014</oddHeader>
      </headerFooter>
    </customSheetView>
  </customSheetViews>
  <mergeCells count="3">
    <mergeCell ref="E1:M1"/>
    <mergeCell ref="E2:M2"/>
    <mergeCell ref="F3:J3"/>
  </mergeCells>
  <conditionalFormatting sqref="G250:G251 G209:G210 G184:G185 G196:G197 G205:G206 G216 G220 G180:G182 G187 G189 G191 G193:G194 G199 G201 G203 G212:G213 G218 G156:G158 G160:G162 G164:G166 G168:G169 G138 G140:G141 G143 G145 G147 G149:G152 G121 G123:G124 G136 G154 G126:G129 G131:G134 G101:G104 G106:G107 G113:G116 G118 G96:G97 G99 G109 G111 G27:G31 G33:G37 G44:G45 G47:G50 G52:G53 G64:G65 G71 G55 G57:G58 G60:G62 G39:G40 G42 G67:G69 G73:G76 G78:G79 G81:G87 G89:G94 G222:G224 G176:G178 G25 G23 G21 G8 G10 G12 G14:G15 G17 G19 G171 G173:G174">
    <cfRule type="cellIs" dxfId="27" priority="116" stopIfTrue="1" operator="equal">
      <formula>0</formula>
    </cfRule>
  </conditionalFormatting>
  <conditionalFormatting sqref="G250:G251 G209:G210 G184:G185 G196:G197 G205:G206 G216 G220 G180:G182 G187 G189 G191 G193:G194 G199 G201 G203 G212:G213 G218 G156:G158 G160:G162 G164:G166 G168:G169 G138 G140:G141 G143 G145 G147 G149:G152 G121 G123:G124 G136 G154 G126:G129 G131:G134 G101:G104 G106:G107 G113:G116 G118 G96:G97 G99 G109 G111 G27:G31 G33:G37 G44:G45 G47:G50 G52:G53 G64:G65 G71 G55 G57:G58 G60:G62 G39:G40 G42 G67:G69 G73:G76 G78:G79 G81:G87 G89:G94 G222:G224 G176:G178 G25 G23 G21 G8 G10 G12 G14:G15 G17 G19 G171 G173:G174">
    <cfRule type="cellIs" dxfId="26" priority="115" stopIfTrue="1" operator="equal">
      <formula>0</formula>
    </cfRule>
  </conditionalFormatting>
  <hyperlinks>
    <hyperlink ref="C2" location="'Recap Sheet'!B1" tooltip="Click here to return to recap sheet" display="Return to Recap Sheet"/>
  </hyperlinks>
  <pageMargins left="0.25" right="0.25" top="0.75" bottom="0.75" header="0.3" footer="0.3"/>
  <pageSetup scale="89" fitToHeight="0" orientation="landscape" r:id="rId3"/>
  <headerFooter>
    <oddHeader>&amp;C&amp;"-,Bold"South Carolina School Food Service Purchasing Alliance, Inc.
2018-2019 Bid 
Lot A &amp;R&amp;12&amp;A
Page &amp;P of &amp;N</oddHeader>
  </headerFooter>
  <rowBreaks count="3" manualBreakCount="3">
    <brk id="62" max="16383" man="1"/>
    <brk id="134" max="16383" man="1"/>
    <brk id="158" max="16383" man="1"/>
  </rowBreaks>
  <ignoredErrors>
    <ignoredError sqref="L130 L155 L159 L163 L167 L183 L216 H216 L117 L214" formula="1"/>
  </ignoredErrors>
</worksheet>
</file>

<file path=xl/worksheets/sheet3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Q65"/>
  <sheetViews>
    <sheetView view="pageLayout" topLeftCell="A25" zoomScaleNormal="100" workbookViewId="0">
      <selection activeCell="G22" sqref="G22"/>
    </sheetView>
  </sheetViews>
  <sheetFormatPr defaultColWidth="11.42578125" defaultRowHeight="15" customHeight="1" x14ac:dyDescent="0.25"/>
  <cols>
    <col min="1" max="1" width="5.140625" style="307" customWidth="1"/>
    <col min="2" max="2" width="49.7109375" style="334" customWidth="1"/>
    <col min="3" max="3" width="28.42578125" style="308" customWidth="1"/>
    <col min="4" max="4" width="9.7109375" style="308" customWidth="1"/>
    <col min="5" max="5" width="6.28515625" style="308" customWidth="1"/>
    <col min="6" max="6" width="5.7109375" style="1082" customWidth="1"/>
    <col min="7" max="7" width="6.42578125" style="405" customWidth="1"/>
    <col min="8" max="8" width="6.42578125" style="308" customWidth="1"/>
    <col min="9" max="9" width="3.28515625" style="334" customWidth="1"/>
    <col min="10" max="10" width="6" style="209" customWidth="1"/>
    <col min="11" max="11" width="7.28515625" style="209" customWidth="1"/>
    <col min="12" max="12" width="9.7109375" style="309" customWidth="1"/>
    <col min="13" max="13" width="6.140625" style="310" customWidth="1"/>
    <col min="14" max="14" width="16.5703125" style="10" customWidth="1"/>
    <col min="15" max="255" width="11.42578125" style="334"/>
    <col min="256" max="256" width="3.85546875" style="334" customWidth="1"/>
    <col min="257" max="257" width="49.7109375" style="334" customWidth="1"/>
    <col min="258" max="258" width="29.42578125" style="334" customWidth="1"/>
    <col min="259" max="259" width="6.28515625" style="334" customWidth="1"/>
    <col min="260" max="260" width="4.28515625" style="334" customWidth="1"/>
    <col min="261" max="261" width="6.42578125" style="334" customWidth="1"/>
    <col min="262" max="262" width="3.28515625" style="334" customWidth="1"/>
    <col min="263" max="263" width="6" style="334" customWidth="1"/>
    <col min="264" max="264" width="5.7109375" style="334" bestFit="1" customWidth="1"/>
    <col min="265" max="265" width="7" style="334" customWidth="1"/>
    <col min="266" max="266" width="5.42578125" style="334" customWidth="1"/>
    <col min="267" max="267" width="5" style="334" customWidth="1"/>
    <col min="268" max="268" width="6" style="334" bestFit="1" customWidth="1"/>
    <col min="269" max="269" width="6.140625" style="334" customWidth="1"/>
    <col min="270" max="270" width="16.5703125" style="334" customWidth="1"/>
    <col min="271" max="511" width="11.42578125" style="334"/>
    <col min="512" max="512" width="3.85546875" style="334" customWidth="1"/>
    <col min="513" max="513" width="49.7109375" style="334" customWidth="1"/>
    <col min="514" max="514" width="29.42578125" style="334" customWidth="1"/>
    <col min="515" max="515" width="6.28515625" style="334" customWidth="1"/>
    <col min="516" max="516" width="4.28515625" style="334" customWidth="1"/>
    <col min="517" max="517" width="6.42578125" style="334" customWidth="1"/>
    <col min="518" max="518" width="3.28515625" style="334" customWidth="1"/>
    <col min="519" max="519" width="6" style="334" customWidth="1"/>
    <col min="520" max="520" width="5.7109375" style="334" bestFit="1" customWidth="1"/>
    <col min="521" max="521" width="7" style="334" customWidth="1"/>
    <col min="522" max="522" width="5.42578125" style="334" customWidth="1"/>
    <col min="523" max="523" width="5" style="334" customWidth="1"/>
    <col min="524" max="524" width="6" style="334" bestFit="1" customWidth="1"/>
    <col min="525" max="525" width="6.140625" style="334" customWidth="1"/>
    <col min="526" max="526" width="16.5703125" style="334" customWidth="1"/>
    <col min="527" max="767" width="11.42578125" style="334"/>
    <col min="768" max="768" width="3.85546875" style="334" customWidth="1"/>
    <col min="769" max="769" width="49.7109375" style="334" customWidth="1"/>
    <col min="770" max="770" width="29.42578125" style="334" customWidth="1"/>
    <col min="771" max="771" width="6.28515625" style="334" customWidth="1"/>
    <col min="772" max="772" width="4.28515625" style="334" customWidth="1"/>
    <col min="773" max="773" width="6.42578125" style="334" customWidth="1"/>
    <col min="774" max="774" width="3.28515625" style="334" customWidth="1"/>
    <col min="775" max="775" width="6" style="334" customWidth="1"/>
    <col min="776" max="776" width="5.7109375" style="334" bestFit="1" customWidth="1"/>
    <col min="777" max="777" width="7" style="334" customWidth="1"/>
    <col min="778" max="778" width="5.42578125" style="334" customWidth="1"/>
    <col min="779" max="779" width="5" style="334" customWidth="1"/>
    <col min="780" max="780" width="6" style="334" bestFit="1" customWidth="1"/>
    <col min="781" max="781" width="6.140625" style="334" customWidth="1"/>
    <col min="782" max="782" width="16.5703125" style="334" customWidth="1"/>
    <col min="783" max="1023" width="11.42578125" style="334"/>
    <col min="1024" max="1024" width="3.85546875" style="334" customWidth="1"/>
    <col min="1025" max="1025" width="49.7109375" style="334" customWidth="1"/>
    <col min="1026" max="1026" width="29.42578125" style="334" customWidth="1"/>
    <col min="1027" max="1027" width="6.28515625" style="334" customWidth="1"/>
    <col min="1028" max="1028" width="4.28515625" style="334" customWidth="1"/>
    <col min="1029" max="1029" width="6.42578125" style="334" customWidth="1"/>
    <col min="1030" max="1030" width="3.28515625" style="334" customWidth="1"/>
    <col min="1031" max="1031" width="6" style="334" customWidth="1"/>
    <col min="1032" max="1032" width="5.7109375" style="334" bestFit="1" customWidth="1"/>
    <col min="1033" max="1033" width="7" style="334" customWidth="1"/>
    <col min="1034" max="1034" width="5.42578125" style="334" customWidth="1"/>
    <col min="1035" max="1035" width="5" style="334" customWidth="1"/>
    <col min="1036" max="1036" width="6" style="334" bestFit="1" customWidth="1"/>
    <col min="1037" max="1037" width="6.140625" style="334" customWidth="1"/>
    <col min="1038" max="1038" width="16.5703125" style="334" customWidth="1"/>
    <col min="1039" max="1279" width="11.42578125" style="334"/>
    <col min="1280" max="1280" width="3.85546875" style="334" customWidth="1"/>
    <col min="1281" max="1281" width="49.7109375" style="334" customWidth="1"/>
    <col min="1282" max="1282" width="29.42578125" style="334" customWidth="1"/>
    <col min="1283" max="1283" width="6.28515625" style="334" customWidth="1"/>
    <col min="1284" max="1284" width="4.28515625" style="334" customWidth="1"/>
    <col min="1285" max="1285" width="6.42578125" style="334" customWidth="1"/>
    <col min="1286" max="1286" width="3.28515625" style="334" customWidth="1"/>
    <col min="1287" max="1287" width="6" style="334" customWidth="1"/>
    <col min="1288" max="1288" width="5.7109375" style="334" bestFit="1" customWidth="1"/>
    <col min="1289" max="1289" width="7" style="334" customWidth="1"/>
    <col min="1290" max="1290" width="5.42578125" style="334" customWidth="1"/>
    <col min="1291" max="1291" width="5" style="334" customWidth="1"/>
    <col min="1292" max="1292" width="6" style="334" bestFit="1" customWidth="1"/>
    <col min="1293" max="1293" width="6.140625" style="334" customWidth="1"/>
    <col min="1294" max="1294" width="16.5703125" style="334" customWidth="1"/>
    <col min="1295" max="1535" width="11.42578125" style="334"/>
    <col min="1536" max="1536" width="3.85546875" style="334" customWidth="1"/>
    <col min="1537" max="1537" width="49.7109375" style="334" customWidth="1"/>
    <col min="1538" max="1538" width="29.42578125" style="334" customWidth="1"/>
    <col min="1539" max="1539" width="6.28515625" style="334" customWidth="1"/>
    <col min="1540" max="1540" width="4.28515625" style="334" customWidth="1"/>
    <col min="1541" max="1541" width="6.42578125" style="334" customWidth="1"/>
    <col min="1542" max="1542" width="3.28515625" style="334" customWidth="1"/>
    <col min="1543" max="1543" width="6" style="334" customWidth="1"/>
    <col min="1544" max="1544" width="5.7109375" style="334" bestFit="1" customWidth="1"/>
    <col min="1545" max="1545" width="7" style="334" customWidth="1"/>
    <col min="1546" max="1546" width="5.42578125" style="334" customWidth="1"/>
    <col min="1547" max="1547" width="5" style="334" customWidth="1"/>
    <col min="1548" max="1548" width="6" style="334" bestFit="1" customWidth="1"/>
    <col min="1549" max="1549" width="6.140625" style="334" customWidth="1"/>
    <col min="1550" max="1550" width="16.5703125" style="334" customWidth="1"/>
    <col min="1551" max="1791" width="11.42578125" style="334"/>
    <col min="1792" max="1792" width="3.85546875" style="334" customWidth="1"/>
    <col min="1793" max="1793" width="49.7109375" style="334" customWidth="1"/>
    <col min="1794" max="1794" width="29.42578125" style="334" customWidth="1"/>
    <col min="1795" max="1795" width="6.28515625" style="334" customWidth="1"/>
    <col min="1796" max="1796" width="4.28515625" style="334" customWidth="1"/>
    <col min="1797" max="1797" width="6.42578125" style="334" customWidth="1"/>
    <col min="1798" max="1798" width="3.28515625" style="334" customWidth="1"/>
    <col min="1799" max="1799" width="6" style="334" customWidth="1"/>
    <col min="1800" max="1800" width="5.7109375" style="334" bestFit="1" customWidth="1"/>
    <col min="1801" max="1801" width="7" style="334" customWidth="1"/>
    <col min="1802" max="1802" width="5.42578125" style="334" customWidth="1"/>
    <col min="1803" max="1803" width="5" style="334" customWidth="1"/>
    <col min="1804" max="1804" width="6" style="334" bestFit="1" customWidth="1"/>
    <col min="1805" max="1805" width="6.140625" style="334" customWidth="1"/>
    <col min="1806" max="1806" width="16.5703125" style="334" customWidth="1"/>
    <col min="1807" max="2047" width="11.42578125" style="334"/>
    <col min="2048" max="2048" width="3.85546875" style="334" customWidth="1"/>
    <col min="2049" max="2049" width="49.7109375" style="334" customWidth="1"/>
    <col min="2050" max="2050" width="29.42578125" style="334" customWidth="1"/>
    <col min="2051" max="2051" width="6.28515625" style="334" customWidth="1"/>
    <col min="2052" max="2052" width="4.28515625" style="334" customWidth="1"/>
    <col min="2053" max="2053" width="6.42578125" style="334" customWidth="1"/>
    <col min="2054" max="2054" width="3.28515625" style="334" customWidth="1"/>
    <col min="2055" max="2055" width="6" style="334" customWidth="1"/>
    <col min="2056" max="2056" width="5.7109375" style="334" bestFit="1" customWidth="1"/>
    <col min="2057" max="2057" width="7" style="334" customWidth="1"/>
    <col min="2058" max="2058" width="5.42578125" style="334" customWidth="1"/>
    <col min="2059" max="2059" width="5" style="334" customWidth="1"/>
    <col min="2060" max="2060" width="6" style="334" bestFit="1" customWidth="1"/>
    <col min="2061" max="2061" width="6.140625" style="334" customWidth="1"/>
    <col min="2062" max="2062" width="16.5703125" style="334" customWidth="1"/>
    <col min="2063" max="2303" width="11.42578125" style="334"/>
    <col min="2304" max="2304" width="3.85546875" style="334" customWidth="1"/>
    <col min="2305" max="2305" width="49.7109375" style="334" customWidth="1"/>
    <col min="2306" max="2306" width="29.42578125" style="334" customWidth="1"/>
    <col min="2307" max="2307" width="6.28515625" style="334" customWidth="1"/>
    <col min="2308" max="2308" width="4.28515625" style="334" customWidth="1"/>
    <col min="2309" max="2309" width="6.42578125" style="334" customWidth="1"/>
    <col min="2310" max="2310" width="3.28515625" style="334" customWidth="1"/>
    <col min="2311" max="2311" width="6" style="334" customWidth="1"/>
    <col min="2312" max="2312" width="5.7109375" style="334" bestFit="1" customWidth="1"/>
    <col min="2313" max="2313" width="7" style="334" customWidth="1"/>
    <col min="2314" max="2314" width="5.42578125" style="334" customWidth="1"/>
    <col min="2315" max="2315" width="5" style="334" customWidth="1"/>
    <col min="2316" max="2316" width="6" style="334" bestFit="1" customWidth="1"/>
    <col min="2317" max="2317" width="6.140625" style="334" customWidth="1"/>
    <col min="2318" max="2318" width="16.5703125" style="334" customWidth="1"/>
    <col min="2319" max="2559" width="11.42578125" style="334"/>
    <col min="2560" max="2560" width="3.85546875" style="334" customWidth="1"/>
    <col min="2561" max="2561" width="49.7109375" style="334" customWidth="1"/>
    <col min="2562" max="2562" width="29.42578125" style="334" customWidth="1"/>
    <col min="2563" max="2563" width="6.28515625" style="334" customWidth="1"/>
    <col min="2564" max="2564" width="4.28515625" style="334" customWidth="1"/>
    <col min="2565" max="2565" width="6.42578125" style="334" customWidth="1"/>
    <col min="2566" max="2566" width="3.28515625" style="334" customWidth="1"/>
    <col min="2567" max="2567" width="6" style="334" customWidth="1"/>
    <col min="2568" max="2568" width="5.7109375" style="334" bestFit="1" customWidth="1"/>
    <col min="2569" max="2569" width="7" style="334" customWidth="1"/>
    <col min="2570" max="2570" width="5.42578125" style="334" customWidth="1"/>
    <col min="2571" max="2571" width="5" style="334" customWidth="1"/>
    <col min="2572" max="2572" width="6" style="334" bestFit="1" customWidth="1"/>
    <col min="2573" max="2573" width="6.140625" style="334" customWidth="1"/>
    <col min="2574" max="2574" width="16.5703125" style="334" customWidth="1"/>
    <col min="2575" max="2815" width="11.42578125" style="334"/>
    <col min="2816" max="2816" width="3.85546875" style="334" customWidth="1"/>
    <col min="2817" max="2817" width="49.7109375" style="334" customWidth="1"/>
    <col min="2818" max="2818" width="29.42578125" style="334" customWidth="1"/>
    <col min="2819" max="2819" width="6.28515625" style="334" customWidth="1"/>
    <col min="2820" max="2820" width="4.28515625" style="334" customWidth="1"/>
    <col min="2821" max="2821" width="6.42578125" style="334" customWidth="1"/>
    <col min="2822" max="2822" width="3.28515625" style="334" customWidth="1"/>
    <col min="2823" max="2823" width="6" style="334" customWidth="1"/>
    <col min="2824" max="2824" width="5.7109375" style="334" bestFit="1" customWidth="1"/>
    <col min="2825" max="2825" width="7" style="334" customWidth="1"/>
    <col min="2826" max="2826" width="5.42578125" style="334" customWidth="1"/>
    <col min="2827" max="2827" width="5" style="334" customWidth="1"/>
    <col min="2828" max="2828" width="6" style="334" bestFit="1" customWidth="1"/>
    <col min="2829" max="2829" width="6.140625" style="334" customWidth="1"/>
    <col min="2830" max="2830" width="16.5703125" style="334" customWidth="1"/>
    <col min="2831" max="3071" width="11.42578125" style="334"/>
    <col min="3072" max="3072" width="3.85546875" style="334" customWidth="1"/>
    <col min="3073" max="3073" width="49.7109375" style="334" customWidth="1"/>
    <col min="3074" max="3074" width="29.42578125" style="334" customWidth="1"/>
    <col min="3075" max="3075" width="6.28515625" style="334" customWidth="1"/>
    <col min="3076" max="3076" width="4.28515625" style="334" customWidth="1"/>
    <col min="3077" max="3077" width="6.42578125" style="334" customWidth="1"/>
    <col min="3078" max="3078" width="3.28515625" style="334" customWidth="1"/>
    <col min="3079" max="3079" width="6" style="334" customWidth="1"/>
    <col min="3080" max="3080" width="5.7109375" style="334" bestFit="1" customWidth="1"/>
    <col min="3081" max="3081" width="7" style="334" customWidth="1"/>
    <col min="3082" max="3082" width="5.42578125" style="334" customWidth="1"/>
    <col min="3083" max="3083" width="5" style="334" customWidth="1"/>
    <col min="3084" max="3084" width="6" style="334" bestFit="1" customWidth="1"/>
    <col min="3085" max="3085" width="6.140625" style="334" customWidth="1"/>
    <col min="3086" max="3086" width="16.5703125" style="334" customWidth="1"/>
    <col min="3087" max="3327" width="11.42578125" style="334"/>
    <col min="3328" max="3328" width="3.85546875" style="334" customWidth="1"/>
    <col min="3329" max="3329" width="49.7109375" style="334" customWidth="1"/>
    <col min="3330" max="3330" width="29.42578125" style="334" customWidth="1"/>
    <col min="3331" max="3331" width="6.28515625" style="334" customWidth="1"/>
    <col min="3332" max="3332" width="4.28515625" style="334" customWidth="1"/>
    <col min="3333" max="3333" width="6.42578125" style="334" customWidth="1"/>
    <col min="3334" max="3334" width="3.28515625" style="334" customWidth="1"/>
    <col min="3335" max="3335" width="6" style="334" customWidth="1"/>
    <col min="3336" max="3336" width="5.7109375" style="334" bestFit="1" customWidth="1"/>
    <col min="3337" max="3337" width="7" style="334" customWidth="1"/>
    <col min="3338" max="3338" width="5.42578125" style="334" customWidth="1"/>
    <col min="3339" max="3339" width="5" style="334" customWidth="1"/>
    <col min="3340" max="3340" width="6" style="334" bestFit="1" customWidth="1"/>
    <col min="3341" max="3341" width="6.140625" style="334" customWidth="1"/>
    <col min="3342" max="3342" width="16.5703125" style="334" customWidth="1"/>
    <col min="3343" max="3583" width="11.42578125" style="334"/>
    <col min="3584" max="3584" width="3.85546875" style="334" customWidth="1"/>
    <col min="3585" max="3585" width="49.7109375" style="334" customWidth="1"/>
    <col min="3586" max="3586" width="29.42578125" style="334" customWidth="1"/>
    <col min="3587" max="3587" width="6.28515625" style="334" customWidth="1"/>
    <col min="3588" max="3588" width="4.28515625" style="334" customWidth="1"/>
    <col min="3589" max="3589" width="6.42578125" style="334" customWidth="1"/>
    <col min="3590" max="3590" width="3.28515625" style="334" customWidth="1"/>
    <col min="3591" max="3591" width="6" style="334" customWidth="1"/>
    <col min="3592" max="3592" width="5.7109375" style="334" bestFit="1" customWidth="1"/>
    <col min="3593" max="3593" width="7" style="334" customWidth="1"/>
    <col min="3594" max="3594" width="5.42578125" style="334" customWidth="1"/>
    <col min="3595" max="3595" width="5" style="334" customWidth="1"/>
    <col min="3596" max="3596" width="6" style="334" bestFit="1" customWidth="1"/>
    <col min="3597" max="3597" width="6.140625" style="334" customWidth="1"/>
    <col min="3598" max="3598" width="16.5703125" style="334" customWidth="1"/>
    <col min="3599" max="3839" width="11.42578125" style="334"/>
    <col min="3840" max="3840" width="3.85546875" style="334" customWidth="1"/>
    <col min="3841" max="3841" width="49.7109375" style="334" customWidth="1"/>
    <col min="3842" max="3842" width="29.42578125" style="334" customWidth="1"/>
    <col min="3843" max="3843" width="6.28515625" style="334" customWidth="1"/>
    <col min="3844" max="3844" width="4.28515625" style="334" customWidth="1"/>
    <col min="3845" max="3845" width="6.42578125" style="334" customWidth="1"/>
    <col min="3846" max="3846" width="3.28515625" style="334" customWidth="1"/>
    <col min="3847" max="3847" width="6" style="334" customWidth="1"/>
    <col min="3848" max="3848" width="5.7109375" style="334" bestFit="1" customWidth="1"/>
    <col min="3849" max="3849" width="7" style="334" customWidth="1"/>
    <col min="3850" max="3850" width="5.42578125" style="334" customWidth="1"/>
    <col min="3851" max="3851" width="5" style="334" customWidth="1"/>
    <col min="3852" max="3852" width="6" style="334" bestFit="1" customWidth="1"/>
    <col min="3853" max="3853" width="6.140625" style="334" customWidth="1"/>
    <col min="3854" max="3854" width="16.5703125" style="334" customWidth="1"/>
    <col min="3855" max="4095" width="11.42578125" style="334"/>
    <col min="4096" max="4096" width="3.85546875" style="334" customWidth="1"/>
    <col min="4097" max="4097" width="49.7109375" style="334" customWidth="1"/>
    <col min="4098" max="4098" width="29.42578125" style="334" customWidth="1"/>
    <col min="4099" max="4099" width="6.28515625" style="334" customWidth="1"/>
    <col min="4100" max="4100" width="4.28515625" style="334" customWidth="1"/>
    <col min="4101" max="4101" width="6.42578125" style="334" customWidth="1"/>
    <col min="4102" max="4102" width="3.28515625" style="334" customWidth="1"/>
    <col min="4103" max="4103" width="6" style="334" customWidth="1"/>
    <col min="4104" max="4104" width="5.7109375" style="334" bestFit="1" customWidth="1"/>
    <col min="4105" max="4105" width="7" style="334" customWidth="1"/>
    <col min="4106" max="4106" width="5.42578125" style="334" customWidth="1"/>
    <col min="4107" max="4107" width="5" style="334" customWidth="1"/>
    <col min="4108" max="4108" width="6" style="334" bestFit="1" customWidth="1"/>
    <col min="4109" max="4109" width="6.140625" style="334" customWidth="1"/>
    <col min="4110" max="4110" width="16.5703125" style="334" customWidth="1"/>
    <col min="4111" max="4351" width="11.42578125" style="334"/>
    <col min="4352" max="4352" width="3.85546875" style="334" customWidth="1"/>
    <col min="4353" max="4353" width="49.7109375" style="334" customWidth="1"/>
    <col min="4354" max="4354" width="29.42578125" style="334" customWidth="1"/>
    <col min="4355" max="4355" width="6.28515625" style="334" customWidth="1"/>
    <col min="4356" max="4356" width="4.28515625" style="334" customWidth="1"/>
    <col min="4357" max="4357" width="6.42578125" style="334" customWidth="1"/>
    <col min="4358" max="4358" width="3.28515625" style="334" customWidth="1"/>
    <col min="4359" max="4359" width="6" style="334" customWidth="1"/>
    <col min="4360" max="4360" width="5.7109375" style="334" bestFit="1" customWidth="1"/>
    <col min="4361" max="4361" width="7" style="334" customWidth="1"/>
    <col min="4362" max="4362" width="5.42578125" style="334" customWidth="1"/>
    <col min="4363" max="4363" width="5" style="334" customWidth="1"/>
    <col min="4364" max="4364" width="6" style="334" bestFit="1" customWidth="1"/>
    <col min="4365" max="4365" width="6.140625" style="334" customWidth="1"/>
    <col min="4366" max="4366" width="16.5703125" style="334" customWidth="1"/>
    <col min="4367" max="4607" width="11.42578125" style="334"/>
    <col min="4608" max="4608" width="3.85546875" style="334" customWidth="1"/>
    <col min="4609" max="4609" width="49.7109375" style="334" customWidth="1"/>
    <col min="4610" max="4610" width="29.42578125" style="334" customWidth="1"/>
    <col min="4611" max="4611" width="6.28515625" style="334" customWidth="1"/>
    <col min="4612" max="4612" width="4.28515625" style="334" customWidth="1"/>
    <col min="4613" max="4613" width="6.42578125" style="334" customWidth="1"/>
    <col min="4614" max="4614" width="3.28515625" style="334" customWidth="1"/>
    <col min="4615" max="4615" width="6" style="334" customWidth="1"/>
    <col min="4616" max="4616" width="5.7109375" style="334" bestFit="1" customWidth="1"/>
    <col min="4617" max="4617" width="7" style="334" customWidth="1"/>
    <col min="4618" max="4618" width="5.42578125" style="334" customWidth="1"/>
    <col min="4619" max="4619" width="5" style="334" customWidth="1"/>
    <col min="4620" max="4620" width="6" style="334" bestFit="1" customWidth="1"/>
    <col min="4621" max="4621" width="6.140625" style="334" customWidth="1"/>
    <col min="4622" max="4622" width="16.5703125" style="334" customWidth="1"/>
    <col min="4623" max="4863" width="11.42578125" style="334"/>
    <col min="4864" max="4864" width="3.85546875" style="334" customWidth="1"/>
    <col min="4865" max="4865" width="49.7109375" style="334" customWidth="1"/>
    <col min="4866" max="4866" width="29.42578125" style="334" customWidth="1"/>
    <col min="4867" max="4867" width="6.28515625" style="334" customWidth="1"/>
    <col min="4868" max="4868" width="4.28515625" style="334" customWidth="1"/>
    <col min="4869" max="4869" width="6.42578125" style="334" customWidth="1"/>
    <col min="4870" max="4870" width="3.28515625" style="334" customWidth="1"/>
    <col min="4871" max="4871" width="6" style="334" customWidth="1"/>
    <col min="4872" max="4872" width="5.7109375" style="334" bestFit="1" customWidth="1"/>
    <col min="4873" max="4873" width="7" style="334" customWidth="1"/>
    <col min="4874" max="4874" width="5.42578125" style="334" customWidth="1"/>
    <col min="4875" max="4875" width="5" style="334" customWidth="1"/>
    <col min="4876" max="4876" width="6" style="334" bestFit="1" customWidth="1"/>
    <col min="4877" max="4877" width="6.140625" style="334" customWidth="1"/>
    <col min="4878" max="4878" width="16.5703125" style="334" customWidth="1"/>
    <col min="4879" max="5119" width="11.42578125" style="334"/>
    <col min="5120" max="5120" width="3.85546875" style="334" customWidth="1"/>
    <col min="5121" max="5121" width="49.7109375" style="334" customWidth="1"/>
    <col min="5122" max="5122" width="29.42578125" style="334" customWidth="1"/>
    <col min="5123" max="5123" width="6.28515625" style="334" customWidth="1"/>
    <col min="5124" max="5124" width="4.28515625" style="334" customWidth="1"/>
    <col min="5125" max="5125" width="6.42578125" style="334" customWidth="1"/>
    <col min="5126" max="5126" width="3.28515625" style="334" customWidth="1"/>
    <col min="5127" max="5127" width="6" style="334" customWidth="1"/>
    <col min="5128" max="5128" width="5.7109375" style="334" bestFit="1" customWidth="1"/>
    <col min="5129" max="5129" width="7" style="334" customWidth="1"/>
    <col min="5130" max="5130" width="5.42578125" style="334" customWidth="1"/>
    <col min="5131" max="5131" width="5" style="334" customWidth="1"/>
    <col min="5132" max="5132" width="6" style="334" bestFit="1" customWidth="1"/>
    <col min="5133" max="5133" width="6.140625" style="334" customWidth="1"/>
    <col min="5134" max="5134" width="16.5703125" style="334" customWidth="1"/>
    <col min="5135" max="5375" width="11.42578125" style="334"/>
    <col min="5376" max="5376" width="3.85546875" style="334" customWidth="1"/>
    <col min="5377" max="5377" width="49.7109375" style="334" customWidth="1"/>
    <col min="5378" max="5378" width="29.42578125" style="334" customWidth="1"/>
    <col min="5379" max="5379" width="6.28515625" style="334" customWidth="1"/>
    <col min="5380" max="5380" width="4.28515625" style="334" customWidth="1"/>
    <col min="5381" max="5381" width="6.42578125" style="334" customWidth="1"/>
    <col min="5382" max="5382" width="3.28515625" style="334" customWidth="1"/>
    <col min="5383" max="5383" width="6" style="334" customWidth="1"/>
    <col min="5384" max="5384" width="5.7109375" style="334" bestFit="1" customWidth="1"/>
    <col min="5385" max="5385" width="7" style="334" customWidth="1"/>
    <col min="5386" max="5386" width="5.42578125" style="334" customWidth="1"/>
    <col min="5387" max="5387" width="5" style="334" customWidth="1"/>
    <col min="5388" max="5388" width="6" style="334" bestFit="1" customWidth="1"/>
    <col min="5389" max="5389" width="6.140625" style="334" customWidth="1"/>
    <col min="5390" max="5390" width="16.5703125" style="334" customWidth="1"/>
    <col min="5391" max="5631" width="11.42578125" style="334"/>
    <col min="5632" max="5632" width="3.85546875" style="334" customWidth="1"/>
    <col min="5633" max="5633" width="49.7109375" style="334" customWidth="1"/>
    <col min="5634" max="5634" width="29.42578125" style="334" customWidth="1"/>
    <col min="5635" max="5635" width="6.28515625" style="334" customWidth="1"/>
    <col min="5636" max="5636" width="4.28515625" style="334" customWidth="1"/>
    <col min="5637" max="5637" width="6.42578125" style="334" customWidth="1"/>
    <col min="5638" max="5638" width="3.28515625" style="334" customWidth="1"/>
    <col min="5639" max="5639" width="6" style="334" customWidth="1"/>
    <col min="5640" max="5640" width="5.7109375" style="334" bestFit="1" customWidth="1"/>
    <col min="5641" max="5641" width="7" style="334" customWidth="1"/>
    <col min="5642" max="5642" width="5.42578125" style="334" customWidth="1"/>
    <col min="5643" max="5643" width="5" style="334" customWidth="1"/>
    <col min="5644" max="5644" width="6" style="334" bestFit="1" customWidth="1"/>
    <col min="5645" max="5645" width="6.140625" style="334" customWidth="1"/>
    <col min="5646" max="5646" width="16.5703125" style="334" customWidth="1"/>
    <col min="5647" max="5887" width="11.42578125" style="334"/>
    <col min="5888" max="5888" width="3.85546875" style="334" customWidth="1"/>
    <col min="5889" max="5889" width="49.7109375" style="334" customWidth="1"/>
    <col min="5890" max="5890" width="29.42578125" style="334" customWidth="1"/>
    <col min="5891" max="5891" width="6.28515625" style="334" customWidth="1"/>
    <col min="5892" max="5892" width="4.28515625" style="334" customWidth="1"/>
    <col min="5893" max="5893" width="6.42578125" style="334" customWidth="1"/>
    <col min="5894" max="5894" width="3.28515625" style="334" customWidth="1"/>
    <col min="5895" max="5895" width="6" style="334" customWidth="1"/>
    <col min="5896" max="5896" width="5.7109375" style="334" bestFit="1" customWidth="1"/>
    <col min="5897" max="5897" width="7" style="334" customWidth="1"/>
    <col min="5898" max="5898" width="5.42578125" style="334" customWidth="1"/>
    <col min="5899" max="5899" width="5" style="334" customWidth="1"/>
    <col min="5900" max="5900" width="6" style="334" bestFit="1" customWidth="1"/>
    <col min="5901" max="5901" width="6.140625" style="334" customWidth="1"/>
    <col min="5902" max="5902" width="16.5703125" style="334" customWidth="1"/>
    <col min="5903" max="6143" width="11.42578125" style="334"/>
    <col min="6144" max="6144" width="3.85546875" style="334" customWidth="1"/>
    <col min="6145" max="6145" width="49.7109375" style="334" customWidth="1"/>
    <col min="6146" max="6146" width="29.42578125" style="334" customWidth="1"/>
    <col min="6147" max="6147" width="6.28515625" style="334" customWidth="1"/>
    <col min="6148" max="6148" width="4.28515625" style="334" customWidth="1"/>
    <col min="6149" max="6149" width="6.42578125" style="334" customWidth="1"/>
    <col min="6150" max="6150" width="3.28515625" style="334" customWidth="1"/>
    <col min="6151" max="6151" width="6" style="334" customWidth="1"/>
    <col min="6152" max="6152" width="5.7109375" style="334" bestFit="1" customWidth="1"/>
    <col min="6153" max="6153" width="7" style="334" customWidth="1"/>
    <col min="6154" max="6154" width="5.42578125" style="334" customWidth="1"/>
    <col min="6155" max="6155" width="5" style="334" customWidth="1"/>
    <col min="6156" max="6156" width="6" style="334" bestFit="1" customWidth="1"/>
    <col min="6157" max="6157" width="6.140625" style="334" customWidth="1"/>
    <col min="6158" max="6158" width="16.5703125" style="334" customWidth="1"/>
    <col min="6159" max="6399" width="11.42578125" style="334"/>
    <col min="6400" max="6400" width="3.85546875" style="334" customWidth="1"/>
    <col min="6401" max="6401" width="49.7109375" style="334" customWidth="1"/>
    <col min="6402" max="6402" width="29.42578125" style="334" customWidth="1"/>
    <col min="6403" max="6403" width="6.28515625" style="334" customWidth="1"/>
    <col min="6404" max="6404" width="4.28515625" style="334" customWidth="1"/>
    <col min="6405" max="6405" width="6.42578125" style="334" customWidth="1"/>
    <col min="6406" max="6406" width="3.28515625" style="334" customWidth="1"/>
    <col min="6407" max="6407" width="6" style="334" customWidth="1"/>
    <col min="6408" max="6408" width="5.7109375" style="334" bestFit="1" customWidth="1"/>
    <col min="6409" max="6409" width="7" style="334" customWidth="1"/>
    <col min="6410" max="6410" width="5.42578125" style="334" customWidth="1"/>
    <col min="6411" max="6411" width="5" style="334" customWidth="1"/>
    <col min="6412" max="6412" width="6" style="334" bestFit="1" customWidth="1"/>
    <col min="6413" max="6413" width="6.140625" style="334" customWidth="1"/>
    <col min="6414" max="6414" width="16.5703125" style="334" customWidth="1"/>
    <col min="6415" max="6655" width="11.42578125" style="334"/>
    <col min="6656" max="6656" width="3.85546875" style="334" customWidth="1"/>
    <col min="6657" max="6657" width="49.7109375" style="334" customWidth="1"/>
    <col min="6658" max="6658" width="29.42578125" style="334" customWidth="1"/>
    <col min="6659" max="6659" width="6.28515625" style="334" customWidth="1"/>
    <col min="6660" max="6660" width="4.28515625" style="334" customWidth="1"/>
    <col min="6661" max="6661" width="6.42578125" style="334" customWidth="1"/>
    <col min="6662" max="6662" width="3.28515625" style="334" customWidth="1"/>
    <col min="6663" max="6663" width="6" style="334" customWidth="1"/>
    <col min="6664" max="6664" width="5.7109375" style="334" bestFit="1" customWidth="1"/>
    <col min="6665" max="6665" width="7" style="334" customWidth="1"/>
    <col min="6666" max="6666" width="5.42578125" style="334" customWidth="1"/>
    <col min="6667" max="6667" width="5" style="334" customWidth="1"/>
    <col min="6668" max="6668" width="6" style="334" bestFit="1" customWidth="1"/>
    <col min="6669" max="6669" width="6.140625" style="334" customWidth="1"/>
    <col min="6670" max="6670" width="16.5703125" style="334" customWidth="1"/>
    <col min="6671" max="6911" width="11.42578125" style="334"/>
    <col min="6912" max="6912" width="3.85546875" style="334" customWidth="1"/>
    <col min="6913" max="6913" width="49.7109375" style="334" customWidth="1"/>
    <col min="6914" max="6914" width="29.42578125" style="334" customWidth="1"/>
    <col min="6915" max="6915" width="6.28515625" style="334" customWidth="1"/>
    <col min="6916" max="6916" width="4.28515625" style="334" customWidth="1"/>
    <col min="6917" max="6917" width="6.42578125" style="334" customWidth="1"/>
    <col min="6918" max="6918" width="3.28515625" style="334" customWidth="1"/>
    <col min="6919" max="6919" width="6" style="334" customWidth="1"/>
    <col min="6920" max="6920" width="5.7109375" style="334" bestFit="1" customWidth="1"/>
    <col min="6921" max="6921" width="7" style="334" customWidth="1"/>
    <col min="6922" max="6922" width="5.42578125" style="334" customWidth="1"/>
    <col min="6923" max="6923" width="5" style="334" customWidth="1"/>
    <col min="6924" max="6924" width="6" style="334" bestFit="1" customWidth="1"/>
    <col min="6925" max="6925" width="6.140625" style="334" customWidth="1"/>
    <col min="6926" max="6926" width="16.5703125" style="334" customWidth="1"/>
    <col min="6927" max="7167" width="11.42578125" style="334"/>
    <col min="7168" max="7168" width="3.85546875" style="334" customWidth="1"/>
    <col min="7169" max="7169" width="49.7109375" style="334" customWidth="1"/>
    <col min="7170" max="7170" width="29.42578125" style="334" customWidth="1"/>
    <col min="7171" max="7171" width="6.28515625" style="334" customWidth="1"/>
    <col min="7172" max="7172" width="4.28515625" style="334" customWidth="1"/>
    <col min="7173" max="7173" width="6.42578125" style="334" customWidth="1"/>
    <col min="7174" max="7174" width="3.28515625" style="334" customWidth="1"/>
    <col min="7175" max="7175" width="6" style="334" customWidth="1"/>
    <col min="7176" max="7176" width="5.7109375" style="334" bestFit="1" customWidth="1"/>
    <col min="7177" max="7177" width="7" style="334" customWidth="1"/>
    <col min="7178" max="7178" width="5.42578125" style="334" customWidth="1"/>
    <col min="7179" max="7179" width="5" style="334" customWidth="1"/>
    <col min="7180" max="7180" width="6" style="334" bestFit="1" customWidth="1"/>
    <col min="7181" max="7181" width="6.140625" style="334" customWidth="1"/>
    <col min="7182" max="7182" width="16.5703125" style="334" customWidth="1"/>
    <col min="7183" max="7423" width="11.42578125" style="334"/>
    <col min="7424" max="7424" width="3.85546875" style="334" customWidth="1"/>
    <col min="7425" max="7425" width="49.7109375" style="334" customWidth="1"/>
    <col min="7426" max="7426" width="29.42578125" style="334" customWidth="1"/>
    <col min="7427" max="7427" width="6.28515625" style="334" customWidth="1"/>
    <col min="7428" max="7428" width="4.28515625" style="334" customWidth="1"/>
    <col min="7429" max="7429" width="6.42578125" style="334" customWidth="1"/>
    <col min="7430" max="7430" width="3.28515625" style="334" customWidth="1"/>
    <col min="7431" max="7431" width="6" style="334" customWidth="1"/>
    <col min="7432" max="7432" width="5.7109375" style="334" bestFit="1" customWidth="1"/>
    <col min="7433" max="7433" width="7" style="334" customWidth="1"/>
    <col min="7434" max="7434" width="5.42578125" style="334" customWidth="1"/>
    <col min="7435" max="7435" width="5" style="334" customWidth="1"/>
    <col min="7436" max="7436" width="6" style="334" bestFit="1" customWidth="1"/>
    <col min="7437" max="7437" width="6.140625" style="334" customWidth="1"/>
    <col min="7438" max="7438" width="16.5703125" style="334" customWidth="1"/>
    <col min="7439" max="7679" width="11.42578125" style="334"/>
    <col min="7680" max="7680" width="3.85546875" style="334" customWidth="1"/>
    <col min="7681" max="7681" width="49.7109375" style="334" customWidth="1"/>
    <col min="7682" max="7682" width="29.42578125" style="334" customWidth="1"/>
    <col min="7683" max="7683" width="6.28515625" style="334" customWidth="1"/>
    <col min="7684" max="7684" width="4.28515625" style="334" customWidth="1"/>
    <col min="7685" max="7685" width="6.42578125" style="334" customWidth="1"/>
    <col min="7686" max="7686" width="3.28515625" style="334" customWidth="1"/>
    <col min="7687" max="7687" width="6" style="334" customWidth="1"/>
    <col min="7688" max="7688" width="5.7109375" style="334" bestFit="1" customWidth="1"/>
    <col min="7689" max="7689" width="7" style="334" customWidth="1"/>
    <col min="7690" max="7690" width="5.42578125" style="334" customWidth="1"/>
    <col min="7691" max="7691" width="5" style="334" customWidth="1"/>
    <col min="7692" max="7692" width="6" style="334" bestFit="1" customWidth="1"/>
    <col min="7693" max="7693" width="6.140625" style="334" customWidth="1"/>
    <col min="7694" max="7694" width="16.5703125" style="334" customWidth="1"/>
    <col min="7695" max="7935" width="11.42578125" style="334"/>
    <col min="7936" max="7936" width="3.85546875" style="334" customWidth="1"/>
    <col min="7937" max="7937" width="49.7109375" style="334" customWidth="1"/>
    <col min="7938" max="7938" width="29.42578125" style="334" customWidth="1"/>
    <col min="7939" max="7939" width="6.28515625" style="334" customWidth="1"/>
    <col min="7940" max="7940" width="4.28515625" style="334" customWidth="1"/>
    <col min="7941" max="7941" width="6.42578125" style="334" customWidth="1"/>
    <col min="7942" max="7942" width="3.28515625" style="334" customWidth="1"/>
    <col min="7943" max="7943" width="6" style="334" customWidth="1"/>
    <col min="7944" max="7944" width="5.7109375" style="334" bestFit="1" customWidth="1"/>
    <col min="7945" max="7945" width="7" style="334" customWidth="1"/>
    <col min="7946" max="7946" width="5.42578125" style="334" customWidth="1"/>
    <col min="7947" max="7947" width="5" style="334" customWidth="1"/>
    <col min="7948" max="7948" width="6" style="334" bestFit="1" customWidth="1"/>
    <col min="7949" max="7949" width="6.140625" style="334" customWidth="1"/>
    <col min="7950" max="7950" width="16.5703125" style="334" customWidth="1"/>
    <col min="7951" max="8191" width="11.42578125" style="334"/>
    <col min="8192" max="8192" width="3.85546875" style="334" customWidth="1"/>
    <col min="8193" max="8193" width="49.7109375" style="334" customWidth="1"/>
    <col min="8194" max="8194" width="29.42578125" style="334" customWidth="1"/>
    <col min="8195" max="8195" width="6.28515625" style="334" customWidth="1"/>
    <col min="8196" max="8196" width="4.28515625" style="334" customWidth="1"/>
    <col min="8197" max="8197" width="6.42578125" style="334" customWidth="1"/>
    <col min="8198" max="8198" width="3.28515625" style="334" customWidth="1"/>
    <col min="8199" max="8199" width="6" style="334" customWidth="1"/>
    <col min="8200" max="8200" width="5.7109375" style="334" bestFit="1" customWidth="1"/>
    <col min="8201" max="8201" width="7" style="334" customWidth="1"/>
    <col min="8202" max="8202" width="5.42578125" style="334" customWidth="1"/>
    <col min="8203" max="8203" width="5" style="334" customWidth="1"/>
    <col min="8204" max="8204" width="6" style="334" bestFit="1" customWidth="1"/>
    <col min="8205" max="8205" width="6.140625" style="334" customWidth="1"/>
    <col min="8206" max="8206" width="16.5703125" style="334" customWidth="1"/>
    <col min="8207" max="8447" width="11.42578125" style="334"/>
    <col min="8448" max="8448" width="3.85546875" style="334" customWidth="1"/>
    <col min="8449" max="8449" width="49.7109375" style="334" customWidth="1"/>
    <col min="8450" max="8450" width="29.42578125" style="334" customWidth="1"/>
    <col min="8451" max="8451" width="6.28515625" style="334" customWidth="1"/>
    <col min="8452" max="8452" width="4.28515625" style="334" customWidth="1"/>
    <col min="8453" max="8453" width="6.42578125" style="334" customWidth="1"/>
    <col min="8454" max="8454" width="3.28515625" style="334" customWidth="1"/>
    <col min="8455" max="8455" width="6" style="334" customWidth="1"/>
    <col min="8456" max="8456" width="5.7109375" style="334" bestFit="1" customWidth="1"/>
    <col min="8457" max="8457" width="7" style="334" customWidth="1"/>
    <col min="8458" max="8458" width="5.42578125" style="334" customWidth="1"/>
    <col min="8459" max="8459" width="5" style="334" customWidth="1"/>
    <col min="8460" max="8460" width="6" style="334" bestFit="1" customWidth="1"/>
    <col min="8461" max="8461" width="6.140625" style="334" customWidth="1"/>
    <col min="8462" max="8462" width="16.5703125" style="334" customWidth="1"/>
    <col min="8463" max="8703" width="11.42578125" style="334"/>
    <col min="8704" max="8704" width="3.85546875" style="334" customWidth="1"/>
    <col min="8705" max="8705" width="49.7109375" style="334" customWidth="1"/>
    <col min="8706" max="8706" width="29.42578125" style="334" customWidth="1"/>
    <col min="8707" max="8707" width="6.28515625" style="334" customWidth="1"/>
    <col min="8708" max="8708" width="4.28515625" style="334" customWidth="1"/>
    <col min="8709" max="8709" width="6.42578125" style="334" customWidth="1"/>
    <col min="8710" max="8710" width="3.28515625" style="334" customWidth="1"/>
    <col min="8711" max="8711" width="6" style="334" customWidth="1"/>
    <col min="8712" max="8712" width="5.7109375" style="334" bestFit="1" customWidth="1"/>
    <col min="8713" max="8713" width="7" style="334" customWidth="1"/>
    <col min="8714" max="8714" width="5.42578125" style="334" customWidth="1"/>
    <col min="8715" max="8715" width="5" style="334" customWidth="1"/>
    <col min="8716" max="8716" width="6" style="334" bestFit="1" customWidth="1"/>
    <col min="8717" max="8717" width="6.140625" style="334" customWidth="1"/>
    <col min="8718" max="8718" width="16.5703125" style="334" customWidth="1"/>
    <col min="8719" max="8959" width="11.42578125" style="334"/>
    <col min="8960" max="8960" width="3.85546875" style="334" customWidth="1"/>
    <col min="8961" max="8961" width="49.7109375" style="334" customWidth="1"/>
    <col min="8962" max="8962" width="29.42578125" style="334" customWidth="1"/>
    <col min="8963" max="8963" width="6.28515625" style="334" customWidth="1"/>
    <col min="8964" max="8964" width="4.28515625" style="334" customWidth="1"/>
    <col min="8965" max="8965" width="6.42578125" style="334" customWidth="1"/>
    <col min="8966" max="8966" width="3.28515625" style="334" customWidth="1"/>
    <col min="8967" max="8967" width="6" style="334" customWidth="1"/>
    <col min="8968" max="8968" width="5.7109375" style="334" bestFit="1" customWidth="1"/>
    <col min="8969" max="8969" width="7" style="334" customWidth="1"/>
    <col min="8970" max="8970" width="5.42578125" style="334" customWidth="1"/>
    <col min="8971" max="8971" width="5" style="334" customWidth="1"/>
    <col min="8972" max="8972" width="6" style="334" bestFit="1" customWidth="1"/>
    <col min="8973" max="8973" width="6.140625" style="334" customWidth="1"/>
    <col min="8974" max="8974" width="16.5703125" style="334" customWidth="1"/>
    <col min="8975" max="9215" width="11.42578125" style="334"/>
    <col min="9216" max="9216" width="3.85546875" style="334" customWidth="1"/>
    <col min="9217" max="9217" width="49.7109375" style="334" customWidth="1"/>
    <col min="9218" max="9218" width="29.42578125" style="334" customWidth="1"/>
    <col min="9219" max="9219" width="6.28515625" style="334" customWidth="1"/>
    <col min="9220" max="9220" width="4.28515625" style="334" customWidth="1"/>
    <col min="9221" max="9221" width="6.42578125" style="334" customWidth="1"/>
    <col min="9222" max="9222" width="3.28515625" style="334" customWidth="1"/>
    <col min="9223" max="9223" width="6" style="334" customWidth="1"/>
    <col min="9224" max="9224" width="5.7109375" style="334" bestFit="1" customWidth="1"/>
    <col min="9225" max="9225" width="7" style="334" customWidth="1"/>
    <col min="9226" max="9226" width="5.42578125" style="334" customWidth="1"/>
    <col min="9227" max="9227" width="5" style="334" customWidth="1"/>
    <col min="9228" max="9228" width="6" style="334" bestFit="1" customWidth="1"/>
    <col min="9229" max="9229" width="6.140625" style="334" customWidth="1"/>
    <col min="9230" max="9230" width="16.5703125" style="334" customWidth="1"/>
    <col min="9231" max="9471" width="11.42578125" style="334"/>
    <col min="9472" max="9472" width="3.85546875" style="334" customWidth="1"/>
    <col min="9473" max="9473" width="49.7109375" style="334" customWidth="1"/>
    <col min="9474" max="9474" width="29.42578125" style="334" customWidth="1"/>
    <col min="9475" max="9475" width="6.28515625" style="334" customWidth="1"/>
    <col min="9476" max="9476" width="4.28515625" style="334" customWidth="1"/>
    <col min="9477" max="9477" width="6.42578125" style="334" customWidth="1"/>
    <col min="9478" max="9478" width="3.28515625" style="334" customWidth="1"/>
    <col min="9479" max="9479" width="6" style="334" customWidth="1"/>
    <col min="9480" max="9480" width="5.7109375" style="334" bestFit="1" customWidth="1"/>
    <col min="9481" max="9481" width="7" style="334" customWidth="1"/>
    <col min="9482" max="9482" width="5.42578125" style="334" customWidth="1"/>
    <col min="9483" max="9483" width="5" style="334" customWidth="1"/>
    <col min="9484" max="9484" width="6" style="334" bestFit="1" customWidth="1"/>
    <col min="9485" max="9485" width="6.140625" style="334" customWidth="1"/>
    <col min="9486" max="9486" width="16.5703125" style="334" customWidth="1"/>
    <col min="9487" max="9727" width="11.42578125" style="334"/>
    <col min="9728" max="9728" width="3.85546875" style="334" customWidth="1"/>
    <col min="9729" max="9729" width="49.7109375" style="334" customWidth="1"/>
    <col min="9730" max="9730" width="29.42578125" style="334" customWidth="1"/>
    <col min="9731" max="9731" width="6.28515625" style="334" customWidth="1"/>
    <col min="9732" max="9732" width="4.28515625" style="334" customWidth="1"/>
    <col min="9733" max="9733" width="6.42578125" style="334" customWidth="1"/>
    <col min="9734" max="9734" width="3.28515625" style="334" customWidth="1"/>
    <col min="9735" max="9735" width="6" style="334" customWidth="1"/>
    <col min="9736" max="9736" width="5.7109375" style="334" bestFit="1" customWidth="1"/>
    <col min="9737" max="9737" width="7" style="334" customWidth="1"/>
    <col min="9738" max="9738" width="5.42578125" style="334" customWidth="1"/>
    <col min="9739" max="9739" width="5" style="334" customWidth="1"/>
    <col min="9740" max="9740" width="6" style="334" bestFit="1" customWidth="1"/>
    <col min="9741" max="9741" width="6.140625" style="334" customWidth="1"/>
    <col min="9742" max="9742" width="16.5703125" style="334" customWidth="1"/>
    <col min="9743" max="9983" width="11.42578125" style="334"/>
    <col min="9984" max="9984" width="3.85546875" style="334" customWidth="1"/>
    <col min="9985" max="9985" width="49.7109375" style="334" customWidth="1"/>
    <col min="9986" max="9986" width="29.42578125" style="334" customWidth="1"/>
    <col min="9987" max="9987" width="6.28515625" style="334" customWidth="1"/>
    <col min="9988" max="9988" width="4.28515625" style="334" customWidth="1"/>
    <col min="9989" max="9989" width="6.42578125" style="334" customWidth="1"/>
    <col min="9990" max="9990" width="3.28515625" style="334" customWidth="1"/>
    <col min="9991" max="9991" width="6" style="334" customWidth="1"/>
    <col min="9992" max="9992" width="5.7109375" style="334" bestFit="1" customWidth="1"/>
    <col min="9993" max="9993" width="7" style="334" customWidth="1"/>
    <col min="9994" max="9994" width="5.42578125" style="334" customWidth="1"/>
    <col min="9995" max="9995" width="5" style="334" customWidth="1"/>
    <col min="9996" max="9996" width="6" style="334" bestFit="1" customWidth="1"/>
    <col min="9997" max="9997" width="6.140625" style="334" customWidth="1"/>
    <col min="9998" max="9998" width="16.5703125" style="334" customWidth="1"/>
    <col min="9999" max="10239" width="11.42578125" style="334"/>
    <col min="10240" max="10240" width="3.85546875" style="334" customWidth="1"/>
    <col min="10241" max="10241" width="49.7109375" style="334" customWidth="1"/>
    <col min="10242" max="10242" width="29.42578125" style="334" customWidth="1"/>
    <col min="10243" max="10243" width="6.28515625" style="334" customWidth="1"/>
    <col min="10244" max="10244" width="4.28515625" style="334" customWidth="1"/>
    <col min="10245" max="10245" width="6.42578125" style="334" customWidth="1"/>
    <col min="10246" max="10246" width="3.28515625" style="334" customWidth="1"/>
    <col min="10247" max="10247" width="6" style="334" customWidth="1"/>
    <col min="10248" max="10248" width="5.7109375" style="334" bestFit="1" customWidth="1"/>
    <col min="10249" max="10249" width="7" style="334" customWidth="1"/>
    <col min="10250" max="10250" width="5.42578125" style="334" customWidth="1"/>
    <col min="10251" max="10251" width="5" style="334" customWidth="1"/>
    <col min="10252" max="10252" width="6" style="334" bestFit="1" customWidth="1"/>
    <col min="10253" max="10253" width="6.140625" style="334" customWidth="1"/>
    <col min="10254" max="10254" width="16.5703125" style="334" customWidth="1"/>
    <col min="10255" max="10495" width="11.42578125" style="334"/>
    <col min="10496" max="10496" width="3.85546875" style="334" customWidth="1"/>
    <col min="10497" max="10497" width="49.7109375" style="334" customWidth="1"/>
    <col min="10498" max="10498" width="29.42578125" style="334" customWidth="1"/>
    <col min="10499" max="10499" width="6.28515625" style="334" customWidth="1"/>
    <col min="10500" max="10500" width="4.28515625" style="334" customWidth="1"/>
    <col min="10501" max="10501" width="6.42578125" style="334" customWidth="1"/>
    <col min="10502" max="10502" width="3.28515625" style="334" customWidth="1"/>
    <col min="10503" max="10503" width="6" style="334" customWidth="1"/>
    <col min="10504" max="10504" width="5.7109375" style="334" bestFit="1" customWidth="1"/>
    <col min="10505" max="10505" width="7" style="334" customWidth="1"/>
    <col min="10506" max="10506" width="5.42578125" style="334" customWidth="1"/>
    <col min="10507" max="10507" width="5" style="334" customWidth="1"/>
    <col min="10508" max="10508" width="6" style="334" bestFit="1" customWidth="1"/>
    <col min="10509" max="10509" width="6.140625" style="334" customWidth="1"/>
    <col min="10510" max="10510" width="16.5703125" style="334" customWidth="1"/>
    <col min="10511" max="10751" width="11.42578125" style="334"/>
    <col min="10752" max="10752" width="3.85546875" style="334" customWidth="1"/>
    <col min="10753" max="10753" width="49.7109375" style="334" customWidth="1"/>
    <col min="10754" max="10754" width="29.42578125" style="334" customWidth="1"/>
    <col min="10755" max="10755" width="6.28515625" style="334" customWidth="1"/>
    <col min="10756" max="10756" width="4.28515625" style="334" customWidth="1"/>
    <col min="10757" max="10757" width="6.42578125" style="334" customWidth="1"/>
    <col min="10758" max="10758" width="3.28515625" style="334" customWidth="1"/>
    <col min="10759" max="10759" width="6" style="334" customWidth="1"/>
    <col min="10760" max="10760" width="5.7109375" style="334" bestFit="1" customWidth="1"/>
    <col min="10761" max="10761" width="7" style="334" customWidth="1"/>
    <col min="10762" max="10762" width="5.42578125" style="334" customWidth="1"/>
    <col min="10763" max="10763" width="5" style="334" customWidth="1"/>
    <col min="10764" max="10764" width="6" style="334" bestFit="1" customWidth="1"/>
    <col min="10765" max="10765" width="6.140625" style="334" customWidth="1"/>
    <col min="10766" max="10766" width="16.5703125" style="334" customWidth="1"/>
    <col min="10767" max="11007" width="11.42578125" style="334"/>
    <col min="11008" max="11008" width="3.85546875" style="334" customWidth="1"/>
    <col min="11009" max="11009" width="49.7109375" style="334" customWidth="1"/>
    <col min="11010" max="11010" width="29.42578125" style="334" customWidth="1"/>
    <col min="11011" max="11011" width="6.28515625" style="334" customWidth="1"/>
    <col min="11012" max="11012" width="4.28515625" style="334" customWidth="1"/>
    <col min="11013" max="11013" width="6.42578125" style="334" customWidth="1"/>
    <col min="11014" max="11014" width="3.28515625" style="334" customWidth="1"/>
    <col min="11015" max="11015" width="6" style="334" customWidth="1"/>
    <col min="11016" max="11016" width="5.7109375" style="334" bestFit="1" customWidth="1"/>
    <col min="11017" max="11017" width="7" style="334" customWidth="1"/>
    <col min="11018" max="11018" width="5.42578125" style="334" customWidth="1"/>
    <col min="11019" max="11019" width="5" style="334" customWidth="1"/>
    <col min="11020" max="11020" width="6" style="334" bestFit="1" customWidth="1"/>
    <col min="11021" max="11021" width="6.140625" style="334" customWidth="1"/>
    <col min="11022" max="11022" width="16.5703125" style="334" customWidth="1"/>
    <col min="11023" max="11263" width="11.42578125" style="334"/>
    <col min="11264" max="11264" width="3.85546875" style="334" customWidth="1"/>
    <col min="11265" max="11265" width="49.7109375" style="334" customWidth="1"/>
    <col min="11266" max="11266" width="29.42578125" style="334" customWidth="1"/>
    <col min="11267" max="11267" width="6.28515625" style="334" customWidth="1"/>
    <col min="11268" max="11268" width="4.28515625" style="334" customWidth="1"/>
    <col min="11269" max="11269" width="6.42578125" style="334" customWidth="1"/>
    <col min="11270" max="11270" width="3.28515625" style="334" customWidth="1"/>
    <col min="11271" max="11271" width="6" style="334" customWidth="1"/>
    <col min="11272" max="11272" width="5.7109375" style="334" bestFit="1" customWidth="1"/>
    <col min="11273" max="11273" width="7" style="334" customWidth="1"/>
    <col min="11274" max="11274" width="5.42578125" style="334" customWidth="1"/>
    <col min="11275" max="11275" width="5" style="334" customWidth="1"/>
    <col min="11276" max="11276" width="6" style="334" bestFit="1" customWidth="1"/>
    <col min="11277" max="11277" width="6.140625" style="334" customWidth="1"/>
    <col min="11278" max="11278" width="16.5703125" style="334" customWidth="1"/>
    <col min="11279" max="11519" width="11.42578125" style="334"/>
    <col min="11520" max="11520" width="3.85546875" style="334" customWidth="1"/>
    <col min="11521" max="11521" width="49.7109375" style="334" customWidth="1"/>
    <col min="11522" max="11522" width="29.42578125" style="334" customWidth="1"/>
    <col min="11523" max="11523" width="6.28515625" style="334" customWidth="1"/>
    <col min="11524" max="11524" width="4.28515625" style="334" customWidth="1"/>
    <col min="11525" max="11525" width="6.42578125" style="334" customWidth="1"/>
    <col min="11526" max="11526" width="3.28515625" style="334" customWidth="1"/>
    <col min="11527" max="11527" width="6" style="334" customWidth="1"/>
    <col min="11528" max="11528" width="5.7109375" style="334" bestFit="1" customWidth="1"/>
    <col min="11529" max="11529" width="7" style="334" customWidth="1"/>
    <col min="11530" max="11530" width="5.42578125" style="334" customWidth="1"/>
    <col min="11531" max="11531" width="5" style="334" customWidth="1"/>
    <col min="11532" max="11532" width="6" style="334" bestFit="1" customWidth="1"/>
    <col min="11533" max="11533" width="6.140625" style="334" customWidth="1"/>
    <col min="11534" max="11534" width="16.5703125" style="334" customWidth="1"/>
    <col min="11535" max="11775" width="11.42578125" style="334"/>
    <col min="11776" max="11776" width="3.85546875" style="334" customWidth="1"/>
    <col min="11777" max="11777" width="49.7109375" style="334" customWidth="1"/>
    <col min="11778" max="11778" width="29.42578125" style="334" customWidth="1"/>
    <col min="11779" max="11779" width="6.28515625" style="334" customWidth="1"/>
    <col min="11780" max="11780" width="4.28515625" style="334" customWidth="1"/>
    <col min="11781" max="11781" width="6.42578125" style="334" customWidth="1"/>
    <col min="11782" max="11782" width="3.28515625" style="334" customWidth="1"/>
    <col min="11783" max="11783" width="6" style="334" customWidth="1"/>
    <col min="11784" max="11784" width="5.7109375" style="334" bestFit="1" customWidth="1"/>
    <col min="11785" max="11785" width="7" style="334" customWidth="1"/>
    <col min="11786" max="11786" width="5.42578125" style="334" customWidth="1"/>
    <col min="11787" max="11787" width="5" style="334" customWidth="1"/>
    <col min="11788" max="11788" width="6" style="334" bestFit="1" customWidth="1"/>
    <col min="11789" max="11789" width="6.140625" style="334" customWidth="1"/>
    <col min="11790" max="11790" width="16.5703125" style="334" customWidth="1"/>
    <col min="11791" max="12031" width="11.42578125" style="334"/>
    <col min="12032" max="12032" width="3.85546875" style="334" customWidth="1"/>
    <col min="12033" max="12033" width="49.7109375" style="334" customWidth="1"/>
    <col min="12034" max="12034" width="29.42578125" style="334" customWidth="1"/>
    <col min="12035" max="12035" width="6.28515625" style="334" customWidth="1"/>
    <col min="12036" max="12036" width="4.28515625" style="334" customWidth="1"/>
    <col min="12037" max="12037" width="6.42578125" style="334" customWidth="1"/>
    <col min="12038" max="12038" width="3.28515625" style="334" customWidth="1"/>
    <col min="12039" max="12039" width="6" style="334" customWidth="1"/>
    <col min="12040" max="12040" width="5.7109375" style="334" bestFit="1" customWidth="1"/>
    <col min="12041" max="12041" width="7" style="334" customWidth="1"/>
    <col min="12042" max="12042" width="5.42578125" style="334" customWidth="1"/>
    <col min="12043" max="12043" width="5" style="334" customWidth="1"/>
    <col min="12044" max="12044" width="6" style="334" bestFit="1" customWidth="1"/>
    <col min="12045" max="12045" width="6.140625" style="334" customWidth="1"/>
    <col min="12046" max="12046" width="16.5703125" style="334" customWidth="1"/>
    <col min="12047" max="12287" width="11.42578125" style="334"/>
    <col min="12288" max="12288" width="3.85546875" style="334" customWidth="1"/>
    <col min="12289" max="12289" width="49.7109375" style="334" customWidth="1"/>
    <col min="12290" max="12290" width="29.42578125" style="334" customWidth="1"/>
    <col min="12291" max="12291" width="6.28515625" style="334" customWidth="1"/>
    <col min="12292" max="12292" width="4.28515625" style="334" customWidth="1"/>
    <col min="12293" max="12293" width="6.42578125" style="334" customWidth="1"/>
    <col min="12294" max="12294" width="3.28515625" style="334" customWidth="1"/>
    <col min="12295" max="12295" width="6" style="334" customWidth="1"/>
    <col min="12296" max="12296" width="5.7109375" style="334" bestFit="1" customWidth="1"/>
    <col min="12297" max="12297" width="7" style="334" customWidth="1"/>
    <col min="12298" max="12298" width="5.42578125" style="334" customWidth="1"/>
    <col min="12299" max="12299" width="5" style="334" customWidth="1"/>
    <col min="12300" max="12300" width="6" style="334" bestFit="1" customWidth="1"/>
    <col min="12301" max="12301" width="6.140625" style="334" customWidth="1"/>
    <col min="12302" max="12302" width="16.5703125" style="334" customWidth="1"/>
    <col min="12303" max="12543" width="11.42578125" style="334"/>
    <col min="12544" max="12544" width="3.85546875" style="334" customWidth="1"/>
    <col min="12545" max="12545" width="49.7109375" style="334" customWidth="1"/>
    <col min="12546" max="12546" width="29.42578125" style="334" customWidth="1"/>
    <col min="12547" max="12547" width="6.28515625" style="334" customWidth="1"/>
    <col min="12548" max="12548" width="4.28515625" style="334" customWidth="1"/>
    <col min="12549" max="12549" width="6.42578125" style="334" customWidth="1"/>
    <col min="12550" max="12550" width="3.28515625" style="334" customWidth="1"/>
    <col min="12551" max="12551" width="6" style="334" customWidth="1"/>
    <col min="12552" max="12552" width="5.7109375" style="334" bestFit="1" customWidth="1"/>
    <col min="12553" max="12553" width="7" style="334" customWidth="1"/>
    <col min="12554" max="12554" width="5.42578125" style="334" customWidth="1"/>
    <col min="12555" max="12555" width="5" style="334" customWidth="1"/>
    <col min="12556" max="12556" width="6" style="334" bestFit="1" customWidth="1"/>
    <col min="12557" max="12557" width="6.140625" style="334" customWidth="1"/>
    <col min="12558" max="12558" width="16.5703125" style="334" customWidth="1"/>
    <col min="12559" max="12799" width="11.42578125" style="334"/>
    <col min="12800" max="12800" width="3.85546875" style="334" customWidth="1"/>
    <col min="12801" max="12801" width="49.7109375" style="334" customWidth="1"/>
    <col min="12802" max="12802" width="29.42578125" style="334" customWidth="1"/>
    <col min="12803" max="12803" width="6.28515625" style="334" customWidth="1"/>
    <col min="12804" max="12804" width="4.28515625" style="334" customWidth="1"/>
    <col min="12805" max="12805" width="6.42578125" style="334" customWidth="1"/>
    <col min="12806" max="12806" width="3.28515625" style="334" customWidth="1"/>
    <col min="12807" max="12807" width="6" style="334" customWidth="1"/>
    <col min="12808" max="12808" width="5.7109375" style="334" bestFit="1" customWidth="1"/>
    <col min="12809" max="12809" width="7" style="334" customWidth="1"/>
    <col min="12810" max="12810" width="5.42578125" style="334" customWidth="1"/>
    <col min="12811" max="12811" width="5" style="334" customWidth="1"/>
    <col min="12812" max="12812" width="6" style="334" bestFit="1" customWidth="1"/>
    <col min="12813" max="12813" width="6.140625" style="334" customWidth="1"/>
    <col min="12814" max="12814" width="16.5703125" style="334" customWidth="1"/>
    <col min="12815" max="13055" width="11.42578125" style="334"/>
    <col min="13056" max="13056" width="3.85546875" style="334" customWidth="1"/>
    <col min="13057" max="13057" width="49.7109375" style="334" customWidth="1"/>
    <col min="13058" max="13058" width="29.42578125" style="334" customWidth="1"/>
    <col min="13059" max="13059" width="6.28515625" style="334" customWidth="1"/>
    <col min="13060" max="13060" width="4.28515625" style="334" customWidth="1"/>
    <col min="13061" max="13061" width="6.42578125" style="334" customWidth="1"/>
    <col min="13062" max="13062" width="3.28515625" style="334" customWidth="1"/>
    <col min="13063" max="13063" width="6" style="334" customWidth="1"/>
    <col min="13064" max="13064" width="5.7109375" style="334" bestFit="1" customWidth="1"/>
    <col min="13065" max="13065" width="7" style="334" customWidth="1"/>
    <col min="13066" max="13066" width="5.42578125" style="334" customWidth="1"/>
    <col min="13067" max="13067" width="5" style="334" customWidth="1"/>
    <col min="13068" max="13068" width="6" style="334" bestFit="1" customWidth="1"/>
    <col min="13069" max="13069" width="6.140625" style="334" customWidth="1"/>
    <col min="13070" max="13070" width="16.5703125" style="334" customWidth="1"/>
    <col min="13071" max="13311" width="11.42578125" style="334"/>
    <col min="13312" max="13312" width="3.85546875" style="334" customWidth="1"/>
    <col min="13313" max="13313" width="49.7109375" style="334" customWidth="1"/>
    <col min="13314" max="13314" width="29.42578125" style="334" customWidth="1"/>
    <col min="13315" max="13315" width="6.28515625" style="334" customWidth="1"/>
    <col min="13316" max="13316" width="4.28515625" style="334" customWidth="1"/>
    <col min="13317" max="13317" width="6.42578125" style="334" customWidth="1"/>
    <col min="13318" max="13318" width="3.28515625" style="334" customWidth="1"/>
    <col min="13319" max="13319" width="6" style="334" customWidth="1"/>
    <col min="13320" max="13320" width="5.7109375" style="334" bestFit="1" customWidth="1"/>
    <col min="13321" max="13321" width="7" style="334" customWidth="1"/>
    <col min="13322" max="13322" width="5.42578125" style="334" customWidth="1"/>
    <col min="13323" max="13323" width="5" style="334" customWidth="1"/>
    <col min="13324" max="13324" width="6" style="334" bestFit="1" customWidth="1"/>
    <col min="13325" max="13325" width="6.140625" style="334" customWidth="1"/>
    <col min="13326" max="13326" width="16.5703125" style="334" customWidth="1"/>
    <col min="13327" max="13567" width="11.42578125" style="334"/>
    <col min="13568" max="13568" width="3.85546875" style="334" customWidth="1"/>
    <col min="13569" max="13569" width="49.7109375" style="334" customWidth="1"/>
    <col min="13570" max="13570" width="29.42578125" style="334" customWidth="1"/>
    <col min="13571" max="13571" width="6.28515625" style="334" customWidth="1"/>
    <col min="13572" max="13572" width="4.28515625" style="334" customWidth="1"/>
    <col min="13573" max="13573" width="6.42578125" style="334" customWidth="1"/>
    <col min="13574" max="13574" width="3.28515625" style="334" customWidth="1"/>
    <col min="13575" max="13575" width="6" style="334" customWidth="1"/>
    <col min="13576" max="13576" width="5.7109375" style="334" bestFit="1" customWidth="1"/>
    <col min="13577" max="13577" width="7" style="334" customWidth="1"/>
    <col min="13578" max="13578" width="5.42578125" style="334" customWidth="1"/>
    <col min="13579" max="13579" width="5" style="334" customWidth="1"/>
    <col min="13580" max="13580" width="6" style="334" bestFit="1" customWidth="1"/>
    <col min="13581" max="13581" width="6.140625" style="334" customWidth="1"/>
    <col min="13582" max="13582" width="16.5703125" style="334" customWidth="1"/>
    <col min="13583" max="13823" width="11.42578125" style="334"/>
    <col min="13824" max="13824" width="3.85546875" style="334" customWidth="1"/>
    <col min="13825" max="13825" width="49.7109375" style="334" customWidth="1"/>
    <col min="13826" max="13826" width="29.42578125" style="334" customWidth="1"/>
    <col min="13827" max="13827" width="6.28515625" style="334" customWidth="1"/>
    <col min="13828" max="13828" width="4.28515625" style="334" customWidth="1"/>
    <col min="13829" max="13829" width="6.42578125" style="334" customWidth="1"/>
    <col min="13830" max="13830" width="3.28515625" style="334" customWidth="1"/>
    <col min="13831" max="13831" width="6" style="334" customWidth="1"/>
    <col min="13832" max="13832" width="5.7109375" style="334" bestFit="1" customWidth="1"/>
    <col min="13833" max="13833" width="7" style="334" customWidth="1"/>
    <col min="13834" max="13834" width="5.42578125" style="334" customWidth="1"/>
    <col min="13835" max="13835" width="5" style="334" customWidth="1"/>
    <col min="13836" max="13836" width="6" style="334" bestFit="1" customWidth="1"/>
    <col min="13837" max="13837" width="6.140625" style="334" customWidth="1"/>
    <col min="13838" max="13838" width="16.5703125" style="334" customWidth="1"/>
    <col min="13839" max="14079" width="11.42578125" style="334"/>
    <col min="14080" max="14080" width="3.85546875" style="334" customWidth="1"/>
    <col min="14081" max="14081" width="49.7109375" style="334" customWidth="1"/>
    <col min="14082" max="14082" width="29.42578125" style="334" customWidth="1"/>
    <col min="14083" max="14083" width="6.28515625" style="334" customWidth="1"/>
    <col min="14084" max="14084" width="4.28515625" style="334" customWidth="1"/>
    <col min="14085" max="14085" width="6.42578125" style="334" customWidth="1"/>
    <col min="14086" max="14086" width="3.28515625" style="334" customWidth="1"/>
    <col min="14087" max="14087" width="6" style="334" customWidth="1"/>
    <col min="14088" max="14088" width="5.7109375" style="334" bestFit="1" customWidth="1"/>
    <col min="14089" max="14089" width="7" style="334" customWidth="1"/>
    <col min="14090" max="14090" width="5.42578125" style="334" customWidth="1"/>
    <col min="14091" max="14091" width="5" style="334" customWidth="1"/>
    <col min="14092" max="14092" width="6" style="334" bestFit="1" customWidth="1"/>
    <col min="14093" max="14093" width="6.140625" style="334" customWidth="1"/>
    <col min="14094" max="14094" width="16.5703125" style="334" customWidth="1"/>
    <col min="14095" max="14335" width="11.42578125" style="334"/>
    <col min="14336" max="14336" width="3.85546875" style="334" customWidth="1"/>
    <col min="14337" max="14337" width="49.7109375" style="334" customWidth="1"/>
    <col min="14338" max="14338" width="29.42578125" style="334" customWidth="1"/>
    <col min="14339" max="14339" width="6.28515625" style="334" customWidth="1"/>
    <col min="14340" max="14340" width="4.28515625" style="334" customWidth="1"/>
    <col min="14341" max="14341" width="6.42578125" style="334" customWidth="1"/>
    <col min="14342" max="14342" width="3.28515625" style="334" customWidth="1"/>
    <col min="14343" max="14343" width="6" style="334" customWidth="1"/>
    <col min="14344" max="14344" width="5.7109375" style="334" bestFit="1" customWidth="1"/>
    <col min="14345" max="14345" width="7" style="334" customWidth="1"/>
    <col min="14346" max="14346" width="5.42578125" style="334" customWidth="1"/>
    <col min="14347" max="14347" width="5" style="334" customWidth="1"/>
    <col min="14348" max="14348" width="6" style="334" bestFit="1" customWidth="1"/>
    <col min="14349" max="14349" width="6.140625" style="334" customWidth="1"/>
    <col min="14350" max="14350" width="16.5703125" style="334" customWidth="1"/>
    <col min="14351" max="14591" width="11.42578125" style="334"/>
    <col min="14592" max="14592" width="3.85546875" style="334" customWidth="1"/>
    <col min="14593" max="14593" width="49.7109375" style="334" customWidth="1"/>
    <col min="14594" max="14594" width="29.42578125" style="334" customWidth="1"/>
    <col min="14595" max="14595" width="6.28515625" style="334" customWidth="1"/>
    <col min="14596" max="14596" width="4.28515625" style="334" customWidth="1"/>
    <col min="14597" max="14597" width="6.42578125" style="334" customWidth="1"/>
    <col min="14598" max="14598" width="3.28515625" style="334" customWidth="1"/>
    <col min="14599" max="14599" width="6" style="334" customWidth="1"/>
    <col min="14600" max="14600" width="5.7109375" style="334" bestFit="1" customWidth="1"/>
    <col min="14601" max="14601" width="7" style="334" customWidth="1"/>
    <col min="14602" max="14602" width="5.42578125" style="334" customWidth="1"/>
    <col min="14603" max="14603" width="5" style="334" customWidth="1"/>
    <col min="14604" max="14604" width="6" style="334" bestFit="1" customWidth="1"/>
    <col min="14605" max="14605" width="6.140625" style="334" customWidth="1"/>
    <col min="14606" max="14606" width="16.5703125" style="334" customWidth="1"/>
    <col min="14607" max="14847" width="11.42578125" style="334"/>
    <col min="14848" max="14848" width="3.85546875" style="334" customWidth="1"/>
    <col min="14849" max="14849" width="49.7109375" style="334" customWidth="1"/>
    <col min="14850" max="14850" width="29.42578125" style="334" customWidth="1"/>
    <col min="14851" max="14851" width="6.28515625" style="334" customWidth="1"/>
    <col min="14852" max="14852" width="4.28515625" style="334" customWidth="1"/>
    <col min="14853" max="14853" width="6.42578125" style="334" customWidth="1"/>
    <col min="14854" max="14854" width="3.28515625" style="334" customWidth="1"/>
    <col min="14855" max="14855" width="6" style="334" customWidth="1"/>
    <col min="14856" max="14856" width="5.7109375" style="334" bestFit="1" customWidth="1"/>
    <col min="14857" max="14857" width="7" style="334" customWidth="1"/>
    <col min="14858" max="14858" width="5.42578125" style="334" customWidth="1"/>
    <col min="14859" max="14859" width="5" style="334" customWidth="1"/>
    <col min="14860" max="14860" width="6" style="334" bestFit="1" customWidth="1"/>
    <col min="14861" max="14861" width="6.140625" style="334" customWidth="1"/>
    <col min="14862" max="14862" width="16.5703125" style="334" customWidth="1"/>
    <col min="14863" max="15103" width="11.42578125" style="334"/>
    <col min="15104" max="15104" width="3.85546875" style="334" customWidth="1"/>
    <col min="15105" max="15105" width="49.7109375" style="334" customWidth="1"/>
    <col min="15106" max="15106" width="29.42578125" style="334" customWidth="1"/>
    <col min="15107" max="15107" width="6.28515625" style="334" customWidth="1"/>
    <col min="15108" max="15108" width="4.28515625" style="334" customWidth="1"/>
    <col min="15109" max="15109" width="6.42578125" style="334" customWidth="1"/>
    <col min="15110" max="15110" width="3.28515625" style="334" customWidth="1"/>
    <col min="15111" max="15111" width="6" style="334" customWidth="1"/>
    <col min="15112" max="15112" width="5.7109375" style="334" bestFit="1" customWidth="1"/>
    <col min="15113" max="15113" width="7" style="334" customWidth="1"/>
    <col min="15114" max="15114" width="5.42578125" style="334" customWidth="1"/>
    <col min="15115" max="15115" width="5" style="334" customWidth="1"/>
    <col min="15116" max="15116" width="6" style="334" bestFit="1" customWidth="1"/>
    <col min="15117" max="15117" width="6.140625" style="334" customWidth="1"/>
    <col min="15118" max="15118" width="16.5703125" style="334" customWidth="1"/>
    <col min="15119" max="15359" width="11.42578125" style="334"/>
    <col min="15360" max="15360" width="3.85546875" style="334" customWidth="1"/>
    <col min="15361" max="15361" width="49.7109375" style="334" customWidth="1"/>
    <col min="15362" max="15362" width="29.42578125" style="334" customWidth="1"/>
    <col min="15363" max="15363" width="6.28515625" style="334" customWidth="1"/>
    <col min="15364" max="15364" width="4.28515625" style="334" customWidth="1"/>
    <col min="15365" max="15365" width="6.42578125" style="334" customWidth="1"/>
    <col min="15366" max="15366" width="3.28515625" style="334" customWidth="1"/>
    <col min="15367" max="15367" width="6" style="334" customWidth="1"/>
    <col min="15368" max="15368" width="5.7109375" style="334" bestFit="1" customWidth="1"/>
    <col min="15369" max="15369" width="7" style="334" customWidth="1"/>
    <col min="15370" max="15370" width="5.42578125" style="334" customWidth="1"/>
    <col min="15371" max="15371" width="5" style="334" customWidth="1"/>
    <col min="15372" max="15372" width="6" style="334" bestFit="1" customWidth="1"/>
    <col min="15373" max="15373" width="6.140625" style="334" customWidth="1"/>
    <col min="15374" max="15374" width="16.5703125" style="334" customWidth="1"/>
    <col min="15375" max="15615" width="11.42578125" style="334"/>
    <col min="15616" max="15616" width="3.85546875" style="334" customWidth="1"/>
    <col min="15617" max="15617" width="49.7109375" style="334" customWidth="1"/>
    <col min="15618" max="15618" width="29.42578125" style="334" customWidth="1"/>
    <col min="15619" max="15619" width="6.28515625" style="334" customWidth="1"/>
    <col min="15620" max="15620" width="4.28515625" style="334" customWidth="1"/>
    <col min="15621" max="15621" width="6.42578125" style="334" customWidth="1"/>
    <col min="15622" max="15622" width="3.28515625" style="334" customWidth="1"/>
    <col min="15623" max="15623" width="6" style="334" customWidth="1"/>
    <col min="15624" max="15624" width="5.7109375" style="334" bestFit="1" customWidth="1"/>
    <col min="15625" max="15625" width="7" style="334" customWidth="1"/>
    <col min="15626" max="15626" width="5.42578125" style="334" customWidth="1"/>
    <col min="15627" max="15627" width="5" style="334" customWidth="1"/>
    <col min="15628" max="15628" width="6" style="334" bestFit="1" customWidth="1"/>
    <col min="15629" max="15629" width="6.140625" style="334" customWidth="1"/>
    <col min="15630" max="15630" width="16.5703125" style="334" customWidth="1"/>
    <col min="15631" max="15871" width="11.42578125" style="334"/>
    <col min="15872" max="15872" width="3.85546875" style="334" customWidth="1"/>
    <col min="15873" max="15873" width="49.7109375" style="334" customWidth="1"/>
    <col min="15874" max="15874" width="29.42578125" style="334" customWidth="1"/>
    <col min="15875" max="15875" width="6.28515625" style="334" customWidth="1"/>
    <col min="15876" max="15876" width="4.28515625" style="334" customWidth="1"/>
    <col min="15877" max="15877" width="6.42578125" style="334" customWidth="1"/>
    <col min="15878" max="15878" width="3.28515625" style="334" customWidth="1"/>
    <col min="15879" max="15879" width="6" style="334" customWidth="1"/>
    <col min="15880" max="15880" width="5.7109375" style="334" bestFit="1" customWidth="1"/>
    <col min="15881" max="15881" width="7" style="334" customWidth="1"/>
    <col min="15882" max="15882" width="5.42578125" style="334" customWidth="1"/>
    <col min="15883" max="15883" width="5" style="334" customWidth="1"/>
    <col min="15884" max="15884" width="6" style="334" bestFit="1" customWidth="1"/>
    <col min="15885" max="15885" width="6.140625" style="334" customWidth="1"/>
    <col min="15886" max="15886" width="16.5703125" style="334" customWidth="1"/>
    <col min="15887" max="16127" width="11.42578125" style="334"/>
    <col min="16128" max="16128" width="3.85546875" style="334" customWidth="1"/>
    <col min="16129" max="16129" width="49.7109375" style="334" customWidth="1"/>
    <col min="16130" max="16130" width="29.42578125" style="334" customWidth="1"/>
    <col min="16131" max="16131" width="6.28515625" style="334" customWidth="1"/>
    <col min="16132" max="16132" width="4.28515625" style="334" customWidth="1"/>
    <col min="16133" max="16133" width="6.42578125" style="334" customWidth="1"/>
    <col min="16134" max="16134" width="3.28515625" style="334" customWidth="1"/>
    <col min="16135" max="16135" width="6" style="334" customWidth="1"/>
    <col min="16136" max="16136" width="5.7109375" style="334" bestFit="1" customWidth="1"/>
    <col min="16137" max="16137" width="7" style="334" customWidth="1"/>
    <col min="16138" max="16138" width="5.42578125" style="334" customWidth="1"/>
    <col min="16139" max="16139" width="5" style="334" customWidth="1"/>
    <col min="16140" max="16140" width="6" style="334" bestFit="1" customWidth="1"/>
    <col min="16141" max="16141" width="6.140625" style="334" customWidth="1"/>
    <col min="16142" max="16142" width="16.5703125" style="334" customWidth="1"/>
    <col min="16143" max="16384" width="11.42578125" style="334"/>
  </cols>
  <sheetData>
    <row r="1" spans="1:17" ht="18" customHeight="1" thickBot="1" x14ac:dyDescent="0.3">
      <c r="B1" s="924" t="str">
        <f>'Recap Sheet'!A2</f>
        <v>School Food Authority:</v>
      </c>
      <c r="E1" s="2384" t="str">
        <f>'Recap Sheet'!A3</f>
        <v>Offeror Name:</v>
      </c>
      <c r="F1" s="2384"/>
      <c r="G1" s="2384"/>
      <c r="H1" s="2384"/>
      <c r="I1" s="2384"/>
      <c r="J1" s="2384"/>
      <c r="K1" s="2384"/>
      <c r="L1" s="2384"/>
      <c r="M1" s="2384"/>
    </row>
    <row r="2" spans="1:17" s="8" customFormat="1" ht="18.75" customHeight="1" thickBot="1" x14ac:dyDescent="0.3">
      <c r="A2" s="975"/>
      <c r="B2" s="926" t="str">
        <f>'Recap Sheet'!B2</f>
        <v>WILLIAMSBURG COUNTY SCHOOLS</v>
      </c>
      <c r="C2" s="987"/>
      <c r="D2" s="1013"/>
      <c r="E2" s="2389">
        <f>'Recap Sheet'!B3</f>
        <v>0</v>
      </c>
      <c r="F2" s="2386"/>
      <c r="G2" s="2386"/>
      <c r="H2" s="2386"/>
      <c r="I2" s="2386"/>
      <c r="J2" s="2386"/>
      <c r="K2" s="2386"/>
      <c r="L2" s="2386"/>
      <c r="M2" s="2387"/>
      <c r="N2" s="7"/>
      <c r="P2" s="335"/>
      <c r="Q2" s="335"/>
    </row>
    <row r="3" spans="1:17" s="8" customFormat="1" ht="15" customHeight="1" x14ac:dyDescent="0.25">
      <c r="A3" s="974" t="s">
        <v>28</v>
      </c>
      <c r="B3" s="918" t="s">
        <v>29</v>
      </c>
      <c r="C3" s="988" t="s">
        <v>30</v>
      </c>
      <c r="D3" s="1014"/>
      <c r="E3" s="920"/>
      <c r="F3" s="2388" t="s">
        <v>3</v>
      </c>
      <c r="G3" s="2388"/>
      <c r="H3" s="2388"/>
      <c r="I3" s="2388"/>
      <c r="J3" s="2388"/>
      <c r="K3" s="928">
        <f>'Recap Sheet'!B4</f>
        <v>0</v>
      </c>
      <c r="L3" s="917"/>
      <c r="M3" s="921"/>
      <c r="N3" s="20"/>
      <c r="P3" s="335"/>
      <c r="Q3" s="335"/>
    </row>
    <row r="4" spans="1:17" ht="15" customHeight="1" x14ac:dyDescent="0.25">
      <c r="A4" s="22" t="s">
        <v>31</v>
      </c>
      <c r="B4" s="34"/>
      <c r="C4" s="135"/>
      <c r="D4" s="1015" t="s">
        <v>32</v>
      </c>
      <c r="E4" s="1059" t="s">
        <v>33</v>
      </c>
      <c r="F4" s="1069" t="s">
        <v>34</v>
      </c>
      <c r="G4" s="528" t="s">
        <v>35</v>
      </c>
      <c r="H4" s="393" t="s">
        <v>36</v>
      </c>
      <c r="I4" s="393" t="s">
        <v>37</v>
      </c>
      <c r="J4" s="528" t="s">
        <v>38</v>
      </c>
      <c r="K4" s="393" t="s">
        <v>39</v>
      </c>
      <c r="L4" s="861" t="s">
        <v>40</v>
      </c>
      <c r="M4" s="919" t="s">
        <v>41</v>
      </c>
      <c r="O4" s="335"/>
      <c r="P4" s="335"/>
      <c r="Q4" s="335"/>
    </row>
    <row r="5" spans="1:17" ht="15" customHeight="1" thickBot="1" x14ac:dyDescent="0.3">
      <c r="A5" s="506"/>
      <c r="B5" s="86"/>
      <c r="C5" s="128"/>
      <c r="D5" s="1016" t="s">
        <v>42</v>
      </c>
      <c r="E5" s="1060" t="s">
        <v>43</v>
      </c>
      <c r="F5" s="1070" t="s">
        <v>44</v>
      </c>
      <c r="G5" s="673" t="s">
        <v>45</v>
      </c>
      <c r="H5" s="672" t="s">
        <v>46</v>
      </c>
      <c r="I5" s="672" t="s">
        <v>38</v>
      </c>
      <c r="J5" s="673" t="s">
        <v>47</v>
      </c>
      <c r="K5" s="672" t="s">
        <v>48</v>
      </c>
      <c r="L5" s="672" t="s">
        <v>47</v>
      </c>
      <c r="M5" s="674" t="s">
        <v>38</v>
      </c>
      <c r="P5" s="335"/>
      <c r="Q5" s="335"/>
    </row>
    <row r="6" spans="1:17" s="272" customFormat="1" ht="15" customHeight="1" thickBot="1" x14ac:dyDescent="0.3">
      <c r="A6" s="14"/>
      <c r="B6" s="15" t="s">
        <v>20</v>
      </c>
      <c r="C6" s="17"/>
      <c r="D6" s="17"/>
      <c r="E6" s="17"/>
      <c r="F6" s="1071"/>
      <c r="G6" s="15"/>
      <c r="H6" s="17"/>
      <c r="I6" s="15"/>
      <c r="J6" s="16"/>
      <c r="K6" s="16"/>
      <c r="L6" s="18"/>
      <c r="M6" s="19"/>
      <c r="N6" s="271"/>
    </row>
    <row r="7" spans="1:17" ht="15" customHeight="1" thickBot="1" x14ac:dyDescent="0.3">
      <c r="A7" s="22">
        <v>1</v>
      </c>
      <c r="B7" s="200" t="s">
        <v>1089</v>
      </c>
      <c r="C7" s="436" t="s">
        <v>3331</v>
      </c>
      <c r="D7" s="1089"/>
      <c r="E7" s="436" t="s">
        <v>1090</v>
      </c>
      <c r="F7" s="1072">
        <v>24</v>
      </c>
      <c r="G7" s="1746">
        <v>0</v>
      </c>
      <c r="H7" s="27">
        <f>ROUND(G7*F7/F7,2)</f>
        <v>0</v>
      </c>
      <c r="I7" s="23" t="s">
        <v>50</v>
      </c>
      <c r="J7" s="25"/>
      <c r="K7" s="66">
        <f>IF(OR(ISBLANK(J7),G7=0,ISBLANK(G7)),,ROUND(J7+$K$3,2))</f>
        <v>0</v>
      </c>
      <c r="L7" s="28">
        <f>ROUND(H7*K7,2)</f>
        <v>0</v>
      </c>
      <c r="M7" s="29">
        <f>ROUND(K7/F7,2)</f>
        <v>0</v>
      </c>
    </row>
    <row r="8" spans="1:17" ht="15" customHeight="1" x14ac:dyDescent="0.25">
      <c r="A8" s="22"/>
      <c r="B8" s="104" t="s">
        <v>1091</v>
      </c>
      <c r="C8" s="1001" t="s">
        <v>1802</v>
      </c>
      <c r="D8" s="1241"/>
      <c r="E8" s="228"/>
      <c r="F8" s="1109"/>
      <c r="G8" s="809"/>
      <c r="H8" s="101"/>
      <c r="I8" s="113"/>
      <c r="J8" s="107"/>
      <c r="K8" s="81"/>
      <c r="L8" s="39"/>
      <c r="M8" s="40"/>
    </row>
    <row r="9" spans="1:17" ht="15" customHeight="1" x14ac:dyDescent="0.25">
      <c r="A9" s="22"/>
      <c r="B9" s="34" t="s">
        <v>1092</v>
      </c>
      <c r="C9" s="135" t="s">
        <v>1093</v>
      </c>
      <c r="D9" s="1214"/>
      <c r="E9" s="135"/>
      <c r="F9" s="1073"/>
      <c r="G9" s="809"/>
      <c r="H9" s="87"/>
      <c r="I9" s="34"/>
      <c r="J9" s="76"/>
      <c r="K9" s="57"/>
      <c r="L9" s="32"/>
      <c r="M9" s="33"/>
    </row>
    <row r="10" spans="1:17" ht="15" customHeight="1" x14ac:dyDescent="0.25">
      <c r="A10" s="22"/>
      <c r="B10" s="34"/>
      <c r="C10" s="135" t="s">
        <v>1094</v>
      </c>
      <c r="D10" s="1214"/>
      <c r="E10" s="135"/>
      <c r="F10" s="1073"/>
      <c r="G10" s="809"/>
      <c r="H10" s="87"/>
      <c r="I10" s="34"/>
      <c r="J10" s="76"/>
      <c r="K10" s="57"/>
      <c r="L10" s="32"/>
      <c r="M10" s="33"/>
    </row>
    <row r="11" spans="1:17" ht="15" customHeight="1" x14ac:dyDescent="0.25">
      <c r="A11" s="22"/>
      <c r="B11" s="273" t="s">
        <v>385</v>
      </c>
      <c r="C11" s="135" t="s">
        <v>1095</v>
      </c>
      <c r="D11" s="1214"/>
      <c r="E11" s="135"/>
      <c r="F11" s="1073"/>
      <c r="G11" s="809"/>
      <c r="H11" s="87"/>
      <c r="I11" s="34"/>
      <c r="J11" s="76"/>
      <c r="K11" s="57"/>
      <c r="L11" s="32"/>
      <c r="M11" s="33"/>
    </row>
    <row r="12" spans="1:17" ht="15" customHeight="1" x14ac:dyDescent="0.25">
      <c r="A12" s="22"/>
      <c r="B12" s="34"/>
      <c r="C12" s="135" t="s">
        <v>1096</v>
      </c>
      <c r="D12" s="1214"/>
      <c r="E12" s="135"/>
      <c r="F12" s="1073"/>
      <c r="G12" s="809"/>
      <c r="H12" s="87"/>
      <c r="I12" s="34"/>
      <c r="J12" s="76"/>
      <c r="K12" s="57"/>
      <c r="L12" s="32"/>
      <c r="M12" s="33"/>
    </row>
    <row r="13" spans="1:17" ht="15" customHeight="1" thickBot="1" x14ac:dyDescent="0.3">
      <c r="A13" s="41"/>
      <c r="B13" s="13"/>
      <c r="C13" s="128" t="s">
        <v>157</v>
      </c>
      <c r="D13" s="1215"/>
      <c r="E13" s="128"/>
      <c r="F13" s="1074"/>
      <c r="G13" s="809"/>
      <c r="H13" s="74"/>
      <c r="I13" s="13"/>
      <c r="J13" s="79"/>
      <c r="K13" s="61"/>
      <c r="L13" s="46"/>
      <c r="M13" s="47"/>
    </row>
    <row r="14" spans="1:17" ht="15" customHeight="1" thickBot="1" x14ac:dyDescent="0.3">
      <c r="A14" s="22">
        <v>2</v>
      </c>
      <c r="B14" s="1450" t="s">
        <v>1097</v>
      </c>
      <c r="C14" s="436" t="s">
        <v>1098</v>
      </c>
      <c r="D14" s="1316"/>
      <c r="E14" s="436" t="s">
        <v>1099</v>
      </c>
      <c r="F14" s="1072">
        <v>24</v>
      </c>
      <c r="G14" s="1746">
        <v>90</v>
      </c>
      <c r="H14" s="27">
        <f>ROUND(G14*F14/F14,2)</f>
        <v>90</v>
      </c>
      <c r="I14" s="23" t="s">
        <v>50</v>
      </c>
      <c r="J14" s="984"/>
      <c r="K14" s="66"/>
      <c r="L14" s="28"/>
      <c r="M14" s="29"/>
    </row>
    <row r="15" spans="1:17" ht="15" customHeight="1" x14ac:dyDescent="0.25">
      <c r="A15" s="478"/>
      <c r="B15" s="109" t="s">
        <v>1100</v>
      </c>
      <c r="C15" s="1319" t="s">
        <v>52</v>
      </c>
      <c r="D15" s="1214"/>
      <c r="E15" s="1214"/>
      <c r="F15" s="1214"/>
      <c r="G15" s="1317"/>
      <c r="H15" s="27" t="e">
        <f>ROUND(G14*F14/F15,2)</f>
        <v>#DIV/0!</v>
      </c>
      <c r="I15" s="50" t="s">
        <v>50</v>
      </c>
      <c r="J15" s="1318"/>
      <c r="K15" s="66">
        <f>IF(OR(ISBLANK(J15),G14=0,ISBLANK(G14)),,ROUND(J15+$K$3,2))</f>
        <v>0</v>
      </c>
      <c r="L15" s="28" t="e">
        <f>ROUND(H15*K15,2)</f>
        <v>#DIV/0!</v>
      </c>
      <c r="M15" s="29" t="e">
        <f>ROUND(K15/F15,2)</f>
        <v>#DIV/0!</v>
      </c>
    </row>
    <row r="16" spans="1:17" ht="15" customHeight="1" x14ac:dyDescent="0.25">
      <c r="A16" s="22"/>
      <c r="B16" s="34"/>
      <c r="C16" s="436"/>
      <c r="D16" s="1089"/>
      <c r="E16" s="436"/>
      <c r="F16" s="1072"/>
      <c r="G16" s="809"/>
      <c r="H16" s="90"/>
      <c r="I16" s="23"/>
      <c r="J16" s="91"/>
      <c r="K16" s="66"/>
      <c r="L16" s="28"/>
      <c r="M16" s="29"/>
    </row>
    <row r="17" spans="1:13" ht="15" customHeight="1" thickBot="1" x14ac:dyDescent="0.3">
      <c r="A17" s="41"/>
      <c r="B17" s="84"/>
      <c r="C17" s="128"/>
      <c r="D17" s="1086"/>
      <c r="E17" s="128"/>
      <c r="F17" s="1074"/>
      <c r="G17" s="809"/>
      <c r="H17" s="115"/>
      <c r="I17" s="48"/>
      <c r="J17" s="133"/>
      <c r="K17" s="69"/>
      <c r="L17" s="71"/>
      <c r="M17" s="112"/>
    </row>
    <row r="18" spans="1:13" ht="15" customHeight="1" thickBot="1" x14ac:dyDescent="0.3">
      <c r="A18" s="125">
        <v>3</v>
      </c>
      <c r="B18" s="654" t="s">
        <v>1101</v>
      </c>
      <c r="C18" s="999" t="s">
        <v>51</v>
      </c>
      <c r="D18" s="1321"/>
      <c r="E18" s="999" t="s">
        <v>1102</v>
      </c>
      <c r="F18" s="1081">
        <v>28</v>
      </c>
      <c r="G18" s="1746">
        <v>0</v>
      </c>
      <c r="H18" s="27">
        <f>ROUND(G18*F18/F18,2)</f>
        <v>0</v>
      </c>
      <c r="I18" s="62" t="s">
        <v>50</v>
      </c>
      <c r="J18" s="1320"/>
      <c r="K18" s="270"/>
      <c r="L18" s="28"/>
      <c r="M18" s="29"/>
    </row>
    <row r="19" spans="1:13" ht="15" customHeight="1" x14ac:dyDescent="0.25">
      <c r="A19" s="22"/>
      <c r="B19" s="109"/>
      <c r="C19" s="1319" t="s">
        <v>52</v>
      </c>
      <c r="D19" s="1214"/>
      <c r="E19" s="1214"/>
      <c r="F19" s="1214"/>
      <c r="G19" s="1317"/>
      <c r="H19" s="27" t="e">
        <f>ROUND(G18*F18/F19,2)</f>
        <v>#DIV/0!</v>
      </c>
      <c r="I19" s="50" t="s">
        <v>50</v>
      </c>
      <c r="J19" s="1318"/>
      <c r="K19" s="66">
        <f>IF(OR(ISBLANK(J19),G18=0,ISBLANK(G18)),,ROUND(J19+$K$3,2))</f>
        <v>0</v>
      </c>
      <c r="L19" s="28" t="e">
        <f>ROUND(H19*K19,2)</f>
        <v>#DIV/0!</v>
      </c>
      <c r="M19" s="29" t="e">
        <f>ROUND(K19/F19,2)</f>
        <v>#DIV/0!</v>
      </c>
    </row>
    <row r="20" spans="1:13" ht="15" customHeight="1" x14ac:dyDescent="0.25">
      <c r="A20" s="22"/>
      <c r="B20" s="109"/>
      <c r="C20" s="135"/>
      <c r="D20" s="1091"/>
      <c r="E20" s="135"/>
      <c r="F20" s="1073"/>
      <c r="G20" s="809"/>
      <c r="H20" s="87"/>
      <c r="I20" s="30"/>
      <c r="J20" s="121"/>
      <c r="K20" s="57"/>
      <c r="L20" s="32"/>
      <c r="M20" s="33"/>
    </row>
    <row r="21" spans="1:13" ht="15" customHeight="1" thickBot="1" x14ac:dyDescent="0.3">
      <c r="A21" s="41"/>
      <c r="B21" s="13"/>
      <c r="C21" s="128"/>
      <c r="D21" s="1048"/>
      <c r="E21" s="128"/>
      <c r="F21" s="1074"/>
      <c r="G21" s="809"/>
      <c r="H21" s="74"/>
      <c r="I21" s="43"/>
      <c r="J21" s="44"/>
      <c r="K21" s="61"/>
      <c r="L21" s="46"/>
      <c r="M21" s="47"/>
    </row>
    <row r="22" spans="1:13" ht="15" customHeight="1" thickBot="1" x14ac:dyDescent="0.3">
      <c r="A22" s="571">
        <v>4</v>
      </c>
      <c r="B22" s="1605" t="s">
        <v>1103</v>
      </c>
      <c r="C22" s="994" t="s">
        <v>3332</v>
      </c>
      <c r="D22" s="1223"/>
      <c r="E22" s="994" t="s">
        <v>1104</v>
      </c>
      <c r="F22" s="1101">
        <v>24</v>
      </c>
      <c r="G22" s="726">
        <v>35</v>
      </c>
      <c r="H22" s="470">
        <f>ROUND(G22*F22/F22,2)</f>
        <v>35</v>
      </c>
      <c r="I22" s="62" t="s">
        <v>50</v>
      </c>
      <c r="J22" s="120"/>
      <c r="K22" s="270">
        <f>IF(OR(ISBLANK(J22),G22=0,ISBLANK(G22)),,ROUND(J22+$K$3,2))</f>
        <v>0</v>
      </c>
      <c r="L22" s="221">
        <f>ROUND(H22*K22,2)</f>
        <v>0</v>
      </c>
      <c r="M22" s="330">
        <f>ROUND(K22/F22,2)</f>
        <v>0</v>
      </c>
    </row>
    <row r="23" spans="1:13" ht="15" customHeight="1" x14ac:dyDescent="0.25">
      <c r="A23" s="569"/>
      <c r="B23" s="30"/>
      <c r="C23" s="123" t="s">
        <v>1105</v>
      </c>
      <c r="D23" s="1214"/>
      <c r="E23" s="123"/>
      <c r="F23" s="1088"/>
      <c r="G23" s="716"/>
      <c r="H23" s="135"/>
      <c r="I23" s="34"/>
      <c r="J23" s="76"/>
      <c r="K23" s="134"/>
      <c r="L23" s="32"/>
      <c r="M23" s="33"/>
    </row>
    <row r="24" spans="1:13" ht="15" customHeight="1" x14ac:dyDescent="0.25">
      <c r="A24" s="569"/>
      <c r="B24" s="9"/>
      <c r="C24" s="123" t="s">
        <v>1106</v>
      </c>
      <c r="D24" s="1214"/>
      <c r="E24" s="123"/>
      <c r="F24" s="1088"/>
      <c r="G24" s="716"/>
      <c r="H24" s="135"/>
      <c r="I24" s="34"/>
      <c r="J24" s="76"/>
      <c r="K24" s="134"/>
      <c r="L24" s="32"/>
      <c r="M24" s="33"/>
    </row>
    <row r="25" spans="1:13" ht="15" customHeight="1" thickBot="1" x14ac:dyDescent="0.3">
      <c r="A25" s="570"/>
      <c r="B25" s="130"/>
      <c r="C25" s="279" t="s">
        <v>1107</v>
      </c>
      <c r="D25" s="1218"/>
      <c r="E25" s="279"/>
      <c r="F25" s="1085"/>
      <c r="G25" s="727"/>
      <c r="H25" s="128"/>
      <c r="I25" s="13"/>
      <c r="J25" s="79"/>
      <c r="K25" s="127"/>
      <c r="L25" s="46"/>
      <c r="M25" s="47"/>
    </row>
    <row r="26" spans="1:13" ht="15" customHeight="1" thickBot="1" x14ac:dyDescent="0.3">
      <c r="A26" s="571">
        <v>5</v>
      </c>
      <c r="B26" s="1605" t="s">
        <v>3333</v>
      </c>
      <c r="C26" s="1168" t="s">
        <v>3332</v>
      </c>
      <c r="D26" s="1223"/>
      <c r="E26" s="994" t="s">
        <v>1108</v>
      </c>
      <c r="F26" s="1102">
        <v>24</v>
      </c>
      <c r="G26" s="726">
        <v>50</v>
      </c>
      <c r="H26" s="27">
        <f>ROUND(G26*F26/F26,2)</f>
        <v>50</v>
      </c>
      <c r="I26" s="23" t="s">
        <v>50</v>
      </c>
      <c r="J26" s="154"/>
      <c r="K26" s="66">
        <f>IF(OR(ISBLANK(J26),G26=0,ISBLANK(G26)),,ROUND(J26+$K$3,2))</f>
        <v>0</v>
      </c>
      <c r="L26" s="28">
        <f>ROUND(H26*K26,2)</f>
        <v>0</v>
      </c>
      <c r="M26" s="29">
        <f>ROUND(K26/F26,2)</f>
        <v>0</v>
      </c>
    </row>
    <row r="27" spans="1:13" ht="15" customHeight="1" x14ac:dyDescent="0.25">
      <c r="A27" s="569"/>
      <c r="B27" s="701"/>
      <c r="C27" s="1169" t="s">
        <v>1109</v>
      </c>
      <c r="D27" s="1214"/>
      <c r="E27" s="123"/>
      <c r="F27" s="1088"/>
      <c r="G27" s="1751"/>
      <c r="H27" s="135"/>
      <c r="I27" s="34"/>
      <c r="J27" s="76"/>
      <c r="K27" s="57"/>
      <c r="L27" s="39"/>
      <c r="M27" s="40"/>
    </row>
    <row r="28" spans="1:13" ht="15" customHeight="1" x14ac:dyDescent="0.25">
      <c r="A28" s="569"/>
      <c r="B28" s="701"/>
      <c r="C28" s="1169" t="s">
        <v>1110</v>
      </c>
      <c r="D28" s="1214"/>
      <c r="E28" s="123"/>
      <c r="F28" s="1088"/>
      <c r="G28" s="1751"/>
      <c r="H28" s="135"/>
      <c r="I28" s="34"/>
      <c r="J28" s="76"/>
      <c r="K28" s="57"/>
      <c r="L28" s="39"/>
      <c r="M28" s="40"/>
    </row>
    <row r="29" spans="1:13" ht="15" customHeight="1" x14ac:dyDescent="0.25">
      <c r="A29" s="569"/>
      <c r="B29" s="702"/>
      <c r="C29" s="1169" t="s">
        <v>1111</v>
      </c>
      <c r="D29" s="1214"/>
      <c r="E29" s="123"/>
      <c r="F29" s="1088"/>
      <c r="G29" s="1767"/>
      <c r="H29" s="228"/>
      <c r="I29" s="113"/>
      <c r="J29" s="107"/>
      <c r="K29" s="227"/>
      <c r="L29" s="39"/>
      <c r="M29" s="40"/>
    </row>
    <row r="30" spans="1:13" ht="15" customHeight="1" thickBot="1" x14ac:dyDescent="0.3">
      <c r="A30" s="570"/>
      <c r="B30" s="703"/>
      <c r="C30" s="1170"/>
      <c r="D30" s="1035"/>
      <c r="E30" s="279"/>
      <c r="F30" s="1085"/>
      <c r="G30" s="1751"/>
      <c r="H30" s="128"/>
      <c r="I30" s="13"/>
      <c r="J30" s="79"/>
      <c r="K30" s="127"/>
      <c r="L30" s="46"/>
      <c r="M30" s="47"/>
    </row>
    <row r="31" spans="1:13" ht="15" customHeight="1" thickBot="1" x14ac:dyDescent="0.3">
      <c r="A31" s="580">
        <v>6</v>
      </c>
      <c r="B31" s="2162" t="s">
        <v>1112</v>
      </c>
      <c r="C31" s="1171" t="s">
        <v>1113</v>
      </c>
      <c r="D31" s="1242"/>
      <c r="E31" s="1172" t="s">
        <v>1114</v>
      </c>
      <c r="F31" s="1173">
        <v>24</v>
      </c>
      <c r="G31" s="1768">
        <v>0</v>
      </c>
      <c r="H31" s="582">
        <f>ROUND(G31*F31/F31,2)</f>
        <v>0</v>
      </c>
      <c r="I31" s="581" t="s">
        <v>50</v>
      </c>
      <c r="J31" s="1202"/>
      <c r="K31" s="583">
        <f>IF(OR(ISBLANK(J31),G31=0,ISBLANK(G31)),,ROUND(J31+$K$3,2))</f>
        <v>0</v>
      </c>
      <c r="L31" s="584">
        <f>ROUND(H31*K31,2)</f>
        <v>0</v>
      </c>
      <c r="M31" s="585">
        <f>ROUND(K31/F31,2)</f>
        <v>0</v>
      </c>
    </row>
    <row r="32" spans="1:13" ht="15" customHeight="1" x14ac:dyDescent="0.25">
      <c r="A32" s="586"/>
      <c r="B32" s="704"/>
      <c r="C32" s="1174" t="s">
        <v>1115</v>
      </c>
      <c r="D32" s="1238"/>
      <c r="E32" s="1175"/>
      <c r="F32" s="1176"/>
      <c r="G32" s="1769"/>
      <c r="H32" s="588"/>
      <c r="I32" s="589"/>
      <c r="J32" s="590"/>
      <c r="K32" s="591"/>
      <c r="L32" s="592"/>
      <c r="M32" s="593"/>
    </row>
    <row r="33" spans="1:13" ht="15" customHeight="1" x14ac:dyDescent="0.25">
      <c r="A33" s="586"/>
      <c r="B33" s="704" t="s">
        <v>1116</v>
      </c>
      <c r="C33" s="1174" t="s">
        <v>1117</v>
      </c>
      <c r="D33" s="1214"/>
      <c r="E33" s="1177"/>
      <c r="F33" s="1178"/>
      <c r="G33" s="1769"/>
      <c r="H33" s="594"/>
      <c r="I33" s="587"/>
      <c r="J33" s="595"/>
      <c r="K33" s="596"/>
      <c r="L33" s="597"/>
      <c r="M33" s="598"/>
    </row>
    <row r="34" spans="1:13" ht="15" customHeight="1" x14ac:dyDescent="0.25">
      <c r="A34" s="586"/>
      <c r="B34" s="705" t="s">
        <v>1118</v>
      </c>
      <c r="C34" s="1174" t="s">
        <v>1119</v>
      </c>
      <c r="D34" s="1214"/>
      <c r="E34" s="1177"/>
      <c r="F34" s="1178"/>
      <c r="G34" s="1769"/>
      <c r="H34" s="594"/>
      <c r="I34" s="587"/>
      <c r="J34" s="595"/>
      <c r="K34" s="596"/>
      <c r="L34" s="597"/>
      <c r="M34" s="598"/>
    </row>
    <row r="35" spans="1:13" ht="15" customHeight="1" thickBot="1" x14ac:dyDescent="0.3">
      <c r="A35" s="599"/>
      <c r="B35" s="706" t="s">
        <v>1120</v>
      </c>
      <c r="C35" s="1179"/>
      <c r="D35" s="1243"/>
      <c r="E35" s="1180"/>
      <c r="F35" s="1181"/>
      <c r="G35" s="1770"/>
      <c r="H35" s="600"/>
      <c r="I35" s="601"/>
      <c r="J35" s="602"/>
      <c r="K35" s="603"/>
      <c r="L35" s="604"/>
      <c r="M35" s="605"/>
    </row>
    <row r="36" spans="1:13" ht="15" customHeight="1" thickBot="1" x14ac:dyDescent="0.3">
      <c r="A36" s="125">
        <v>7</v>
      </c>
      <c r="B36" s="2162" t="s">
        <v>2327</v>
      </c>
      <c r="C36" s="1171" t="s">
        <v>3334</v>
      </c>
      <c r="D36" s="1217"/>
      <c r="E36" s="470" t="s">
        <v>1125</v>
      </c>
      <c r="F36" s="1079">
        <v>70</v>
      </c>
      <c r="G36" s="808">
        <v>0</v>
      </c>
      <c r="H36" s="453">
        <f>ROUND($G$36*$F$36/F36,2)</f>
        <v>0</v>
      </c>
      <c r="I36" s="62" t="s">
        <v>50</v>
      </c>
      <c r="J36" s="120"/>
      <c r="K36" s="217">
        <f>IF(OR(ISBLANK(J36),G36=0,ISBLANK(G36)),,ROUND(J36+$K$3,2))</f>
        <v>0</v>
      </c>
      <c r="L36" s="221">
        <f>ROUND(H36*K36,2)</f>
        <v>0</v>
      </c>
      <c r="M36" s="330">
        <f>ROUND(K36/F36,2)</f>
        <v>0</v>
      </c>
    </row>
    <row r="37" spans="1:13" ht="15" customHeight="1" x14ac:dyDescent="0.25">
      <c r="A37" s="22"/>
      <c r="B37" s="707" t="s">
        <v>2328</v>
      </c>
      <c r="C37" s="1182" t="s">
        <v>2329</v>
      </c>
      <c r="D37" s="1219"/>
      <c r="E37" s="436"/>
      <c r="F37" s="1080"/>
      <c r="G37" s="809"/>
      <c r="H37" s="140"/>
      <c r="I37" s="88"/>
      <c r="J37" s="100"/>
      <c r="K37" s="138"/>
      <c r="L37" s="102"/>
      <c r="M37" s="103"/>
    </row>
    <row r="38" spans="1:13" ht="15" customHeight="1" x14ac:dyDescent="0.25">
      <c r="A38" s="22"/>
      <c r="B38" s="705" t="s">
        <v>1121</v>
      </c>
      <c r="C38" s="1174" t="s">
        <v>2330</v>
      </c>
      <c r="D38" s="1214"/>
      <c r="E38" s="135"/>
      <c r="F38" s="1073"/>
      <c r="G38" s="809"/>
      <c r="H38" s="87"/>
      <c r="I38" s="34"/>
      <c r="J38" s="76"/>
      <c r="K38" s="57"/>
      <c r="L38" s="32"/>
      <c r="M38" s="33"/>
    </row>
    <row r="39" spans="1:13" ht="15" customHeight="1" x14ac:dyDescent="0.25">
      <c r="A39" s="22"/>
      <c r="B39" s="708" t="s">
        <v>314</v>
      </c>
      <c r="C39" s="1174" t="s">
        <v>2331</v>
      </c>
      <c r="D39" s="1214"/>
      <c r="E39" s="135"/>
      <c r="F39" s="1073"/>
      <c r="G39" s="809"/>
      <c r="H39" s="87"/>
      <c r="I39" s="34"/>
      <c r="J39" s="76"/>
      <c r="K39" s="57"/>
      <c r="L39" s="32"/>
      <c r="M39" s="33"/>
    </row>
    <row r="40" spans="1:13" ht="15" customHeight="1" thickBot="1" x14ac:dyDescent="0.3">
      <c r="A40" s="41"/>
      <c r="B40" s="709" t="s">
        <v>1122</v>
      </c>
      <c r="C40" s="1427" t="s">
        <v>157</v>
      </c>
      <c r="D40" s="1048"/>
      <c r="E40" s="128"/>
      <c r="F40" s="1074"/>
      <c r="G40" s="812"/>
      <c r="H40" s="74"/>
      <c r="I40" s="13"/>
      <c r="J40" s="79"/>
      <c r="K40" s="127"/>
      <c r="L40" s="46"/>
      <c r="M40" s="47"/>
    </row>
    <row r="41" spans="1:13" ht="15" customHeight="1" thickBot="1" x14ac:dyDescent="0.3">
      <c r="A41" s="125">
        <v>8</v>
      </c>
      <c r="B41" s="165" t="s">
        <v>1123</v>
      </c>
      <c r="C41" s="999" t="s">
        <v>1124</v>
      </c>
      <c r="D41" s="1217"/>
      <c r="E41" s="470" t="s">
        <v>1125</v>
      </c>
      <c r="F41" s="1079">
        <v>70</v>
      </c>
      <c r="G41" s="808">
        <v>25</v>
      </c>
      <c r="H41" s="453">
        <f>ROUND(G41*F41/F41,2)</f>
        <v>25</v>
      </c>
      <c r="I41" s="62" t="s">
        <v>50</v>
      </c>
      <c r="J41" s="120"/>
      <c r="K41" s="217">
        <f>IF(OR(ISBLANK(J41),G41=0,ISBLANK(G41)),,ROUND(J41+$K$3,2))</f>
        <v>0</v>
      </c>
      <c r="L41" s="221">
        <f>ROUND(H41*K41,2)</f>
        <v>0</v>
      </c>
      <c r="M41" s="330">
        <f>ROUND(K41/F41,2)</f>
        <v>0</v>
      </c>
    </row>
    <row r="42" spans="1:13" ht="15" customHeight="1" x14ac:dyDescent="0.25">
      <c r="A42" s="22"/>
      <c r="B42" s="23"/>
      <c r="C42" s="135" t="s">
        <v>1126</v>
      </c>
      <c r="D42" s="1219"/>
      <c r="E42" s="436"/>
      <c r="F42" s="1080"/>
      <c r="G42" s="809"/>
      <c r="H42" s="140"/>
      <c r="I42" s="88"/>
      <c r="J42" s="100"/>
      <c r="K42" s="138"/>
      <c r="L42" s="102"/>
      <c r="M42" s="103"/>
    </row>
    <row r="43" spans="1:13" ht="15" customHeight="1" x14ac:dyDescent="0.25">
      <c r="A43" s="22"/>
      <c r="B43" s="34" t="s">
        <v>1127</v>
      </c>
      <c r="C43" s="135" t="s">
        <v>1128</v>
      </c>
      <c r="D43" s="1214"/>
      <c r="E43" s="135"/>
      <c r="F43" s="1073"/>
      <c r="G43" s="809"/>
      <c r="H43" s="87"/>
      <c r="I43" s="34"/>
      <c r="J43" s="76"/>
      <c r="K43" s="57"/>
      <c r="L43" s="32"/>
      <c r="M43" s="33"/>
    </row>
    <row r="44" spans="1:13" ht="15" customHeight="1" x14ac:dyDescent="0.25">
      <c r="A44" s="22"/>
      <c r="B44" s="34"/>
      <c r="C44" s="135" t="s">
        <v>1129</v>
      </c>
      <c r="D44" s="1214"/>
      <c r="E44" s="135"/>
      <c r="F44" s="1073"/>
      <c r="G44" s="809"/>
      <c r="H44" s="140"/>
      <c r="I44" s="88"/>
      <c r="J44" s="100"/>
      <c r="K44" s="138"/>
      <c r="L44" s="102"/>
      <c r="M44" s="103"/>
    </row>
    <row r="45" spans="1:13" ht="15" customHeight="1" x14ac:dyDescent="0.25">
      <c r="A45" s="22"/>
      <c r="B45" s="34"/>
      <c r="C45" s="135" t="s">
        <v>1130</v>
      </c>
      <c r="D45" s="1214"/>
      <c r="E45" s="135"/>
      <c r="F45" s="1073"/>
      <c r="G45" s="809"/>
      <c r="H45" s="87"/>
      <c r="I45" s="34"/>
      <c r="J45" s="76"/>
      <c r="K45" s="57"/>
      <c r="L45" s="32"/>
      <c r="M45" s="33"/>
    </row>
    <row r="46" spans="1:13" ht="15" customHeight="1" x14ac:dyDescent="0.25">
      <c r="A46" s="22"/>
      <c r="B46" s="273" t="s">
        <v>314</v>
      </c>
      <c r="C46" s="135" t="s">
        <v>1131</v>
      </c>
      <c r="D46" s="1214"/>
      <c r="E46" s="135"/>
      <c r="F46" s="1073"/>
      <c r="G46" s="809"/>
      <c r="H46" s="87"/>
      <c r="I46" s="34"/>
      <c r="J46" s="76"/>
      <c r="K46" s="57"/>
      <c r="L46" s="32"/>
      <c r="M46" s="33"/>
    </row>
    <row r="47" spans="1:13" ht="15" customHeight="1" thickBot="1" x14ac:dyDescent="0.3">
      <c r="A47" s="41"/>
      <c r="B47" s="252" t="s">
        <v>1122</v>
      </c>
      <c r="C47" s="128" t="s">
        <v>1132</v>
      </c>
      <c r="D47" s="1215"/>
      <c r="E47" s="128"/>
      <c r="F47" s="1074"/>
      <c r="G47" s="812"/>
      <c r="H47" s="128"/>
      <c r="I47" s="13"/>
      <c r="J47" s="479"/>
      <c r="K47" s="127"/>
      <c r="L47" s="46"/>
      <c r="M47" s="47"/>
    </row>
    <row r="48" spans="1:13" s="457" customFormat="1" ht="15" customHeight="1" thickBot="1" x14ac:dyDescent="0.3">
      <c r="A48" s="22">
        <v>9</v>
      </c>
      <c r="B48" s="676" t="s">
        <v>1133</v>
      </c>
      <c r="C48" s="1835" t="s">
        <v>3647</v>
      </c>
      <c r="D48" s="1244"/>
      <c r="E48" s="186" t="s">
        <v>1134</v>
      </c>
      <c r="F48" s="1077">
        <v>24</v>
      </c>
      <c r="G48" s="1765">
        <v>25</v>
      </c>
      <c r="H48" s="454">
        <f>ROUND(G48*F48/F48,2)</f>
        <v>25</v>
      </c>
      <c r="I48" s="1894" t="s">
        <v>50</v>
      </c>
      <c r="J48" s="1838"/>
      <c r="K48" s="1831">
        <f>IF(OR(ISBLANK(J48),G48=0,ISBLANK(G48)),,ROUND(J48+$K$3,2))</f>
        <v>0</v>
      </c>
      <c r="L48" s="1862">
        <f>ROUND(H48*K48,2)</f>
        <v>0</v>
      </c>
      <c r="M48" s="29">
        <f>ROUND(K48/F48,2)</f>
        <v>0</v>
      </c>
    </row>
    <row r="49" spans="1:15" ht="15" customHeight="1" x14ac:dyDescent="0.25">
      <c r="A49" s="22"/>
      <c r="B49" s="34" t="s">
        <v>1135</v>
      </c>
      <c r="C49" s="135" t="s">
        <v>1136</v>
      </c>
      <c r="D49" s="1214"/>
      <c r="E49" s="135"/>
      <c r="F49" s="135"/>
      <c r="G49" s="809"/>
      <c r="H49" s="196"/>
      <c r="I49" s="196"/>
      <c r="J49" s="1246"/>
      <c r="K49" s="439"/>
      <c r="L49" s="439"/>
      <c r="M49" s="490"/>
      <c r="O49" s="606"/>
    </row>
    <row r="50" spans="1:15" ht="15" customHeight="1" x14ac:dyDescent="0.25">
      <c r="A50" s="22"/>
      <c r="B50" s="34" t="s">
        <v>1137</v>
      </c>
      <c r="C50" s="135" t="s">
        <v>1138</v>
      </c>
      <c r="D50" s="1214"/>
      <c r="E50" s="135"/>
      <c r="F50" s="135"/>
      <c r="G50" s="809"/>
      <c r="H50" s="196"/>
      <c r="I50" s="196"/>
      <c r="J50" s="1246"/>
      <c r="K50" s="439"/>
      <c r="L50" s="439"/>
      <c r="M50" s="490"/>
    </row>
    <row r="51" spans="1:15" ht="15" customHeight="1" x14ac:dyDescent="0.25">
      <c r="A51" s="22"/>
      <c r="B51" s="34"/>
      <c r="C51" s="135" t="s">
        <v>1139</v>
      </c>
      <c r="D51" s="1214"/>
      <c r="E51" s="135"/>
      <c r="F51" s="135"/>
      <c r="G51" s="809"/>
      <c r="H51" s="196"/>
      <c r="I51" s="196"/>
      <c r="J51" s="1246"/>
      <c r="K51" s="439"/>
      <c r="L51" s="439"/>
      <c r="M51" s="490"/>
    </row>
    <row r="52" spans="1:15" ht="15" customHeight="1" x14ac:dyDescent="0.25">
      <c r="A52" s="22"/>
      <c r="B52" s="34"/>
      <c r="C52" s="135" t="s">
        <v>1140</v>
      </c>
      <c r="D52" s="1214"/>
      <c r="E52" s="135"/>
      <c r="F52" s="135"/>
      <c r="G52" s="809"/>
      <c r="H52" s="196"/>
      <c r="I52" s="196"/>
      <c r="J52" s="1246"/>
      <c r="K52" s="439"/>
      <c r="L52" s="439"/>
      <c r="M52" s="490"/>
    </row>
    <row r="53" spans="1:15" ht="15" customHeight="1" x14ac:dyDescent="0.25">
      <c r="A53" s="22"/>
      <c r="B53" s="34"/>
      <c r="C53" s="135" t="s">
        <v>1141</v>
      </c>
      <c r="D53" s="1214"/>
      <c r="E53" s="135"/>
      <c r="F53" s="135"/>
      <c r="G53" s="809"/>
      <c r="H53" s="196"/>
      <c r="I53" s="196"/>
      <c r="J53" s="1246"/>
      <c r="K53" s="439"/>
      <c r="L53" s="439"/>
      <c r="M53" s="490"/>
    </row>
    <row r="54" spans="1:15" ht="15" customHeight="1" x14ac:dyDescent="0.25">
      <c r="A54" s="22"/>
      <c r="B54" s="34"/>
      <c r="C54" s="135" t="s">
        <v>1142</v>
      </c>
      <c r="D54" s="1214"/>
      <c r="E54" s="135"/>
      <c r="F54" s="135"/>
      <c r="G54" s="809"/>
      <c r="H54" s="196"/>
      <c r="I54" s="196"/>
      <c r="J54" s="1246"/>
      <c r="K54" s="439"/>
      <c r="L54" s="439"/>
      <c r="M54" s="490"/>
    </row>
    <row r="55" spans="1:15" ht="15" customHeight="1" x14ac:dyDescent="0.25">
      <c r="A55" s="22"/>
      <c r="B55" s="34"/>
      <c r="C55" s="135" t="s">
        <v>1143</v>
      </c>
      <c r="D55" s="1214"/>
      <c r="E55" s="135"/>
      <c r="F55" s="135"/>
      <c r="G55" s="809"/>
      <c r="H55" s="196"/>
      <c r="I55" s="196"/>
      <c r="J55" s="1246"/>
      <c r="K55" s="439"/>
      <c r="L55" s="439"/>
      <c r="M55" s="490"/>
    </row>
    <row r="56" spans="1:15" ht="15" customHeight="1" thickBot="1" x14ac:dyDescent="0.3">
      <c r="A56" s="41"/>
      <c r="B56" s="13"/>
      <c r="C56" s="128" t="s">
        <v>1144</v>
      </c>
      <c r="D56" s="1218"/>
      <c r="E56" s="513"/>
      <c r="F56" s="1075"/>
      <c r="G56" s="812"/>
      <c r="H56" s="70"/>
      <c r="I56" s="72"/>
      <c r="J56" s="111"/>
      <c r="K56" s="69"/>
      <c r="L56" s="71"/>
      <c r="M56" s="112"/>
    </row>
    <row r="57" spans="1:15" ht="15" customHeight="1" thickBot="1" x14ac:dyDescent="0.3">
      <c r="A57" s="125">
        <v>10</v>
      </c>
      <c r="B57" s="2123" t="s">
        <v>1145</v>
      </c>
      <c r="C57" s="999" t="s">
        <v>1146</v>
      </c>
      <c r="D57" s="1245"/>
      <c r="E57" s="999" t="s">
        <v>1147</v>
      </c>
      <c r="F57" s="1110">
        <v>8</v>
      </c>
      <c r="G57" s="808">
        <v>0</v>
      </c>
      <c r="H57" s="446">
        <f>ROUND(G57*F57/F57,2)</f>
        <v>0</v>
      </c>
      <c r="I57" s="675" t="s">
        <v>50</v>
      </c>
      <c r="J57" s="120"/>
      <c r="K57" s="220">
        <f>IF(OR(ISBLANK(J57),G57=0,ISBLANK(G57)),,ROUND(J57+$K$3,2))</f>
        <v>0</v>
      </c>
      <c r="L57" s="447">
        <f>ROUND(H57*K57,2)</f>
        <v>0</v>
      </c>
      <c r="M57" s="448">
        <f>ROUND(K57/F57,2)</f>
        <v>0</v>
      </c>
    </row>
    <row r="58" spans="1:15" ht="15" customHeight="1" x14ac:dyDescent="0.25">
      <c r="A58" s="22"/>
      <c r="B58" s="34" t="s">
        <v>1148</v>
      </c>
      <c r="C58" s="135" t="s">
        <v>1149</v>
      </c>
      <c r="D58" s="1214"/>
      <c r="E58" s="135"/>
      <c r="F58" s="1073"/>
      <c r="G58" s="809"/>
      <c r="H58" s="135"/>
      <c r="I58" s="34"/>
      <c r="J58" s="76"/>
      <c r="K58" s="134"/>
      <c r="L58" s="32"/>
      <c r="M58" s="33"/>
    </row>
    <row r="59" spans="1:15" ht="15" customHeight="1" x14ac:dyDescent="0.25">
      <c r="A59" s="22"/>
      <c r="B59" s="34"/>
      <c r="C59" s="135" t="s">
        <v>1150</v>
      </c>
      <c r="D59" s="1214"/>
      <c r="E59" s="135"/>
      <c r="F59" s="1073"/>
      <c r="G59" s="809"/>
      <c r="H59" s="135"/>
      <c r="I59" s="34"/>
      <c r="J59" s="76"/>
      <c r="K59" s="134"/>
      <c r="L59" s="32"/>
      <c r="M59" s="33"/>
    </row>
    <row r="60" spans="1:15" ht="15" customHeight="1" x14ac:dyDescent="0.25">
      <c r="A60" s="22"/>
      <c r="B60" s="34"/>
      <c r="C60" s="135" t="s">
        <v>1151</v>
      </c>
      <c r="D60" s="1214"/>
      <c r="E60" s="135"/>
      <c r="F60" s="1073"/>
      <c r="G60" s="809"/>
      <c r="H60" s="135"/>
      <c r="I60" s="34"/>
      <c r="J60" s="76"/>
      <c r="K60" s="134"/>
      <c r="L60" s="32"/>
      <c r="M60" s="33"/>
    </row>
    <row r="61" spans="1:15" ht="15" customHeight="1" x14ac:dyDescent="0.25">
      <c r="A61" s="22"/>
      <c r="B61" s="34"/>
      <c r="C61" s="135" t="s">
        <v>1152</v>
      </c>
      <c r="D61" s="1214"/>
      <c r="E61" s="135"/>
      <c r="F61" s="1073"/>
      <c r="G61" s="809"/>
      <c r="H61" s="135"/>
      <c r="I61" s="34"/>
      <c r="J61" s="76"/>
      <c r="K61" s="134"/>
      <c r="L61" s="32"/>
      <c r="M61" s="33"/>
    </row>
    <row r="62" spans="1:15" ht="15" customHeight="1" thickBot="1" x14ac:dyDescent="0.3">
      <c r="A62" s="41"/>
      <c r="B62" s="48"/>
      <c r="C62" s="513"/>
      <c r="D62" s="1035"/>
      <c r="E62" s="513"/>
      <c r="F62" s="1075"/>
      <c r="G62" s="812"/>
      <c r="H62" s="70"/>
      <c r="I62" s="72"/>
      <c r="J62" s="111"/>
      <c r="K62" s="69"/>
      <c r="L62" s="71"/>
      <c r="M62" s="112"/>
    </row>
    <row r="63" spans="1:15" ht="15" customHeight="1" thickBot="1" x14ac:dyDescent="0.3">
      <c r="A63" s="298"/>
      <c r="B63" s="299"/>
      <c r="C63" s="1002"/>
      <c r="D63" s="1002"/>
      <c r="E63" s="1002"/>
      <c r="F63" s="1093"/>
      <c r="G63" s="1766"/>
      <c r="H63" s="302"/>
      <c r="I63" s="300"/>
      <c r="J63" s="402"/>
      <c r="K63" s="301"/>
      <c r="L63" s="303"/>
      <c r="M63" s="304"/>
    </row>
    <row r="64" spans="1:15" ht="15" customHeight="1" thickTop="1" thickBot="1" x14ac:dyDescent="0.3">
      <c r="A64" s="543"/>
      <c r="B64" s="544"/>
      <c r="C64" s="1003"/>
      <c r="D64" s="1003"/>
      <c r="E64" s="1003"/>
      <c r="F64" s="1161"/>
      <c r="G64" s="1771"/>
      <c r="H64" s="545"/>
      <c r="I64" s="546" t="s">
        <v>66</v>
      </c>
      <c r="J64" s="548"/>
      <c r="K64" s="548"/>
      <c r="L64" s="549">
        <f>SUMIF(L6:L63,"&gt;0")</f>
        <v>0</v>
      </c>
      <c r="M64" s="550"/>
    </row>
    <row r="65" spans="7:7" ht="15" customHeight="1" x14ac:dyDescent="0.25">
      <c r="G65" s="1772"/>
    </row>
  </sheetData>
  <sheetProtection selectLockedCells="1"/>
  <customSheetViews>
    <customSheetView guid="{2146B8A8-0C50-46D7-9E04-99F80A0FDBAC}" scale="130" showPageBreaks="1" fitToPage="1">
      <selection activeCell="B65" sqref="B65"/>
      <pageMargins left="0" right="0" top="0" bottom="0" header="0" footer="0"/>
      <pageSetup scale="92" fitToHeight="0" orientation="landscape" r:id="rId1"/>
      <headerFooter>
        <oddHeader>&amp;C&amp;16South Carolina Purchasing Alliance Lot A
&amp;R&amp;12&amp;A
2014</oddHeader>
      </headerFooter>
    </customSheetView>
    <customSheetView guid="{92C9CC13-8131-4554-86CD-BEA0EE82905A}" scale="120" fitToPage="1">
      <selection activeCell="C2" sqref="C2"/>
      <pageMargins left="0" right="0" top="0" bottom="0" header="0" footer="0"/>
      <pageSetup scale="91" fitToHeight="0" orientation="landscape" r:id="rId2"/>
      <headerFooter>
        <oddHeader>&amp;C&amp;16South Carolina Purchasing Alliance Lot A
&amp;R&amp;12&amp;A
2014</oddHeader>
      </headerFooter>
    </customSheetView>
  </customSheetViews>
  <mergeCells count="3">
    <mergeCell ref="E1:M1"/>
    <mergeCell ref="E2:M2"/>
    <mergeCell ref="F3:J3"/>
  </mergeCells>
  <conditionalFormatting sqref="G49:G56 G58:G64 G8:G13 G32:G35 G37:G40 G23:G25 G27:G30 G15:G17 G19:G21 G42:G47">
    <cfRule type="cellIs" dxfId="25" priority="58" stopIfTrue="1" operator="equal">
      <formula>0</formula>
    </cfRule>
  </conditionalFormatting>
  <conditionalFormatting sqref="G49:G56 G58:G64 G8:G13 G32:G35 G37:G40 G23:G25 G27:G30 G15:G17 G19:G21 G42:G47">
    <cfRule type="cellIs" dxfId="24" priority="57" stopIfTrue="1" operator="equal">
      <formula>0</formula>
    </cfRule>
  </conditionalFormatting>
  <pageMargins left="0.25" right="0.25" top="0.75" bottom="0.75" header="0.3" footer="0.3"/>
  <pageSetup scale="89" fitToHeight="0" orientation="landscape" r:id="rId3"/>
  <headerFooter>
    <oddHeader xml:space="preserve">&amp;C&amp;"-,Bold"&amp;10South Carolina School Food Service Purchasing Alliance, Inc.
2018-2019 Bid
Lot A 
&amp;R&amp;12&amp;A
Page &amp;P of &amp;N
</oddHeader>
  </headerFooter>
  <rowBreaks count="1" manualBreakCount="1">
    <brk id="35" max="12" man="1"/>
  </rowBreaks>
</worksheet>
</file>

<file path=xl/worksheets/sheet3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Q144"/>
  <sheetViews>
    <sheetView view="pageLayout" topLeftCell="A139" zoomScaleNormal="100" workbookViewId="0">
      <selection activeCell="G115" sqref="G115"/>
    </sheetView>
  </sheetViews>
  <sheetFormatPr defaultColWidth="11.42578125" defaultRowHeight="15" customHeight="1" x14ac:dyDescent="0.25"/>
  <cols>
    <col min="1" max="1" width="5.140625" style="307" customWidth="1"/>
    <col min="2" max="2" width="49.7109375" style="334" customWidth="1"/>
    <col min="3" max="3" width="28.42578125" style="308" customWidth="1"/>
    <col min="4" max="4" width="9.5703125" style="308" customWidth="1"/>
    <col min="5" max="5" width="6.28515625" style="308" customWidth="1"/>
    <col min="6" max="6" width="5.7109375" style="1082" customWidth="1"/>
    <col min="7" max="7" width="6.42578125" style="904" customWidth="1"/>
    <col min="8" max="8" width="6.42578125" style="308" customWidth="1"/>
    <col min="9" max="9" width="3.28515625" style="334" customWidth="1"/>
    <col min="10" max="10" width="6.85546875" style="209" customWidth="1"/>
    <col min="11" max="11" width="7.28515625" style="209" customWidth="1"/>
    <col min="12" max="12" width="9.7109375" style="309" customWidth="1"/>
    <col min="13" max="13" width="6.140625" style="310" customWidth="1"/>
    <col min="14" max="14" width="16.5703125" style="10" customWidth="1"/>
    <col min="15" max="255" width="11.42578125" style="334"/>
    <col min="256" max="256" width="3.85546875" style="334" customWidth="1"/>
    <col min="257" max="257" width="49.7109375" style="334" customWidth="1"/>
    <col min="258" max="258" width="29.42578125" style="334" customWidth="1"/>
    <col min="259" max="259" width="6.28515625" style="334" customWidth="1"/>
    <col min="260" max="260" width="4.28515625" style="334" customWidth="1"/>
    <col min="261" max="261" width="6.42578125" style="334" customWidth="1"/>
    <col min="262" max="262" width="3.28515625" style="334" customWidth="1"/>
    <col min="263" max="263" width="6" style="334" customWidth="1"/>
    <col min="264" max="264" width="5.7109375" style="334" bestFit="1" customWidth="1"/>
    <col min="265" max="265" width="7" style="334" customWidth="1"/>
    <col min="266" max="266" width="5.42578125" style="334" customWidth="1"/>
    <col min="267" max="267" width="5" style="334" customWidth="1"/>
    <col min="268" max="268" width="6" style="334" bestFit="1" customWidth="1"/>
    <col min="269" max="269" width="6.140625" style="334" customWidth="1"/>
    <col min="270" max="270" width="16.5703125" style="334" customWidth="1"/>
    <col min="271" max="511" width="11.42578125" style="334"/>
    <col min="512" max="512" width="3.85546875" style="334" customWidth="1"/>
    <col min="513" max="513" width="49.7109375" style="334" customWidth="1"/>
    <col min="514" max="514" width="29.42578125" style="334" customWidth="1"/>
    <col min="515" max="515" width="6.28515625" style="334" customWidth="1"/>
    <col min="516" max="516" width="4.28515625" style="334" customWidth="1"/>
    <col min="517" max="517" width="6.42578125" style="334" customWidth="1"/>
    <col min="518" max="518" width="3.28515625" style="334" customWidth="1"/>
    <col min="519" max="519" width="6" style="334" customWidth="1"/>
    <col min="520" max="520" width="5.7109375" style="334" bestFit="1" customWidth="1"/>
    <col min="521" max="521" width="7" style="334" customWidth="1"/>
    <col min="522" max="522" width="5.42578125" style="334" customWidth="1"/>
    <col min="523" max="523" width="5" style="334" customWidth="1"/>
    <col min="524" max="524" width="6" style="334" bestFit="1" customWidth="1"/>
    <col min="525" max="525" width="6.140625" style="334" customWidth="1"/>
    <col min="526" max="526" width="16.5703125" style="334" customWidth="1"/>
    <col min="527" max="767" width="11.42578125" style="334"/>
    <col min="768" max="768" width="3.85546875" style="334" customWidth="1"/>
    <col min="769" max="769" width="49.7109375" style="334" customWidth="1"/>
    <col min="770" max="770" width="29.42578125" style="334" customWidth="1"/>
    <col min="771" max="771" width="6.28515625" style="334" customWidth="1"/>
    <col min="772" max="772" width="4.28515625" style="334" customWidth="1"/>
    <col min="773" max="773" width="6.42578125" style="334" customWidth="1"/>
    <col min="774" max="774" width="3.28515625" style="334" customWidth="1"/>
    <col min="775" max="775" width="6" style="334" customWidth="1"/>
    <col min="776" max="776" width="5.7109375" style="334" bestFit="1" customWidth="1"/>
    <col min="777" max="777" width="7" style="334" customWidth="1"/>
    <col min="778" max="778" width="5.42578125" style="334" customWidth="1"/>
    <col min="779" max="779" width="5" style="334" customWidth="1"/>
    <col min="780" max="780" width="6" style="334" bestFit="1" customWidth="1"/>
    <col min="781" max="781" width="6.140625" style="334" customWidth="1"/>
    <col min="782" max="782" width="16.5703125" style="334" customWidth="1"/>
    <col min="783" max="1023" width="11.42578125" style="334"/>
    <col min="1024" max="1024" width="3.85546875" style="334" customWidth="1"/>
    <col min="1025" max="1025" width="49.7109375" style="334" customWidth="1"/>
    <col min="1026" max="1026" width="29.42578125" style="334" customWidth="1"/>
    <col min="1027" max="1027" width="6.28515625" style="334" customWidth="1"/>
    <col min="1028" max="1028" width="4.28515625" style="334" customWidth="1"/>
    <col min="1029" max="1029" width="6.42578125" style="334" customWidth="1"/>
    <col min="1030" max="1030" width="3.28515625" style="334" customWidth="1"/>
    <col min="1031" max="1031" width="6" style="334" customWidth="1"/>
    <col min="1032" max="1032" width="5.7109375" style="334" bestFit="1" customWidth="1"/>
    <col min="1033" max="1033" width="7" style="334" customWidth="1"/>
    <col min="1034" max="1034" width="5.42578125" style="334" customWidth="1"/>
    <col min="1035" max="1035" width="5" style="334" customWidth="1"/>
    <col min="1036" max="1036" width="6" style="334" bestFit="1" customWidth="1"/>
    <col min="1037" max="1037" width="6.140625" style="334" customWidth="1"/>
    <col min="1038" max="1038" width="16.5703125" style="334" customWidth="1"/>
    <col min="1039" max="1279" width="11.42578125" style="334"/>
    <col min="1280" max="1280" width="3.85546875" style="334" customWidth="1"/>
    <col min="1281" max="1281" width="49.7109375" style="334" customWidth="1"/>
    <col min="1282" max="1282" width="29.42578125" style="334" customWidth="1"/>
    <col min="1283" max="1283" width="6.28515625" style="334" customWidth="1"/>
    <col min="1284" max="1284" width="4.28515625" style="334" customWidth="1"/>
    <col min="1285" max="1285" width="6.42578125" style="334" customWidth="1"/>
    <col min="1286" max="1286" width="3.28515625" style="334" customWidth="1"/>
    <col min="1287" max="1287" width="6" style="334" customWidth="1"/>
    <col min="1288" max="1288" width="5.7109375" style="334" bestFit="1" customWidth="1"/>
    <col min="1289" max="1289" width="7" style="334" customWidth="1"/>
    <col min="1290" max="1290" width="5.42578125" style="334" customWidth="1"/>
    <col min="1291" max="1291" width="5" style="334" customWidth="1"/>
    <col min="1292" max="1292" width="6" style="334" bestFit="1" customWidth="1"/>
    <col min="1293" max="1293" width="6.140625" style="334" customWidth="1"/>
    <col min="1294" max="1294" width="16.5703125" style="334" customWidth="1"/>
    <col min="1295" max="1535" width="11.42578125" style="334"/>
    <col min="1536" max="1536" width="3.85546875" style="334" customWidth="1"/>
    <col min="1537" max="1537" width="49.7109375" style="334" customWidth="1"/>
    <col min="1538" max="1538" width="29.42578125" style="334" customWidth="1"/>
    <col min="1539" max="1539" width="6.28515625" style="334" customWidth="1"/>
    <col min="1540" max="1540" width="4.28515625" style="334" customWidth="1"/>
    <col min="1541" max="1541" width="6.42578125" style="334" customWidth="1"/>
    <col min="1542" max="1542" width="3.28515625" style="334" customWidth="1"/>
    <col min="1543" max="1543" width="6" style="334" customWidth="1"/>
    <col min="1544" max="1544" width="5.7109375" style="334" bestFit="1" customWidth="1"/>
    <col min="1545" max="1545" width="7" style="334" customWidth="1"/>
    <col min="1546" max="1546" width="5.42578125" style="334" customWidth="1"/>
    <col min="1547" max="1547" width="5" style="334" customWidth="1"/>
    <col min="1548" max="1548" width="6" style="334" bestFit="1" customWidth="1"/>
    <col min="1549" max="1549" width="6.140625" style="334" customWidth="1"/>
    <col min="1550" max="1550" width="16.5703125" style="334" customWidth="1"/>
    <col min="1551" max="1791" width="11.42578125" style="334"/>
    <col min="1792" max="1792" width="3.85546875" style="334" customWidth="1"/>
    <col min="1793" max="1793" width="49.7109375" style="334" customWidth="1"/>
    <col min="1794" max="1794" width="29.42578125" style="334" customWidth="1"/>
    <col min="1795" max="1795" width="6.28515625" style="334" customWidth="1"/>
    <col min="1796" max="1796" width="4.28515625" style="334" customWidth="1"/>
    <col min="1797" max="1797" width="6.42578125" style="334" customWidth="1"/>
    <col min="1798" max="1798" width="3.28515625" style="334" customWidth="1"/>
    <col min="1799" max="1799" width="6" style="334" customWidth="1"/>
    <col min="1800" max="1800" width="5.7109375" style="334" bestFit="1" customWidth="1"/>
    <col min="1801" max="1801" width="7" style="334" customWidth="1"/>
    <col min="1802" max="1802" width="5.42578125" style="334" customWidth="1"/>
    <col min="1803" max="1803" width="5" style="334" customWidth="1"/>
    <col min="1804" max="1804" width="6" style="334" bestFit="1" customWidth="1"/>
    <col min="1805" max="1805" width="6.140625" style="334" customWidth="1"/>
    <col min="1806" max="1806" width="16.5703125" style="334" customWidth="1"/>
    <col min="1807" max="2047" width="11.42578125" style="334"/>
    <col min="2048" max="2048" width="3.85546875" style="334" customWidth="1"/>
    <col min="2049" max="2049" width="49.7109375" style="334" customWidth="1"/>
    <col min="2050" max="2050" width="29.42578125" style="334" customWidth="1"/>
    <col min="2051" max="2051" width="6.28515625" style="334" customWidth="1"/>
    <col min="2052" max="2052" width="4.28515625" style="334" customWidth="1"/>
    <col min="2053" max="2053" width="6.42578125" style="334" customWidth="1"/>
    <col min="2054" max="2054" width="3.28515625" style="334" customWidth="1"/>
    <col min="2055" max="2055" width="6" style="334" customWidth="1"/>
    <col min="2056" max="2056" width="5.7109375" style="334" bestFit="1" customWidth="1"/>
    <col min="2057" max="2057" width="7" style="334" customWidth="1"/>
    <col min="2058" max="2058" width="5.42578125" style="334" customWidth="1"/>
    <col min="2059" max="2059" width="5" style="334" customWidth="1"/>
    <col min="2060" max="2060" width="6" style="334" bestFit="1" customWidth="1"/>
    <col min="2061" max="2061" width="6.140625" style="334" customWidth="1"/>
    <col min="2062" max="2062" width="16.5703125" style="334" customWidth="1"/>
    <col min="2063" max="2303" width="11.42578125" style="334"/>
    <col min="2304" max="2304" width="3.85546875" style="334" customWidth="1"/>
    <col min="2305" max="2305" width="49.7109375" style="334" customWidth="1"/>
    <col min="2306" max="2306" width="29.42578125" style="334" customWidth="1"/>
    <col min="2307" max="2307" width="6.28515625" style="334" customWidth="1"/>
    <col min="2308" max="2308" width="4.28515625" style="334" customWidth="1"/>
    <col min="2309" max="2309" width="6.42578125" style="334" customWidth="1"/>
    <col min="2310" max="2310" width="3.28515625" style="334" customWidth="1"/>
    <col min="2311" max="2311" width="6" style="334" customWidth="1"/>
    <col min="2312" max="2312" width="5.7109375" style="334" bestFit="1" customWidth="1"/>
    <col min="2313" max="2313" width="7" style="334" customWidth="1"/>
    <col min="2314" max="2314" width="5.42578125" style="334" customWidth="1"/>
    <col min="2315" max="2315" width="5" style="334" customWidth="1"/>
    <col min="2316" max="2316" width="6" style="334" bestFit="1" customWidth="1"/>
    <col min="2317" max="2317" width="6.140625" style="334" customWidth="1"/>
    <col min="2318" max="2318" width="16.5703125" style="334" customWidth="1"/>
    <col min="2319" max="2559" width="11.42578125" style="334"/>
    <col min="2560" max="2560" width="3.85546875" style="334" customWidth="1"/>
    <col min="2561" max="2561" width="49.7109375" style="334" customWidth="1"/>
    <col min="2562" max="2562" width="29.42578125" style="334" customWidth="1"/>
    <col min="2563" max="2563" width="6.28515625" style="334" customWidth="1"/>
    <col min="2564" max="2564" width="4.28515625" style="334" customWidth="1"/>
    <col min="2565" max="2565" width="6.42578125" style="334" customWidth="1"/>
    <col min="2566" max="2566" width="3.28515625" style="334" customWidth="1"/>
    <col min="2567" max="2567" width="6" style="334" customWidth="1"/>
    <col min="2568" max="2568" width="5.7109375" style="334" bestFit="1" customWidth="1"/>
    <col min="2569" max="2569" width="7" style="334" customWidth="1"/>
    <col min="2570" max="2570" width="5.42578125" style="334" customWidth="1"/>
    <col min="2571" max="2571" width="5" style="334" customWidth="1"/>
    <col min="2572" max="2572" width="6" style="334" bestFit="1" customWidth="1"/>
    <col min="2573" max="2573" width="6.140625" style="334" customWidth="1"/>
    <col min="2574" max="2574" width="16.5703125" style="334" customWidth="1"/>
    <col min="2575" max="2815" width="11.42578125" style="334"/>
    <col min="2816" max="2816" width="3.85546875" style="334" customWidth="1"/>
    <col min="2817" max="2817" width="49.7109375" style="334" customWidth="1"/>
    <col min="2818" max="2818" width="29.42578125" style="334" customWidth="1"/>
    <col min="2819" max="2819" width="6.28515625" style="334" customWidth="1"/>
    <col min="2820" max="2820" width="4.28515625" style="334" customWidth="1"/>
    <col min="2821" max="2821" width="6.42578125" style="334" customWidth="1"/>
    <col min="2822" max="2822" width="3.28515625" style="334" customWidth="1"/>
    <col min="2823" max="2823" width="6" style="334" customWidth="1"/>
    <col min="2824" max="2824" width="5.7109375" style="334" bestFit="1" customWidth="1"/>
    <col min="2825" max="2825" width="7" style="334" customWidth="1"/>
    <col min="2826" max="2826" width="5.42578125" style="334" customWidth="1"/>
    <col min="2827" max="2827" width="5" style="334" customWidth="1"/>
    <col min="2828" max="2828" width="6" style="334" bestFit="1" customWidth="1"/>
    <col min="2829" max="2829" width="6.140625" style="334" customWidth="1"/>
    <col min="2830" max="2830" width="16.5703125" style="334" customWidth="1"/>
    <col min="2831" max="3071" width="11.42578125" style="334"/>
    <col min="3072" max="3072" width="3.85546875" style="334" customWidth="1"/>
    <col min="3073" max="3073" width="49.7109375" style="334" customWidth="1"/>
    <col min="3074" max="3074" width="29.42578125" style="334" customWidth="1"/>
    <col min="3075" max="3075" width="6.28515625" style="334" customWidth="1"/>
    <col min="3076" max="3076" width="4.28515625" style="334" customWidth="1"/>
    <col min="3077" max="3077" width="6.42578125" style="334" customWidth="1"/>
    <col min="3078" max="3078" width="3.28515625" style="334" customWidth="1"/>
    <col min="3079" max="3079" width="6" style="334" customWidth="1"/>
    <col min="3080" max="3080" width="5.7109375" style="334" bestFit="1" customWidth="1"/>
    <col min="3081" max="3081" width="7" style="334" customWidth="1"/>
    <col min="3082" max="3082" width="5.42578125" style="334" customWidth="1"/>
    <col min="3083" max="3083" width="5" style="334" customWidth="1"/>
    <col min="3084" max="3084" width="6" style="334" bestFit="1" customWidth="1"/>
    <col min="3085" max="3085" width="6.140625" style="334" customWidth="1"/>
    <col min="3086" max="3086" width="16.5703125" style="334" customWidth="1"/>
    <col min="3087" max="3327" width="11.42578125" style="334"/>
    <col min="3328" max="3328" width="3.85546875" style="334" customWidth="1"/>
    <col min="3329" max="3329" width="49.7109375" style="334" customWidth="1"/>
    <col min="3330" max="3330" width="29.42578125" style="334" customWidth="1"/>
    <col min="3331" max="3331" width="6.28515625" style="334" customWidth="1"/>
    <col min="3332" max="3332" width="4.28515625" style="334" customWidth="1"/>
    <col min="3333" max="3333" width="6.42578125" style="334" customWidth="1"/>
    <col min="3334" max="3334" width="3.28515625" style="334" customWidth="1"/>
    <col min="3335" max="3335" width="6" style="334" customWidth="1"/>
    <col min="3336" max="3336" width="5.7109375" style="334" bestFit="1" customWidth="1"/>
    <col min="3337" max="3337" width="7" style="334" customWidth="1"/>
    <col min="3338" max="3338" width="5.42578125" style="334" customWidth="1"/>
    <col min="3339" max="3339" width="5" style="334" customWidth="1"/>
    <col min="3340" max="3340" width="6" style="334" bestFit="1" customWidth="1"/>
    <col min="3341" max="3341" width="6.140625" style="334" customWidth="1"/>
    <col min="3342" max="3342" width="16.5703125" style="334" customWidth="1"/>
    <col min="3343" max="3583" width="11.42578125" style="334"/>
    <col min="3584" max="3584" width="3.85546875" style="334" customWidth="1"/>
    <col min="3585" max="3585" width="49.7109375" style="334" customWidth="1"/>
    <col min="3586" max="3586" width="29.42578125" style="334" customWidth="1"/>
    <col min="3587" max="3587" width="6.28515625" style="334" customWidth="1"/>
    <col min="3588" max="3588" width="4.28515625" style="334" customWidth="1"/>
    <col min="3589" max="3589" width="6.42578125" style="334" customWidth="1"/>
    <col min="3590" max="3590" width="3.28515625" style="334" customWidth="1"/>
    <col min="3591" max="3591" width="6" style="334" customWidth="1"/>
    <col min="3592" max="3592" width="5.7109375" style="334" bestFit="1" customWidth="1"/>
    <col min="3593" max="3593" width="7" style="334" customWidth="1"/>
    <col min="3594" max="3594" width="5.42578125" style="334" customWidth="1"/>
    <col min="3595" max="3595" width="5" style="334" customWidth="1"/>
    <col min="3596" max="3596" width="6" style="334" bestFit="1" customWidth="1"/>
    <col min="3597" max="3597" width="6.140625" style="334" customWidth="1"/>
    <col min="3598" max="3598" width="16.5703125" style="334" customWidth="1"/>
    <col min="3599" max="3839" width="11.42578125" style="334"/>
    <col min="3840" max="3840" width="3.85546875" style="334" customWidth="1"/>
    <col min="3841" max="3841" width="49.7109375" style="334" customWidth="1"/>
    <col min="3842" max="3842" width="29.42578125" style="334" customWidth="1"/>
    <col min="3843" max="3843" width="6.28515625" style="334" customWidth="1"/>
    <col min="3844" max="3844" width="4.28515625" style="334" customWidth="1"/>
    <col min="3845" max="3845" width="6.42578125" style="334" customWidth="1"/>
    <col min="3846" max="3846" width="3.28515625" style="334" customWidth="1"/>
    <col min="3847" max="3847" width="6" style="334" customWidth="1"/>
    <col min="3848" max="3848" width="5.7109375" style="334" bestFit="1" customWidth="1"/>
    <col min="3849" max="3849" width="7" style="334" customWidth="1"/>
    <col min="3850" max="3850" width="5.42578125" style="334" customWidth="1"/>
    <col min="3851" max="3851" width="5" style="334" customWidth="1"/>
    <col min="3852" max="3852" width="6" style="334" bestFit="1" customWidth="1"/>
    <col min="3853" max="3853" width="6.140625" style="334" customWidth="1"/>
    <col min="3854" max="3854" width="16.5703125" style="334" customWidth="1"/>
    <col min="3855" max="4095" width="11.42578125" style="334"/>
    <col min="4096" max="4096" width="3.85546875" style="334" customWidth="1"/>
    <col min="4097" max="4097" width="49.7109375" style="334" customWidth="1"/>
    <col min="4098" max="4098" width="29.42578125" style="334" customWidth="1"/>
    <col min="4099" max="4099" width="6.28515625" style="334" customWidth="1"/>
    <col min="4100" max="4100" width="4.28515625" style="334" customWidth="1"/>
    <col min="4101" max="4101" width="6.42578125" style="334" customWidth="1"/>
    <col min="4102" max="4102" width="3.28515625" style="334" customWidth="1"/>
    <col min="4103" max="4103" width="6" style="334" customWidth="1"/>
    <col min="4104" max="4104" width="5.7109375" style="334" bestFit="1" customWidth="1"/>
    <col min="4105" max="4105" width="7" style="334" customWidth="1"/>
    <col min="4106" max="4106" width="5.42578125" style="334" customWidth="1"/>
    <col min="4107" max="4107" width="5" style="334" customWidth="1"/>
    <col min="4108" max="4108" width="6" style="334" bestFit="1" customWidth="1"/>
    <col min="4109" max="4109" width="6.140625" style="334" customWidth="1"/>
    <col min="4110" max="4110" width="16.5703125" style="334" customWidth="1"/>
    <col min="4111" max="4351" width="11.42578125" style="334"/>
    <col min="4352" max="4352" width="3.85546875" style="334" customWidth="1"/>
    <col min="4353" max="4353" width="49.7109375" style="334" customWidth="1"/>
    <col min="4354" max="4354" width="29.42578125" style="334" customWidth="1"/>
    <col min="4355" max="4355" width="6.28515625" style="334" customWidth="1"/>
    <col min="4356" max="4356" width="4.28515625" style="334" customWidth="1"/>
    <col min="4357" max="4357" width="6.42578125" style="334" customWidth="1"/>
    <col min="4358" max="4358" width="3.28515625" style="334" customWidth="1"/>
    <col min="4359" max="4359" width="6" style="334" customWidth="1"/>
    <col min="4360" max="4360" width="5.7109375" style="334" bestFit="1" customWidth="1"/>
    <col min="4361" max="4361" width="7" style="334" customWidth="1"/>
    <col min="4362" max="4362" width="5.42578125" style="334" customWidth="1"/>
    <col min="4363" max="4363" width="5" style="334" customWidth="1"/>
    <col min="4364" max="4364" width="6" style="334" bestFit="1" customWidth="1"/>
    <col min="4365" max="4365" width="6.140625" style="334" customWidth="1"/>
    <col min="4366" max="4366" width="16.5703125" style="334" customWidth="1"/>
    <col min="4367" max="4607" width="11.42578125" style="334"/>
    <col min="4608" max="4608" width="3.85546875" style="334" customWidth="1"/>
    <col min="4609" max="4609" width="49.7109375" style="334" customWidth="1"/>
    <col min="4610" max="4610" width="29.42578125" style="334" customWidth="1"/>
    <col min="4611" max="4611" width="6.28515625" style="334" customWidth="1"/>
    <col min="4612" max="4612" width="4.28515625" style="334" customWidth="1"/>
    <col min="4613" max="4613" width="6.42578125" style="334" customWidth="1"/>
    <col min="4614" max="4614" width="3.28515625" style="334" customWidth="1"/>
    <col min="4615" max="4615" width="6" style="334" customWidth="1"/>
    <col min="4616" max="4616" width="5.7109375" style="334" bestFit="1" customWidth="1"/>
    <col min="4617" max="4617" width="7" style="334" customWidth="1"/>
    <col min="4618" max="4618" width="5.42578125" style="334" customWidth="1"/>
    <col min="4619" max="4619" width="5" style="334" customWidth="1"/>
    <col min="4620" max="4620" width="6" style="334" bestFit="1" customWidth="1"/>
    <col min="4621" max="4621" width="6.140625" style="334" customWidth="1"/>
    <col min="4622" max="4622" width="16.5703125" style="334" customWidth="1"/>
    <col min="4623" max="4863" width="11.42578125" style="334"/>
    <col min="4864" max="4864" width="3.85546875" style="334" customWidth="1"/>
    <col min="4865" max="4865" width="49.7109375" style="334" customWidth="1"/>
    <col min="4866" max="4866" width="29.42578125" style="334" customWidth="1"/>
    <col min="4867" max="4867" width="6.28515625" style="334" customWidth="1"/>
    <col min="4868" max="4868" width="4.28515625" style="334" customWidth="1"/>
    <col min="4869" max="4869" width="6.42578125" style="334" customWidth="1"/>
    <col min="4870" max="4870" width="3.28515625" style="334" customWidth="1"/>
    <col min="4871" max="4871" width="6" style="334" customWidth="1"/>
    <col min="4872" max="4872" width="5.7109375" style="334" bestFit="1" customWidth="1"/>
    <col min="4873" max="4873" width="7" style="334" customWidth="1"/>
    <col min="4874" max="4874" width="5.42578125" style="334" customWidth="1"/>
    <col min="4875" max="4875" width="5" style="334" customWidth="1"/>
    <col min="4876" max="4876" width="6" style="334" bestFit="1" customWidth="1"/>
    <col min="4877" max="4877" width="6.140625" style="334" customWidth="1"/>
    <col min="4878" max="4878" width="16.5703125" style="334" customWidth="1"/>
    <col min="4879" max="5119" width="11.42578125" style="334"/>
    <col min="5120" max="5120" width="3.85546875" style="334" customWidth="1"/>
    <col min="5121" max="5121" width="49.7109375" style="334" customWidth="1"/>
    <col min="5122" max="5122" width="29.42578125" style="334" customWidth="1"/>
    <col min="5123" max="5123" width="6.28515625" style="334" customWidth="1"/>
    <col min="5124" max="5124" width="4.28515625" style="334" customWidth="1"/>
    <col min="5125" max="5125" width="6.42578125" style="334" customWidth="1"/>
    <col min="5126" max="5126" width="3.28515625" style="334" customWidth="1"/>
    <col min="5127" max="5127" width="6" style="334" customWidth="1"/>
    <col min="5128" max="5128" width="5.7109375" style="334" bestFit="1" customWidth="1"/>
    <col min="5129" max="5129" width="7" style="334" customWidth="1"/>
    <col min="5130" max="5130" width="5.42578125" style="334" customWidth="1"/>
    <col min="5131" max="5131" width="5" style="334" customWidth="1"/>
    <col min="5132" max="5132" width="6" style="334" bestFit="1" customWidth="1"/>
    <col min="5133" max="5133" width="6.140625" style="334" customWidth="1"/>
    <col min="5134" max="5134" width="16.5703125" style="334" customWidth="1"/>
    <col min="5135" max="5375" width="11.42578125" style="334"/>
    <col min="5376" max="5376" width="3.85546875" style="334" customWidth="1"/>
    <col min="5377" max="5377" width="49.7109375" style="334" customWidth="1"/>
    <col min="5378" max="5378" width="29.42578125" style="334" customWidth="1"/>
    <col min="5379" max="5379" width="6.28515625" style="334" customWidth="1"/>
    <col min="5380" max="5380" width="4.28515625" style="334" customWidth="1"/>
    <col min="5381" max="5381" width="6.42578125" style="334" customWidth="1"/>
    <col min="5382" max="5382" width="3.28515625" style="334" customWidth="1"/>
    <col min="5383" max="5383" width="6" style="334" customWidth="1"/>
    <col min="5384" max="5384" width="5.7109375" style="334" bestFit="1" customWidth="1"/>
    <col min="5385" max="5385" width="7" style="334" customWidth="1"/>
    <col min="5386" max="5386" width="5.42578125" style="334" customWidth="1"/>
    <col min="5387" max="5387" width="5" style="334" customWidth="1"/>
    <col min="5388" max="5388" width="6" style="334" bestFit="1" customWidth="1"/>
    <col min="5389" max="5389" width="6.140625" style="334" customWidth="1"/>
    <col min="5390" max="5390" width="16.5703125" style="334" customWidth="1"/>
    <col min="5391" max="5631" width="11.42578125" style="334"/>
    <col min="5632" max="5632" width="3.85546875" style="334" customWidth="1"/>
    <col min="5633" max="5633" width="49.7109375" style="334" customWidth="1"/>
    <col min="5634" max="5634" width="29.42578125" style="334" customWidth="1"/>
    <col min="5635" max="5635" width="6.28515625" style="334" customWidth="1"/>
    <col min="5636" max="5636" width="4.28515625" style="334" customWidth="1"/>
    <col min="5637" max="5637" width="6.42578125" style="334" customWidth="1"/>
    <col min="5638" max="5638" width="3.28515625" style="334" customWidth="1"/>
    <col min="5639" max="5639" width="6" style="334" customWidth="1"/>
    <col min="5640" max="5640" width="5.7109375" style="334" bestFit="1" customWidth="1"/>
    <col min="5641" max="5641" width="7" style="334" customWidth="1"/>
    <col min="5642" max="5642" width="5.42578125" style="334" customWidth="1"/>
    <col min="5643" max="5643" width="5" style="334" customWidth="1"/>
    <col min="5644" max="5644" width="6" style="334" bestFit="1" customWidth="1"/>
    <col min="5645" max="5645" width="6.140625" style="334" customWidth="1"/>
    <col min="5646" max="5646" width="16.5703125" style="334" customWidth="1"/>
    <col min="5647" max="5887" width="11.42578125" style="334"/>
    <col min="5888" max="5888" width="3.85546875" style="334" customWidth="1"/>
    <col min="5889" max="5889" width="49.7109375" style="334" customWidth="1"/>
    <col min="5890" max="5890" width="29.42578125" style="334" customWidth="1"/>
    <col min="5891" max="5891" width="6.28515625" style="334" customWidth="1"/>
    <col min="5892" max="5892" width="4.28515625" style="334" customWidth="1"/>
    <col min="5893" max="5893" width="6.42578125" style="334" customWidth="1"/>
    <col min="5894" max="5894" width="3.28515625" style="334" customWidth="1"/>
    <col min="5895" max="5895" width="6" style="334" customWidth="1"/>
    <col min="5896" max="5896" width="5.7109375" style="334" bestFit="1" customWidth="1"/>
    <col min="5897" max="5897" width="7" style="334" customWidth="1"/>
    <col min="5898" max="5898" width="5.42578125" style="334" customWidth="1"/>
    <col min="5899" max="5899" width="5" style="334" customWidth="1"/>
    <col min="5900" max="5900" width="6" style="334" bestFit="1" customWidth="1"/>
    <col min="5901" max="5901" width="6.140625" style="334" customWidth="1"/>
    <col min="5902" max="5902" width="16.5703125" style="334" customWidth="1"/>
    <col min="5903" max="6143" width="11.42578125" style="334"/>
    <col min="6144" max="6144" width="3.85546875" style="334" customWidth="1"/>
    <col min="6145" max="6145" width="49.7109375" style="334" customWidth="1"/>
    <col min="6146" max="6146" width="29.42578125" style="334" customWidth="1"/>
    <col min="6147" max="6147" width="6.28515625" style="334" customWidth="1"/>
    <col min="6148" max="6148" width="4.28515625" style="334" customWidth="1"/>
    <col min="6149" max="6149" width="6.42578125" style="334" customWidth="1"/>
    <col min="6150" max="6150" width="3.28515625" style="334" customWidth="1"/>
    <col min="6151" max="6151" width="6" style="334" customWidth="1"/>
    <col min="6152" max="6152" width="5.7109375" style="334" bestFit="1" customWidth="1"/>
    <col min="6153" max="6153" width="7" style="334" customWidth="1"/>
    <col min="6154" max="6154" width="5.42578125" style="334" customWidth="1"/>
    <col min="6155" max="6155" width="5" style="334" customWidth="1"/>
    <col min="6156" max="6156" width="6" style="334" bestFit="1" customWidth="1"/>
    <col min="6157" max="6157" width="6.140625" style="334" customWidth="1"/>
    <col min="6158" max="6158" width="16.5703125" style="334" customWidth="1"/>
    <col min="6159" max="6399" width="11.42578125" style="334"/>
    <col min="6400" max="6400" width="3.85546875" style="334" customWidth="1"/>
    <col min="6401" max="6401" width="49.7109375" style="334" customWidth="1"/>
    <col min="6402" max="6402" width="29.42578125" style="334" customWidth="1"/>
    <col min="6403" max="6403" width="6.28515625" style="334" customWidth="1"/>
    <col min="6404" max="6404" width="4.28515625" style="334" customWidth="1"/>
    <col min="6405" max="6405" width="6.42578125" style="334" customWidth="1"/>
    <col min="6406" max="6406" width="3.28515625" style="334" customWidth="1"/>
    <col min="6407" max="6407" width="6" style="334" customWidth="1"/>
    <col min="6408" max="6408" width="5.7109375" style="334" bestFit="1" customWidth="1"/>
    <col min="6409" max="6409" width="7" style="334" customWidth="1"/>
    <col min="6410" max="6410" width="5.42578125" style="334" customWidth="1"/>
    <col min="6411" max="6411" width="5" style="334" customWidth="1"/>
    <col min="6412" max="6412" width="6" style="334" bestFit="1" customWidth="1"/>
    <col min="6413" max="6413" width="6.140625" style="334" customWidth="1"/>
    <col min="6414" max="6414" width="16.5703125" style="334" customWidth="1"/>
    <col min="6415" max="6655" width="11.42578125" style="334"/>
    <col min="6656" max="6656" width="3.85546875" style="334" customWidth="1"/>
    <col min="6657" max="6657" width="49.7109375" style="334" customWidth="1"/>
    <col min="6658" max="6658" width="29.42578125" style="334" customWidth="1"/>
    <col min="6659" max="6659" width="6.28515625" style="334" customWidth="1"/>
    <col min="6660" max="6660" width="4.28515625" style="334" customWidth="1"/>
    <col min="6661" max="6661" width="6.42578125" style="334" customWidth="1"/>
    <col min="6662" max="6662" width="3.28515625" style="334" customWidth="1"/>
    <col min="6663" max="6663" width="6" style="334" customWidth="1"/>
    <col min="6664" max="6664" width="5.7109375" style="334" bestFit="1" customWidth="1"/>
    <col min="6665" max="6665" width="7" style="334" customWidth="1"/>
    <col min="6666" max="6666" width="5.42578125" style="334" customWidth="1"/>
    <col min="6667" max="6667" width="5" style="334" customWidth="1"/>
    <col min="6668" max="6668" width="6" style="334" bestFit="1" customWidth="1"/>
    <col min="6669" max="6669" width="6.140625" style="334" customWidth="1"/>
    <col min="6670" max="6670" width="16.5703125" style="334" customWidth="1"/>
    <col min="6671" max="6911" width="11.42578125" style="334"/>
    <col min="6912" max="6912" width="3.85546875" style="334" customWidth="1"/>
    <col min="6913" max="6913" width="49.7109375" style="334" customWidth="1"/>
    <col min="6914" max="6914" width="29.42578125" style="334" customWidth="1"/>
    <col min="6915" max="6915" width="6.28515625" style="334" customWidth="1"/>
    <col min="6916" max="6916" width="4.28515625" style="334" customWidth="1"/>
    <col min="6917" max="6917" width="6.42578125" style="334" customWidth="1"/>
    <col min="6918" max="6918" width="3.28515625" style="334" customWidth="1"/>
    <col min="6919" max="6919" width="6" style="334" customWidth="1"/>
    <col min="6920" max="6920" width="5.7109375" style="334" bestFit="1" customWidth="1"/>
    <col min="6921" max="6921" width="7" style="334" customWidth="1"/>
    <col min="6922" max="6922" width="5.42578125" style="334" customWidth="1"/>
    <col min="6923" max="6923" width="5" style="334" customWidth="1"/>
    <col min="6924" max="6924" width="6" style="334" bestFit="1" customWidth="1"/>
    <col min="6925" max="6925" width="6.140625" style="334" customWidth="1"/>
    <col min="6926" max="6926" width="16.5703125" style="334" customWidth="1"/>
    <col min="6927" max="7167" width="11.42578125" style="334"/>
    <col min="7168" max="7168" width="3.85546875" style="334" customWidth="1"/>
    <col min="7169" max="7169" width="49.7109375" style="334" customWidth="1"/>
    <col min="7170" max="7170" width="29.42578125" style="334" customWidth="1"/>
    <col min="7171" max="7171" width="6.28515625" style="334" customWidth="1"/>
    <col min="7172" max="7172" width="4.28515625" style="334" customWidth="1"/>
    <col min="7173" max="7173" width="6.42578125" style="334" customWidth="1"/>
    <col min="7174" max="7174" width="3.28515625" style="334" customWidth="1"/>
    <col min="7175" max="7175" width="6" style="334" customWidth="1"/>
    <col min="7176" max="7176" width="5.7109375" style="334" bestFit="1" customWidth="1"/>
    <col min="7177" max="7177" width="7" style="334" customWidth="1"/>
    <col min="7178" max="7178" width="5.42578125" style="334" customWidth="1"/>
    <col min="7179" max="7179" width="5" style="334" customWidth="1"/>
    <col min="7180" max="7180" width="6" style="334" bestFit="1" customWidth="1"/>
    <col min="7181" max="7181" width="6.140625" style="334" customWidth="1"/>
    <col min="7182" max="7182" width="16.5703125" style="334" customWidth="1"/>
    <col min="7183" max="7423" width="11.42578125" style="334"/>
    <col min="7424" max="7424" width="3.85546875" style="334" customWidth="1"/>
    <col min="7425" max="7425" width="49.7109375" style="334" customWidth="1"/>
    <col min="7426" max="7426" width="29.42578125" style="334" customWidth="1"/>
    <col min="7427" max="7427" width="6.28515625" style="334" customWidth="1"/>
    <col min="7428" max="7428" width="4.28515625" style="334" customWidth="1"/>
    <col min="7429" max="7429" width="6.42578125" style="334" customWidth="1"/>
    <col min="7430" max="7430" width="3.28515625" style="334" customWidth="1"/>
    <col min="7431" max="7431" width="6" style="334" customWidth="1"/>
    <col min="7432" max="7432" width="5.7109375" style="334" bestFit="1" customWidth="1"/>
    <col min="7433" max="7433" width="7" style="334" customWidth="1"/>
    <col min="7434" max="7434" width="5.42578125" style="334" customWidth="1"/>
    <col min="7435" max="7435" width="5" style="334" customWidth="1"/>
    <col min="7436" max="7436" width="6" style="334" bestFit="1" customWidth="1"/>
    <col min="7437" max="7437" width="6.140625" style="334" customWidth="1"/>
    <col min="7438" max="7438" width="16.5703125" style="334" customWidth="1"/>
    <col min="7439" max="7679" width="11.42578125" style="334"/>
    <col min="7680" max="7680" width="3.85546875" style="334" customWidth="1"/>
    <col min="7681" max="7681" width="49.7109375" style="334" customWidth="1"/>
    <col min="7682" max="7682" width="29.42578125" style="334" customWidth="1"/>
    <col min="7683" max="7683" width="6.28515625" style="334" customWidth="1"/>
    <col min="7684" max="7684" width="4.28515625" style="334" customWidth="1"/>
    <col min="7685" max="7685" width="6.42578125" style="334" customWidth="1"/>
    <col min="7686" max="7686" width="3.28515625" style="334" customWidth="1"/>
    <col min="7687" max="7687" width="6" style="334" customWidth="1"/>
    <col min="7688" max="7688" width="5.7109375" style="334" bestFit="1" customWidth="1"/>
    <col min="7689" max="7689" width="7" style="334" customWidth="1"/>
    <col min="7690" max="7690" width="5.42578125" style="334" customWidth="1"/>
    <col min="7691" max="7691" width="5" style="334" customWidth="1"/>
    <col min="7692" max="7692" width="6" style="334" bestFit="1" customWidth="1"/>
    <col min="7693" max="7693" width="6.140625" style="334" customWidth="1"/>
    <col min="7694" max="7694" width="16.5703125" style="334" customWidth="1"/>
    <col min="7695" max="7935" width="11.42578125" style="334"/>
    <col min="7936" max="7936" width="3.85546875" style="334" customWidth="1"/>
    <col min="7937" max="7937" width="49.7109375" style="334" customWidth="1"/>
    <col min="7938" max="7938" width="29.42578125" style="334" customWidth="1"/>
    <col min="7939" max="7939" width="6.28515625" style="334" customWidth="1"/>
    <col min="7940" max="7940" width="4.28515625" style="334" customWidth="1"/>
    <col min="7941" max="7941" width="6.42578125" style="334" customWidth="1"/>
    <col min="7942" max="7942" width="3.28515625" style="334" customWidth="1"/>
    <col min="7943" max="7943" width="6" style="334" customWidth="1"/>
    <col min="7944" max="7944" width="5.7109375" style="334" bestFit="1" customWidth="1"/>
    <col min="7945" max="7945" width="7" style="334" customWidth="1"/>
    <col min="7946" max="7946" width="5.42578125" style="334" customWidth="1"/>
    <col min="7947" max="7947" width="5" style="334" customWidth="1"/>
    <col min="7948" max="7948" width="6" style="334" bestFit="1" customWidth="1"/>
    <col min="7949" max="7949" width="6.140625" style="334" customWidth="1"/>
    <col min="7950" max="7950" width="16.5703125" style="334" customWidth="1"/>
    <col min="7951" max="8191" width="11.42578125" style="334"/>
    <col min="8192" max="8192" width="3.85546875" style="334" customWidth="1"/>
    <col min="8193" max="8193" width="49.7109375" style="334" customWidth="1"/>
    <col min="8194" max="8194" width="29.42578125" style="334" customWidth="1"/>
    <col min="8195" max="8195" width="6.28515625" style="334" customWidth="1"/>
    <col min="8196" max="8196" width="4.28515625" style="334" customWidth="1"/>
    <col min="8197" max="8197" width="6.42578125" style="334" customWidth="1"/>
    <col min="8198" max="8198" width="3.28515625" style="334" customWidth="1"/>
    <col min="8199" max="8199" width="6" style="334" customWidth="1"/>
    <col min="8200" max="8200" width="5.7109375" style="334" bestFit="1" customWidth="1"/>
    <col min="8201" max="8201" width="7" style="334" customWidth="1"/>
    <col min="8202" max="8202" width="5.42578125" style="334" customWidth="1"/>
    <col min="8203" max="8203" width="5" style="334" customWidth="1"/>
    <col min="8204" max="8204" width="6" style="334" bestFit="1" customWidth="1"/>
    <col min="8205" max="8205" width="6.140625" style="334" customWidth="1"/>
    <col min="8206" max="8206" width="16.5703125" style="334" customWidth="1"/>
    <col min="8207" max="8447" width="11.42578125" style="334"/>
    <col min="8448" max="8448" width="3.85546875" style="334" customWidth="1"/>
    <col min="8449" max="8449" width="49.7109375" style="334" customWidth="1"/>
    <col min="8450" max="8450" width="29.42578125" style="334" customWidth="1"/>
    <col min="8451" max="8451" width="6.28515625" style="334" customWidth="1"/>
    <col min="8452" max="8452" width="4.28515625" style="334" customWidth="1"/>
    <col min="8453" max="8453" width="6.42578125" style="334" customWidth="1"/>
    <col min="8454" max="8454" width="3.28515625" style="334" customWidth="1"/>
    <col min="8455" max="8455" width="6" style="334" customWidth="1"/>
    <col min="8456" max="8456" width="5.7109375" style="334" bestFit="1" customWidth="1"/>
    <col min="8457" max="8457" width="7" style="334" customWidth="1"/>
    <col min="8458" max="8458" width="5.42578125" style="334" customWidth="1"/>
    <col min="8459" max="8459" width="5" style="334" customWidth="1"/>
    <col min="8460" max="8460" width="6" style="334" bestFit="1" customWidth="1"/>
    <col min="8461" max="8461" width="6.140625" style="334" customWidth="1"/>
    <col min="8462" max="8462" width="16.5703125" style="334" customWidth="1"/>
    <col min="8463" max="8703" width="11.42578125" style="334"/>
    <col min="8704" max="8704" width="3.85546875" style="334" customWidth="1"/>
    <col min="8705" max="8705" width="49.7109375" style="334" customWidth="1"/>
    <col min="8706" max="8706" width="29.42578125" style="334" customWidth="1"/>
    <col min="8707" max="8707" width="6.28515625" style="334" customWidth="1"/>
    <col min="8708" max="8708" width="4.28515625" style="334" customWidth="1"/>
    <col min="8709" max="8709" width="6.42578125" style="334" customWidth="1"/>
    <col min="8710" max="8710" width="3.28515625" style="334" customWidth="1"/>
    <col min="8711" max="8711" width="6" style="334" customWidth="1"/>
    <col min="8712" max="8712" width="5.7109375" style="334" bestFit="1" customWidth="1"/>
    <col min="8713" max="8713" width="7" style="334" customWidth="1"/>
    <col min="8714" max="8714" width="5.42578125" style="334" customWidth="1"/>
    <col min="8715" max="8715" width="5" style="334" customWidth="1"/>
    <col min="8716" max="8716" width="6" style="334" bestFit="1" customWidth="1"/>
    <col min="8717" max="8717" width="6.140625" style="334" customWidth="1"/>
    <col min="8718" max="8718" width="16.5703125" style="334" customWidth="1"/>
    <col min="8719" max="8959" width="11.42578125" style="334"/>
    <col min="8960" max="8960" width="3.85546875" style="334" customWidth="1"/>
    <col min="8961" max="8961" width="49.7109375" style="334" customWidth="1"/>
    <col min="8962" max="8962" width="29.42578125" style="334" customWidth="1"/>
    <col min="8963" max="8963" width="6.28515625" style="334" customWidth="1"/>
    <col min="8964" max="8964" width="4.28515625" style="334" customWidth="1"/>
    <col min="8965" max="8965" width="6.42578125" style="334" customWidth="1"/>
    <col min="8966" max="8966" width="3.28515625" style="334" customWidth="1"/>
    <col min="8967" max="8967" width="6" style="334" customWidth="1"/>
    <col min="8968" max="8968" width="5.7109375" style="334" bestFit="1" customWidth="1"/>
    <col min="8969" max="8969" width="7" style="334" customWidth="1"/>
    <col min="8970" max="8970" width="5.42578125" style="334" customWidth="1"/>
    <col min="8971" max="8971" width="5" style="334" customWidth="1"/>
    <col min="8972" max="8972" width="6" style="334" bestFit="1" customWidth="1"/>
    <col min="8973" max="8973" width="6.140625" style="334" customWidth="1"/>
    <col min="8974" max="8974" width="16.5703125" style="334" customWidth="1"/>
    <col min="8975" max="9215" width="11.42578125" style="334"/>
    <col min="9216" max="9216" width="3.85546875" style="334" customWidth="1"/>
    <col min="9217" max="9217" width="49.7109375" style="334" customWidth="1"/>
    <col min="9218" max="9218" width="29.42578125" style="334" customWidth="1"/>
    <col min="9219" max="9219" width="6.28515625" style="334" customWidth="1"/>
    <col min="9220" max="9220" width="4.28515625" style="334" customWidth="1"/>
    <col min="9221" max="9221" width="6.42578125" style="334" customWidth="1"/>
    <col min="9222" max="9222" width="3.28515625" style="334" customWidth="1"/>
    <col min="9223" max="9223" width="6" style="334" customWidth="1"/>
    <col min="9224" max="9224" width="5.7109375" style="334" bestFit="1" customWidth="1"/>
    <col min="9225" max="9225" width="7" style="334" customWidth="1"/>
    <col min="9226" max="9226" width="5.42578125" style="334" customWidth="1"/>
    <col min="9227" max="9227" width="5" style="334" customWidth="1"/>
    <col min="9228" max="9228" width="6" style="334" bestFit="1" customWidth="1"/>
    <col min="9229" max="9229" width="6.140625" style="334" customWidth="1"/>
    <col min="9230" max="9230" width="16.5703125" style="334" customWidth="1"/>
    <col min="9231" max="9471" width="11.42578125" style="334"/>
    <col min="9472" max="9472" width="3.85546875" style="334" customWidth="1"/>
    <col min="9473" max="9473" width="49.7109375" style="334" customWidth="1"/>
    <col min="9474" max="9474" width="29.42578125" style="334" customWidth="1"/>
    <col min="9475" max="9475" width="6.28515625" style="334" customWidth="1"/>
    <col min="9476" max="9476" width="4.28515625" style="334" customWidth="1"/>
    <col min="9477" max="9477" width="6.42578125" style="334" customWidth="1"/>
    <col min="9478" max="9478" width="3.28515625" style="334" customWidth="1"/>
    <col min="9479" max="9479" width="6" style="334" customWidth="1"/>
    <col min="9480" max="9480" width="5.7109375" style="334" bestFit="1" customWidth="1"/>
    <col min="9481" max="9481" width="7" style="334" customWidth="1"/>
    <col min="9482" max="9482" width="5.42578125" style="334" customWidth="1"/>
    <col min="9483" max="9483" width="5" style="334" customWidth="1"/>
    <col min="9484" max="9484" width="6" style="334" bestFit="1" customWidth="1"/>
    <col min="9485" max="9485" width="6.140625" style="334" customWidth="1"/>
    <col min="9486" max="9486" width="16.5703125" style="334" customWidth="1"/>
    <col min="9487" max="9727" width="11.42578125" style="334"/>
    <col min="9728" max="9728" width="3.85546875" style="334" customWidth="1"/>
    <col min="9729" max="9729" width="49.7109375" style="334" customWidth="1"/>
    <col min="9730" max="9730" width="29.42578125" style="334" customWidth="1"/>
    <col min="9731" max="9731" width="6.28515625" style="334" customWidth="1"/>
    <col min="9732" max="9732" width="4.28515625" style="334" customWidth="1"/>
    <col min="9733" max="9733" width="6.42578125" style="334" customWidth="1"/>
    <col min="9734" max="9734" width="3.28515625" style="334" customWidth="1"/>
    <col min="9735" max="9735" width="6" style="334" customWidth="1"/>
    <col min="9736" max="9736" width="5.7109375" style="334" bestFit="1" customWidth="1"/>
    <col min="9737" max="9737" width="7" style="334" customWidth="1"/>
    <col min="9738" max="9738" width="5.42578125" style="334" customWidth="1"/>
    <col min="9739" max="9739" width="5" style="334" customWidth="1"/>
    <col min="9740" max="9740" width="6" style="334" bestFit="1" customWidth="1"/>
    <col min="9741" max="9741" width="6.140625" style="334" customWidth="1"/>
    <col min="9742" max="9742" width="16.5703125" style="334" customWidth="1"/>
    <col min="9743" max="9983" width="11.42578125" style="334"/>
    <col min="9984" max="9984" width="3.85546875" style="334" customWidth="1"/>
    <col min="9985" max="9985" width="49.7109375" style="334" customWidth="1"/>
    <col min="9986" max="9986" width="29.42578125" style="334" customWidth="1"/>
    <col min="9987" max="9987" width="6.28515625" style="334" customWidth="1"/>
    <col min="9988" max="9988" width="4.28515625" style="334" customWidth="1"/>
    <col min="9989" max="9989" width="6.42578125" style="334" customWidth="1"/>
    <col min="9990" max="9990" width="3.28515625" style="334" customWidth="1"/>
    <col min="9991" max="9991" width="6" style="334" customWidth="1"/>
    <col min="9992" max="9992" width="5.7109375" style="334" bestFit="1" customWidth="1"/>
    <col min="9993" max="9993" width="7" style="334" customWidth="1"/>
    <col min="9994" max="9994" width="5.42578125" style="334" customWidth="1"/>
    <col min="9995" max="9995" width="5" style="334" customWidth="1"/>
    <col min="9996" max="9996" width="6" style="334" bestFit="1" customWidth="1"/>
    <col min="9997" max="9997" width="6.140625" style="334" customWidth="1"/>
    <col min="9998" max="9998" width="16.5703125" style="334" customWidth="1"/>
    <col min="9999" max="10239" width="11.42578125" style="334"/>
    <col min="10240" max="10240" width="3.85546875" style="334" customWidth="1"/>
    <col min="10241" max="10241" width="49.7109375" style="334" customWidth="1"/>
    <col min="10242" max="10242" width="29.42578125" style="334" customWidth="1"/>
    <col min="10243" max="10243" width="6.28515625" style="334" customWidth="1"/>
    <col min="10244" max="10244" width="4.28515625" style="334" customWidth="1"/>
    <col min="10245" max="10245" width="6.42578125" style="334" customWidth="1"/>
    <col min="10246" max="10246" width="3.28515625" style="334" customWidth="1"/>
    <col min="10247" max="10247" width="6" style="334" customWidth="1"/>
    <col min="10248" max="10248" width="5.7109375" style="334" bestFit="1" customWidth="1"/>
    <col min="10249" max="10249" width="7" style="334" customWidth="1"/>
    <col min="10250" max="10250" width="5.42578125" style="334" customWidth="1"/>
    <col min="10251" max="10251" width="5" style="334" customWidth="1"/>
    <col min="10252" max="10252" width="6" style="334" bestFit="1" customWidth="1"/>
    <col min="10253" max="10253" width="6.140625" style="334" customWidth="1"/>
    <col min="10254" max="10254" width="16.5703125" style="334" customWidth="1"/>
    <col min="10255" max="10495" width="11.42578125" style="334"/>
    <col min="10496" max="10496" width="3.85546875" style="334" customWidth="1"/>
    <col min="10497" max="10497" width="49.7109375" style="334" customWidth="1"/>
    <col min="10498" max="10498" width="29.42578125" style="334" customWidth="1"/>
    <col min="10499" max="10499" width="6.28515625" style="334" customWidth="1"/>
    <col min="10500" max="10500" width="4.28515625" style="334" customWidth="1"/>
    <col min="10501" max="10501" width="6.42578125" style="334" customWidth="1"/>
    <col min="10502" max="10502" width="3.28515625" style="334" customWidth="1"/>
    <col min="10503" max="10503" width="6" style="334" customWidth="1"/>
    <col min="10504" max="10504" width="5.7109375" style="334" bestFit="1" customWidth="1"/>
    <col min="10505" max="10505" width="7" style="334" customWidth="1"/>
    <col min="10506" max="10506" width="5.42578125" style="334" customWidth="1"/>
    <col min="10507" max="10507" width="5" style="334" customWidth="1"/>
    <col min="10508" max="10508" width="6" style="334" bestFit="1" customWidth="1"/>
    <col min="10509" max="10509" width="6.140625" style="334" customWidth="1"/>
    <col min="10510" max="10510" width="16.5703125" style="334" customWidth="1"/>
    <col min="10511" max="10751" width="11.42578125" style="334"/>
    <col min="10752" max="10752" width="3.85546875" style="334" customWidth="1"/>
    <col min="10753" max="10753" width="49.7109375" style="334" customWidth="1"/>
    <col min="10754" max="10754" width="29.42578125" style="334" customWidth="1"/>
    <col min="10755" max="10755" width="6.28515625" style="334" customWidth="1"/>
    <col min="10756" max="10756" width="4.28515625" style="334" customWidth="1"/>
    <col min="10757" max="10757" width="6.42578125" style="334" customWidth="1"/>
    <col min="10758" max="10758" width="3.28515625" style="334" customWidth="1"/>
    <col min="10759" max="10759" width="6" style="334" customWidth="1"/>
    <col min="10760" max="10760" width="5.7109375" style="334" bestFit="1" customWidth="1"/>
    <col min="10761" max="10761" width="7" style="334" customWidth="1"/>
    <col min="10762" max="10762" width="5.42578125" style="334" customWidth="1"/>
    <col min="10763" max="10763" width="5" style="334" customWidth="1"/>
    <col min="10764" max="10764" width="6" style="334" bestFit="1" customWidth="1"/>
    <col min="10765" max="10765" width="6.140625" style="334" customWidth="1"/>
    <col min="10766" max="10766" width="16.5703125" style="334" customWidth="1"/>
    <col min="10767" max="11007" width="11.42578125" style="334"/>
    <col min="11008" max="11008" width="3.85546875" style="334" customWidth="1"/>
    <col min="11009" max="11009" width="49.7109375" style="334" customWidth="1"/>
    <col min="11010" max="11010" width="29.42578125" style="334" customWidth="1"/>
    <col min="11011" max="11011" width="6.28515625" style="334" customWidth="1"/>
    <col min="11012" max="11012" width="4.28515625" style="334" customWidth="1"/>
    <col min="11013" max="11013" width="6.42578125" style="334" customWidth="1"/>
    <col min="11014" max="11014" width="3.28515625" style="334" customWidth="1"/>
    <col min="11015" max="11015" width="6" style="334" customWidth="1"/>
    <col min="11016" max="11016" width="5.7109375" style="334" bestFit="1" customWidth="1"/>
    <col min="11017" max="11017" width="7" style="334" customWidth="1"/>
    <col min="11018" max="11018" width="5.42578125" style="334" customWidth="1"/>
    <col min="11019" max="11019" width="5" style="334" customWidth="1"/>
    <col min="11020" max="11020" width="6" style="334" bestFit="1" customWidth="1"/>
    <col min="11021" max="11021" width="6.140625" style="334" customWidth="1"/>
    <col min="11022" max="11022" width="16.5703125" style="334" customWidth="1"/>
    <col min="11023" max="11263" width="11.42578125" style="334"/>
    <col min="11264" max="11264" width="3.85546875" style="334" customWidth="1"/>
    <col min="11265" max="11265" width="49.7109375" style="334" customWidth="1"/>
    <col min="11266" max="11266" width="29.42578125" style="334" customWidth="1"/>
    <col min="11267" max="11267" width="6.28515625" style="334" customWidth="1"/>
    <col min="11268" max="11268" width="4.28515625" style="334" customWidth="1"/>
    <col min="11269" max="11269" width="6.42578125" style="334" customWidth="1"/>
    <col min="11270" max="11270" width="3.28515625" style="334" customWidth="1"/>
    <col min="11271" max="11271" width="6" style="334" customWidth="1"/>
    <col min="11272" max="11272" width="5.7109375" style="334" bestFit="1" customWidth="1"/>
    <col min="11273" max="11273" width="7" style="334" customWidth="1"/>
    <col min="11274" max="11274" width="5.42578125" style="334" customWidth="1"/>
    <col min="11275" max="11275" width="5" style="334" customWidth="1"/>
    <col min="11276" max="11276" width="6" style="334" bestFit="1" customWidth="1"/>
    <col min="11277" max="11277" width="6.140625" style="334" customWidth="1"/>
    <col min="11278" max="11278" width="16.5703125" style="334" customWidth="1"/>
    <col min="11279" max="11519" width="11.42578125" style="334"/>
    <col min="11520" max="11520" width="3.85546875" style="334" customWidth="1"/>
    <col min="11521" max="11521" width="49.7109375" style="334" customWidth="1"/>
    <col min="11522" max="11522" width="29.42578125" style="334" customWidth="1"/>
    <col min="11523" max="11523" width="6.28515625" style="334" customWidth="1"/>
    <col min="11524" max="11524" width="4.28515625" style="334" customWidth="1"/>
    <col min="11525" max="11525" width="6.42578125" style="334" customWidth="1"/>
    <col min="11526" max="11526" width="3.28515625" style="334" customWidth="1"/>
    <col min="11527" max="11527" width="6" style="334" customWidth="1"/>
    <col min="11528" max="11528" width="5.7109375" style="334" bestFit="1" customWidth="1"/>
    <col min="11529" max="11529" width="7" style="334" customWidth="1"/>
    <col min="11530" max="11530" width="5.42578125" style="334" customWidth="1"/>
    <col min="11531" max="11531" width="5" style="334" customWidth="1"/>
    <col min="11532" max="11532" width="6" style="334" bestFit="1" customWidth="1"/>
    <col min="11533" max="11533" width="6.140625" style="334" customWidth="1"/>
    <col min="11534" max="11534" width="16.5703125" style="334" customWidth="1"/>
    <col min="11535" max="11775" width="11.42578125" style="334"/>
    <col min="11776" max="11776" width="3.85546875" style="334" customWidth="1"/>
    <col min="11777" max="11777" width="49.7109375" style="334" customWidth="1"/>
    <col min="11778" max="11778" width="29.42578125" style="334" customWidth="1"/>
    <col min="11779" max="11779" width="6.28515625" style="334" customWidth="1"/>
    <col min="11780" max="11780" width="4.28515625" style="334" customWidth="1"/>
    <col min="11781" max="11781" width="6.42578125" style="334" customWidth="1"/>
    <col min="11782" max="11782" width="3.28515625" style="334" customWidth="1"/>
    <col min="11783" max="11783" width="6" style="334" customWidth="1"/>
    <col min="11784" max="11784" width="5.7109375" style="334" bestFit="1" customWidth="1"/>
    <col min="11785" max="11785" width="7" style="334" customWidth="1"/>
    <col min="11786" max="11786" width="5.42578125" style="334" customWidth="1"/>
    <col min="11787" max="11787" width="5" style="334" customWidth="1"/>
    <col min="11788" max="11788" width="6" style="334" bestFit="1" customWidth="1"/>
    <col min="11789" max="11789" width="6.140625" style="334" customWidth="1"/>
    <col min="11790" max="11790" width="16.5703125" style="334" customWidth="1"/>
    <col min="11791" max="12031" width="11.42578125" style="334"/>
    <col min="12032" max="12032" width="3.85546875" style="334" customWidth="1"/>
    <col min="12033" max="12033" width="49.7109375" style="334" customWidth="1"/>
    <col min="12034" max="12034" width="29.42578125" style="334" customWidth="1"/>
    <col min="12035" max="12035" width="6.28515625" style="334" customWidth="1"/>
    <col min="12036" max="12036" width="4.28515625" style="334" customWidth="1"/>
    <col min="12037" max="12037" width="6.42578125" style="334" customWidth="1"/>
    <col min="12038" max="12038" width="3.28515625" style="334" customWidth="1"/>
    <col min="12039" max="12039" width="6" style="334" customWidth="1"/>
    <col min="12040" max="12040" width="5.7109375" style="334" bestFit="1" customWidth="1"/>
    <col min="12041" max="12041" width="7" style="334" customWidth="1"/>
    <col min="12042" max="12042" width="5.42578125" style="334" customWidth="1"/>
    <col min="12043" max="12043" width="5" style="334" customWidth="1"/>
    <col min="12044" max="12044" width="6" style="334" bestFit="1" customWidth="1"/>
    <col min="12045" max="12045" width="6.140625" style="334" customWidth="1"/>
    <col min="12046" max="12046" width="16.5703125" style="334" customWidth="1"/>
    <col min="12047" max="12287" width="11.42578125" style="334"/>
    <col min="12288" max="12288" width="3.85546875" style="334" customWidth="1"/>
    <col min="12289" max="12289" width="49.7109375" style="334" customWidth="1"/>
    <col min="12290" max="12290" width="29.42578125" style="334" customWidth="1"/>
    <col min="12291" max="12291" width="6.28515625" style="334" customWidth="1"/>
    <col min="12292" max="12292" width="4.28515625" style="334" customWidth="1"/>
    <col min="12293" max="12293" width="6.42578125" style="334" customWidth="1"/>
    <col min="12294" max="12294" width="3.28515625" style="334" customWidth="1"/>
    <col min="12295" max="12295" width="6" style="334" customWidth="1"/>
    <col min="12296" max="12296" width="5.7109375" style="334" bestFit="1" customWidth="1"/>
    <col min="12297" max="12297" width="7" style="334" customWidth="1"/>
    <col min="12298" max="12298" width="5.42578125" style="334" customWidth="1"/>
    <col min="12299" max="12299" width="5" style="334" customWidth="1"/>
    <col min="12300" max="12300" width="6" style="334" bestFit="1" customWidth="1"/>
    <col min="12301" max="12301" width="6.140625" style="334" customWidth="1"/>
    <col min="12302" max="12302" width="16.5703125" style="334" customWidth="1"/>
    <col min="12303" max="12543" width="11.42578125" style="334"/>
    <col min="12544" max="12544" width="3.85546875" style="334" customWidth="1"/>
    <col min="12545" max="12545" width="49.7109375" style="334" customWidth="1"/>
    <col min="12546" max="12546" width="29.42578125" style="334" customWidth="1"/>
    <col min="12547" max="12547" width="6.28515625" style="334" customWidth="1"/>
    <col min="12548" max="12548" width="4.28515625" style="334" customWidth="1"/>
    <col min="12549" max="12549" width="6.42578125" style="334" customWidth="1"/>
    <col min="12550" max="12550" width="3.28515625" style="334" customWidth="1"/>
    <col min="12551" max="12551" width="6" style="334" customWidth="1"/>
    <col min="12552" max="12552" width="5.7109375" style="334" bestFit="1" customWidth="1"/>
    <col min="12553" max="12553" width="7" style="334" customWidth="1"/>
    <col min="12554" max="12554" width="5.42578125" style="334" customWidth="1"/>
    <col min="12555" max="12555" width="5" style="334" customWidth="1"/>
    <col min="12556" max="12556" width="6" style="334" bestFit="1" customWidth="1"/>
    <col min="12557" max="12557" width="6.140625" style="334" customWidth="1"/>
    <col min="12558" max="12558" width="16.5703125" style="334" customWidth="1"/>
    <col min="12559" max="12799" width="11.42578125" style="334"/>
    <col min="12800" max="12800" width="3.85546875" style="334" customWidth="1"/>
    <col min="12801" max="12801" width="49.7109375" style="334" customWidth="1"/>
    <col min="12802" max="12802" width="29.42578125" style="334" customWidth="1"/>
    <col min="12803" max="12803" width="6.28515625" style="334" customWidth="1"/>
    <col min="12804" max="12804" width="4.28515625" style="334" customWidth="1"/>
    <col min="12805" max="12805" width="6.42578125" style="334" customWidth="1"/>
    <col min="12806" max="12806" width="3.28515625" style="334" customWidth="1"/>
    <col min="12807" max="12807" width="6" style="334" customWidth="1"/>
    <col min="12808" max="12808" width="5.7109375" style="334" bestFit="1" customWidth="1"/>
    <col min="12809" max="12809" width="7" style="334" customWidth="1"/>
    <col min="12810" max="12810" width="5.42578125" style="334" customWidth="1"/>
    <col min="12811" max="12811" width="5" style="334" customWidth="1"/>
    <col min="12812" max="12812" width="6" style="334" bestFit="1" customWidth="1"/>
    <col min="12813" max="12813" width="6.140625" style="334" customWidth="1"/>
    <col min="12814" max="12814" width="16.5703125" style="334" customWidth="1"/>
    <col min="12815" max="13055" width="11.42578125" style="334"/>
    <col min="13056" max="13056" width="3.85546875" style="334" customWidth="1"/>
    <col min="13057" max="13057" width="49.7109375" style="334" customWidth="1"/>
    <col min="13058" max="13058" width="29.42578125" style="334" customWidth="1"/>
    <col min="13059" max="13059" width="6.28515625" style="334" customWidth="1"/>
    <col min="13060" max="13060" width="4.28515625" style="334" customWidth="1"/>
    <col min="13061" max="13061" width="6.42578125" style="334" customWidth="1"/>
    <col min="13062" max="13062" width="3.28515625" style="334" customWidth="1"/>
    <col min="13063" max="13063" width="6" style="334" customWidth="1"/>
    <col min="13064" max="13064" width="5.7109375" style="334" bestFit="1" customWidth="1"/>
    <col min="13065" max="13065" width="7" style="334" customWidth="1"/>
    <col min="13066" max="13066" width="5.42578125" style="334" customWidth="1"/>
    <col min="13067" max="13067" width="5" style="334" customWidth="1"/>
    <col min="13068" max="13068" width="6" style="334" bestFit="1" customWidth="1"/>
    <col min="13069" max="13069" width="6.140625" style="334" customWidth="1"/>
    <col min="13070" max="13070" width="16.5703125" style="334" customWidth="1"/>
    <col min="13071" max="13311" width="11.42578125" style="334"/>
    <col min="13312" max="13312" width="3.85546875" style="334" customWidth="1"/>
    <col min="13313" max="13313" width="49.7109375" style="334" customWidth="1"/>
    <col min="13314" max="13314" width="29.42578125" style="334" customWidth="1"/>
    <col min="13315" max="13315" width="6.28515625" style="334" customWidth="1"/>
    <col min="13316" max="13316" width="4.28515625" style="334" customWidth="1"/>
    <col min="13317" max="13317" width="6.42578125" style="334" customWidth="1"/>
    <col min="13318" max="13318" width="3.28515625" style="334" customWidth="1"/>
    <col min="13319" max="13319" width="6" style="334" customWidth="1"/>
    <col min="13320" max="13320" width="5.7109375" style="334" bestFit="1" customWidth="1"/>
    <col min="13321" max="13321" width="7" style="334" customWidth="1"/>
    <col min="13322" max="13322" width="5.42578125" style="334" customWidth="1"/>
    <col min="13323" max="13323" width="5" style="334" customWidth="1"/>
    <col min="13324" max="13324" width="6" style="334" bestFit="1" customWidth="1"/>
    <col min="13325" max="13325" width="6.140625" style="334" customWidth="1"/>
    <col min="13326" max="13326" width="16.5703125" style="334" customWidth="1"/>
    <col min="13327" max="13567" width="11.42578125" style="334"/>
    <col min="13568" max="13568" width="3.85546875" style="334" customWidth="1"/>
    <col min="13569" max="13569" width="49.7109375" style="334" customWidth="1"/>
    <col min="13570" max="13570" width="29.42578125" style="334" customWidth="1"/>
    <col min="13571" max="13571" width="6.28515625" style="334" customWidth="1"/>
    <col min="13572" max="13572" width="4.28515625" style="334" customWidth="1"/>
    <col min="13573" max="13573" width="6.42578125" style="334" customWidth="1"/>
    <col min="13574" max="13574" width="3.28515625" style="334" customWidth="1"/>
    <col min="13575" max="13575" width="6" style="334" customWidth="1"/>
    <col min="13576" max="13576" width="5.7109375" style="334" bestFit="1" customWidth="1"/>
    <col min="13577" max="13577" width="7" style="334" customWidth="1"/>
    <col min="13578" max="13578" width="5.42578125" style="334" customWidth="1"/>
    <col min="13579" max="13579" width="5" style="334" customWidth="1"/>
    <col min="13580" max="13580" width="6" style="334" bestFit="1" customWidth="1"/>
    <col min="13581" max="13581" width="6.140625" style="334" customWidth="1"/>
    <col min="13582" max="13582" width="16.5703125" style="334" customWidth="1"/>
    <col min="13583" max="13823" width="11.42578125" style="334"/>
    <col min="13824" max="13824" width="3.85546875" style="334" customWidth="1"/>
    <col min="13825" max="13825" width="49.7109375" style="334" customWidth="1"/>
    <col min="13826" max="13826" width="29.42578125" style="334" customWidth="1"/>
    <col min="13827" max="13827" width="6.28515625" style="334" customWidth="1"/>
    <col min="13828" max="13828" width="4.28515625" style="334" customWidth="1"/>
    <col min="13829" max="13829" width="6.42578125" style="334" customWidth="1"/>
    <col min="13830" max="13830" width="3.28515625" style="334" customWidth="1"/>
    <col min="13831" max="13831" width="6" style="334" customWidth="1"/>
    <col min="13832" max="13832" width="5.7109375" style="334" bestFit="1" customWidth="1"/>
    <col min="13833" max="13833" width="7" style="334" customWidth="1"/>
    <col min="13834" max="13834" width="5.42578125" style="334" customWidth="1"/>
    <col min="13835" max="13835" width="5" style="334" customWidth="1"/>
    <col min="13836" max="13836" width="6" style="334" bestFit="1" customWidth="1"/>
    <col min="13837" max="13837" width="6.140625" style="334" customWidth="1"/>
    <col min="13838" max="13838" width="16.5703125" style="334" customWidth="1"/>
    <col min="13839" max="14079" width="11.42578125" style="334"/>
    <col min="14080" max="14080" width="3.85546875" style="334" customWidth="1"/>
    <col min="14081" max="14081" width="49.7109375" style="334" customWidth="1"/>
    <col min="14082" max="14082" width="29.42578125" style="334" customWidth="1"/>
    <col min="14083" max="14083" width="6.28515625" style="334" customWidth="1"/>
    <col min="14084" max="14084" width="4.28515625" style="334" customWidth="1"/>
    <col min="14085" max="14085" width="6.42578125" style="334" customWidth="1"/>
    <col min="14086" max="14086" width="3.28515625" style="334" customWidth="1"/>
    <col min="14087" max="14087" width="6" style="334" customWidth="1"/>
    <col min="14088" max="14088" width="5.7109375" style="334" bestFit="1" customWidth="1"/>
    <col min="14089" max="14089" width="7" style="334" customWidth="1"/>
    <col min="14090" max="14090" width="5.42578125" style="334" customWidth="1"/>
    <col min="14091" max="14091" width="5" style="334" customWidth="1"/>
    <col min="14092" max="14092" width="6" style="334" bestFit="1" customWidth="1"/>
    <col min="14093" max="14093" width="6.140625" style="334" customWidth="1"/>
    <col min="14094" max="14094" width="16.5703125" style="334" customWidth="1"/>
    <col min="14095" max="14335" width="11.42578125" style="334"/>
    <col min="14336" max="14336" width="3.85546875" style="334" customWidth="1"/>
    <col min="14337" max="14337" width="49.7109375" style="334" customWidth="1"/>
    <col min="14338" max="14338" width="29.42578125" style="334" customWidth="1"/>
    <col min="14339" max="14339" width="6.28515625" style="334" customWidth="1"/>
    <col min="14340" max="14340" width="4.28515625" style="334" customWidth="1"/>
    <col min="14341" max="14341" width="6.42578125" style="334" customWidth="1"/>
    <col min="14342" max="14342" width="3.28515625" style="334" customWidth="1"/>
    <col min="14343" max="14343" width="6" style="334" customWidth="1"/>
    <col min="14344" max="14344" width="5.7109375" style="334" bestFit="1" customWidth="1"/>
    <col min="14345" max="14345" width="7" style="334" customWidth="1"/>
    <col min="14346" max="14346" width="5.42578125" style="334" customWidth="1"/>
    <col min="14347" max="14347" width="5" style="334" customWidth="1"/>
    <col min="14348" max="14348" width="6" style="334" bestFit="1" customWidth="1"/>
    <col min="14349" max="14349" width="6.140625" style="334" customWidth="1"/>
    <col min="14350" max="14350" width="16.5703125" style="334" customWidth="1"/>
    <col min="14351" max="14591" width="11.42578125" style="334"/>
    <col min="14592" max="14592" width="3.85546875" style="334" customWidth="1"/>
    <col min="14593" max="14593" width="49.7109375" style="334" customWidth="1"/>
    <col min="14594" max="14594" width="29.42578125" style="334" customWidth="1"/>
    <col min="14595" max="14595" width="6.28515625" style="334" customWidth="1"/>
    <col min="14596" max="14596" width="4.28515625" style="334" customWidth="1"/>
    <col min="14597" max="14597" width="6.42578125" style="334" customWidth="1"/>
    <col min="14598" max="14598" width="3.28515625" style="334" customWidth="1"/>
    <col min="14599" max="14599" width="6" style="334" customWidth="1"/>
    <col min="14600" max="14600" width="5.7109375" style="334" bestFit="1" customWidth="1"/>
    <col min="14601" max="14601" width="7" style="334" customWidth="1"/>
    <col min="14602" max="14602" width="5.42578125" style="334" customWidth="1"/>
    <col min="14603" max="14603" width="5" style="334" customWidth="1"/>
    <col min="14604" max="14604" width="6" style="334" bestFit="1" customWidth="1"/>
    <col min="14605" max="14605" width="6.140625" style="334" customWidth="1"/>
    <col min="14606" max="14606" width="16.5703125" style="334" customWidth="1"/>
    <col min="14607" max="14847" width="11.42578125" style="334"/>
    <col min="14848" max="14848" width="3.85546875" style="334" customWidth="1"/>
    <col min="14849" max="14849" width="49.7109375" style="334" customWidth="1"/>
    <col min="14850" max="14850" width="29.42578125" style="334" customWidth="1"/>
    <col min="14851" max="14851" width="6.28515625" style="334" customWidth="1"/>
    <col min="14852" max="14852" width="4.28515625" style="334" customWidth="1"/>
    <col min="14853" max="14853" width="6.42578125" style="334" customWidth="1"/>
    <col min="14854" max="14854" width="3.28515625" style="334" customWidth="1"/>
    <col min="14855" max="14855" width="6" style="334" customWidth="1"/>
    <col min="14856" max="14856" width="5.7109375" style="334" bestFit="1" customWidth="1"/>
    <col min="14857" max="14857" width="7" style="334" customWidth="1"/>
    <col min="14858" max="14858" width="5.42578125" style="334" customWidth="1"/>
    <col min="14859" max="14859" width="5" style="334" customWidth="1"/>
    <col min="14860" max="14860" width="6" style="334" bestFit="1" customWidth="1"/>
    <col min="14861" max="14861" width="6.140625" style="334" customWidth="1"/>
    <col min="14862" max="14862" width="16.5703125" style="334" customWidth="1"/>
    <col min="14863" max="15103" width="11.42578125" style="334"/>
    <col min="15104" max="15104" width="3.85546875" style="334" customWidth="1"/>
    <col min="15105" max="15105" width="49.7109375" style="334" customWidth="1"/>
    <col min="15106" max="15106" width="29.42578125" style="334" customWidth="1"/>
    <col min="15107" max="15107" width="6.28515625" style="334" customWidth="1"/>
    <col min="15108" max="15108" width="4.28515625" style="334" customWidth="1"/>
    <col min="15109" max="15109" width="6.42578125" style="334" customWidth="1"/>
    <col min="15110" max="15110" width="3.28515625" style="334" customWidth="1"/>
    <col min="15111" max="15111" width="6" style="334" customWidth="1"/>
    <col min="15112" max="15112" width="5.7109375" style="334" bestFit="1" customWidth="1"/>
    <col min="15113" max="15113" width="7" style="334" customWidth="1"/>
    <col min="15114" max="15114" width="5.42578125" style="334" customWidth="1"/>
    <col min="15115" max="15115" width="5" style="334" customWidth="1"/>
    <col min="15116" max="15116" width="6" style="334" bestFit="1" customWidth="1"/>
    <col min="15117" max="15117" width="6.140625" style="334" customWidth="1"/>
    <col min="15118" max="15118" width="16.5703125" style="334" customWidth="1"/>
    <col min="15119" max="15359" width="11.42578125" style="334"/>
    <col min="15360" max="15360" width="3.85546875" style="334" customWidth="1"/>
    <col min="15361" max="15361" width="49.7109375" style="334" customWidth="1"/>
    <col min="15362" max="15362" width="29.42578125" style="334" customWidth="1"/>
    <col min="15363" max="15363" width="6.28515625" style="334" customWidth="1"/>
    <col min="15364" max="15364" width="4.28515625" style="334" customWidth="1"/>
    <col min="15365" max="15365" width="6.42578125" style="334" customWidth="1"/>
    <col min="15366" max="15366" width="3.28515625" style="334" customWidth="1"/>
    <col min="15367" max="15367" width="6" style="334" customWidth="1"/>
    <col min="15368" max="15368" width="5.7109375" style="334" bestFit="1" customWidth="1"/>
    <col min="15369" max="15369" width="7" style="334" customWidth="1"/>
    <col min="15370" max="15370" width="5.42578125" style="334" customWidth="1"/>
    <col min="15371" max="15371" width="5" style="334" customWidth="1"/>
    <col min="15372" max="15372" width="6" style="334" bestFit="1" customWidth="1"/>
    <col min="15373" max="15373" width="6.140625" style="334" customWidth="1"/>
    <col min="15374" max="15374" width="16.5703125" style="334" customWidth="1"/>
    <col min="15375" max="15615" width="11.42578125" style="334"/>
    <col min="15616" max="15616" width="3.85546875" style="334" customWidth="1"/>
    <col min="15617" max="15617" width="49.7109375" style="334" customWidth="1"/>
    <col min="15618" max="15618" width="29.42578125" style="334" customWidth="1"/>
    <col min="15619" max="15619" width="6.28515625" style="334" customWidth="1"/>
    <col min="15620" max="15620" width="4.28515625" style="334" customWidth="1"/>
    <col min="15621" max="15621" width="6.42578125" style="334" customWidth="1"/>
    <col min="15622" max="15622" width="3.28515625" style="334" customWidth="1"/>
    <col min="15623" max="15623" width="6" style="334" customWidth="1"/>
    <col min="15624" max="15624" width="5.7109375" style="334" bestFit="1" customWidth="1"/>
    <col min="15625" max="15625" width="7" style="334" customWidth="1"/>
    <col min="15626" max="15626" width="5.42578125" style="334" customWidth="1"/>
    <col min="15627" max="15627" width="5" style="334" customWidth="1"/>
    <col min="15628" max="15628" width="6" style="334" bestFit="1" customWidth="1"/>
    <col min="15629" max="15629" width="6.140625" style="334" customWidth="1"/>
    <col min="15630" max="15630" width="16.5703125" style="334" customWidth="1"/>
    <col min="15631" max="15871" width="11.42578125" style="334"/>
    <col min="15872" max="15872" width="3.85546875" style="334" customWidth="1"/>
    <col min="15873" max="15873" width="49.7109375" style="334" customWidth="1"/>
    <col min="15874" max="15874" width="29.42578125" style="334" customWidth="1"/>
    <col min="15875" max="15875" width="6.28515625" style="334" customWidth="1"/>
    <col min="15876" max="15876" width="4.28515625" style="334" customWidth="1"/>
    <col min="15877" max="15877" width="6.42578125" style="334" customWidth="1"/>
    <col min="15878" max="15878" width="3.28515625" style="334" customWidth="1"/>
    <col min="15879" max="15879" width="6" style="334" customWidth="1"/>
    <col min="15880" max="15880" width="5.7109375" style="334" bestFit="1" customWidth="1"/>
    <col min="15881" max="15881" width="7" style="334" customWidth="1"/>
    <col min="15882" max="15882" width="5.42578125" style="334" customWidth="1"/>
    <col min="15883" max="15883" width="5" style="334" customWidth="1"/>
    <col min="15884" max="15884" width="6" style="334" bestFit="1" customWidth="1"/>
    <col min="15885" max="15885" width="6.140625" style="334" customWidth="1"/>
    <col min="15886" max="15886" width="16.5703125" style="334" customWidth="1"/>
    <col min="15887" max="16127" width="11.42578125" style="334"/>
    <col min="16128" max="16128" width="3.85546875" style="334" customWidth="1"/>
    <col min="16129" max="16129" width="49.7109375" style="334" customWidth="1"/>
    <col min="16130" max="16130" width="29.42578125" style="334" customWidth="1"/>
    <col min="16131" max="16131" width="6.28515625" style="334" customWidth="1"/>
    <col min="16132" max="16132" width="4.28515625" style="334" customWidth="1"/>
    <col min="16133" max="16133" width="6.42578125" style="334" customWidth="1"/>
    <col min="16134" max="16134" width="3.28515625" style="334" customWidth="1"/>
    <col min="16135" max="16135" width="6" style="334" customWidth="1"/>
    <col min="16136" max="16136" width="5.7109375" style="334" bestFit="1" customWidth="1"/>
    <col min="16137" max="16137" width="7" style="334" customWidth="1"/>
    <col min="16138" max="16138" width="5.42578125" style="334" customWidth="1"/>
    <col min="16139" max="16139" width="5" style="334" customWidth="1"/>
    <col min="16140" max="16140" width="6" style="334" bestFit="1" customWidth="1"/>
    <col min="16141" max="16141" width="6.140625" style="334" customWidth="1"/>
    <col min="16142" max="16142" width="16.5703125" style="334" customWidth="1"/>
    <col min="16143" max="16384" width="11.42578125" style="334"/>
  </cols>
  <sheetData>
    <row r="1" spans="1:17" ht="18" customHeight="1" thickBot="1" x14ac:dyDescent="0.3">
      <c r="B1" s="924" t="str">
        <f>'Recap Sheet'!A2</f>
        <v>School Food Authority:</v>
      </c>
      <c r="E1" s="2384" t="str">
        <f>'Recap Sheet'!A3</f>
        <v>Offeror Name:</v>
      </c>
      <c r="F1" s="2384"/>
      <c r="G1" s="2384"/>
      <c r="H1" s="2384"/>
      <c r="I1" s="2384"/>
      <c r="J1" s="2384"/>
      <c r="K1" s="2384"/>
      <c r="L1" s="2384"/>
      <c r="M1" s="2384"/>
    </row>
    <row r="2" spans="1:17" s="8" customFormat="1" ht="18.75" customHeight="1" thickBot="1" x14ac:dyDescent="0.3">
      <c r="A2" s="975"/>
      <c r="B2" s="926" t="str">
        <f>'Recap Sheet'!B2</f>
        <v>WILLIAMSBURG COUNTY SCHOOLS</v>
      </c>
      <c r="C2" s="987" t="s">
        <v>27</v>
      </c>
      <c r="D2" s="1013"/>
      <c r="E2" s="2389">
        <f>'Recap Sheet'!B3</f>
        <v>0</v>
      </c>
      <c r="F2" s="2386"/>
      <c r="G2" s="2386"/>
      <c r="H2" s="2386"/>
      <c r="I2" s="2386"/>
      <c r="J2" s="2386"/>
      <c r="K2" s="2386"/>
      <c r="L2" s="2386"/>
      <c r="M2" s="2387"/>
      <c r="N2" s="7"/>
      <c r="P2" s="335"/>
      <c r="Q2" s="335"/>
    </row>
    <row r="3" spans="1:17" s="8" customFormat="1" ht="15" customHeight="1" x14ac:dyDescent="0.25">
      <c r="A3" s="974" t="s">
        <v>28</v>
      </c>
      <c r="B3" s="918" t="s">
        <v>29</v>
      </c>
      <c r="C3" s="988" t="s">
        <v>30</v>
      </c>
      <c r="D3" s="1014"/>
      <c r="E3" s="920"/>
      <c r="F3" s="2388" t="s">
        <v>3</v>
      </c>
      <c r="G3" s="2388"/>
      <c r="H3" s="2388"/>
      <c r="I3" s="2388"/>
      <c r="J3" s="2388"/>
      <c r="K3" s="928">
        <f>'Recap Sheet'!B4</f>
        <v>0</v>
      </c>
      <c r="L3" s="917"/>
      <c r="M3" s="921"/>
      <c r="N3" s="20"/>
      <c r="P3" s="335"/>
      <c r="Q3" s="335"/>
    </row>
    <row r="4" spans="1:17" ht="15" customHeight="1" x14ac:dyDescent="0.25">
      <c r="A4" s="22" t="s">
        <v>31</v>
      </c>
      <c r="B4" s="34"/>
      <c r="C4" s="135"/>
      <c r="D4" s="1015" t="s">
        <v>32</v>
      </c>
      <c r="E4" s="1059" t="s">
        <v>33</v>
      </c>
      <c r="F4" s="1069" t="s">
        <v>34</v>
      </c>
      <c r="G4" s="528" t="s">
        <v>35</v>
      </c>
      <c r="H4" s="393" t="s">
        <v>36</v>
      </c>
      <c r="I4" s="393" t="s">
        <v>37</v>
      </c>
      <c r="J4" s="528" t="s">
        <v>38</v>
      </c>
      <c r="K4" s="393" t="s">
        <v>39</v>
      </c>
      <c r="L4" s="861" t="s">
        <v>40</v>
      </c>
      <c r="M4" s="919" t="s">
        <v>41</v>
      </c>
      <c r="O4" s="335"/>
      <c r="P4" s="335"/>
      <c r="Q4" s="335"/>
    </row>
    <row r="5" spans="1:17" ht="15" customHeight="1" thickBot="1" x14ac:dyDescent="0.3">
      <c r="A5" s="506"/>
      <c r="B5" s="86"/>
      <c r="C5" s="128"/>
      <c r="D5" s="1016" t="s">
        <v>42</v>
      </c>
      <c r="E5" s="1060" t="s">
        <v>43</v>
      </c>
      <c r="F5" s="1070" t="s">
        <v>44</v>
      </c>
      <c r="G5" s="673" t="s">
        <v>45</v>
      </c>
      <c r="H5" s="672" t="s">
        <v>46</v>
      </c>
      <c r="I5" s="672" t="s">
        <v>38</v>
      </c>
      <c r="J5" s="673" t="s">
        <v>47</v>
      </c>
      <c r="K5" s="672" t="s">
        <v>48</v>
      </c>
      <c r="L5" s="672" t="s">
        <v>47</v>
      </c>
      <c r="M5" s="674" t="s">
        <v>38</v>
      </c>
      <c r="P5" s="335"/>
      <c r="Q5" s="335"/>
    </row>
    <row r="6" spans="1:17" ht="15" customHeight="1" thickBot="1" x14ac:dyDescent="0.3">
      <c r="A6" s="14"/>
      <c r="B6" s="15" t="s">
        <v>1153</v>
      </c>
      <c r="C6" s="17"/>
      <c r="D6" s="17"/>
      <c r="E6" s="17"/>
      <c r="F6" s="1071"/>
      <c r="G6" s="899"/>
      <c r="H6" s="17"/>
      <c r="I6" s="15"/>
      <c r="J6" s="16"/>
      <c r="K6" s="16"/>
      <c r="L6" s="18"/>
      <c r="M6" s="19"/>
    </row>
    <row r="7" spans="1:17" ht="15" customHeight="1" x14ac:dyDescent="0.25">
      <c r="A7" s="49"/>
      <c r="B7" s="85" t="s">
        <v>1154</v>
      </c>
      <c r="C7" s="470"/>
      <c r="D7" s="436"/>
      <c r="E7" s="436"/>
      <c r="F7" s="1072"/>
      <c r="G7" s="1322"/>
      <c r="H7" s="186"/>
      <c r="I7" s="23"/>
      <c r="J7" s="208"/>
      <c r="K7" s="207"/>
      <c r="L7" s="102"/>
      <c r="M7" s="29"/>
    </row>
    <row r="8" spans="1:17" ht="15" customHeight="1" x14ac:dyDescent="0.25">
      <c r="A8" s="22"/>
      <c r="B8" s="166" t="s">
        <v>1155</v>
      </c>
      <c r="C8" s="135"/>
      <c r="D8" s="135"/>
      <c r="E8" s="135"/>
      <c r="F8" s="1073"/>
      <c r="G8" s="905"/>
      <c r="H8" s="135"/>
      <c r="I8" s="34"/>
      <c r="J8" s="134"/>
      <c r="K8" s="134"/>
      <c r="L8" s="32"/>
      <c r="M8" s="33"/>
    </row>
    <row r="9" spans="1:17" ht="15" customHeight="1" x14ac:dyDescent="0.25">
      <c r="A9" s="22"/>
      <c r="B9" s="166" t="s">
        <v>1156</v>
      </c>
      <c r="C9" s="135"/>
      <c r="D9" s="135"/>
      <c r="E9" s="135"/>
      <c r="F9" s="1073"/>
      <c r="G9" s="906"/>
      <c r="H9" s="135"/>
      <c r="I9" s="34"/>
      <c r="J9" s="134"/>
      <c r="K9" s="134"/>
      <c r="L9" s="32"/>
      <c r="M9" s="33"/>
    </row>
    <row r="10" spans="1:17" ht="15" customHeight="1" thickBot="1" x14ac:dyDescent="0.3">
      <c r="A10" s="22"/>
      <c r="B10" s="12"/>
      <c r="C10" s="128"/>
      <c r="D10" s="128"/>
      <c r="E10" s="128"/>
      <c r="F10" s="1074"/>
      <c r="G10" s="907"/>
      <c r="H10" s="70"/>
      <c r="I10" s="13"/>
      <c r="J10" s="127"/>
      <c r="K10" s="127"/>
      <c r="L10" s="71"/>
      <c r="M10" s="47"/>
    </row>
    <row r="11" spans="1:17" ht="15" customHeight="1" thickBot="1" x14ac:dyDescent="0.3">
      <c r="A11" s="125">
        <v>1</v>
      </c>
      <c r="B11" s="200" t="s">
        <v>1157</v>
      </c>
      <c r="C11" s="998" t="s">
        <v>2255</v>
      </c>
      <c r="D11" s="1219"/>
      <c r="E11" s="436" t="s">
        <v>1158</v>
      </c>
      <c r="F11" s="1072">
        <v>18</v>
      </c>
      <c r="G11" s="844">
        <v>12</v>
      </c>
      <c r="H11" s="27">
        <f>ROUND(G11*F11/F11,2)</f>
        <v>12</v>
      </c>
      <c r="I11" s="23" t="s">
        <v>1159</v>
      </c>
      <c r="J11" s="25"/>
      <c r="K11" s="66">
        <f>IF(OR(ISBLANK(J11),G11=0,ISBLANK(G11)),,ROUND(J11+$K$3,2))</f>
        <v>0</v>
      </c>
      <c r="L11" s="28">
        <f>ROUND(H11*K11,2)</f>
        <v>0</v>
      </c>
      <c r="M11" s="29">
        <f t="shared" ref="M11:M29" si="0">ROUND(K11/F11,2)</f>
        <v>0</v>
      </c>
    </row>
    <row r="12" spans="1:17" ht="15" customHeight="1" x14ac:dyDescent="0.25">
      <c r="A12" s="22"/>
      <c r="B12" s="34" t="s">
        <v>1160</v>
      </c>
      <c r="C12" s="135" t="s">
        <v>1161</v>
      </c>
      <c r="D12" s="1214"/>
      <c r="E12" s="135" t="s">
        <v>1162</v>
      </c>
      <c r="F12" s="1073">
        <v>16</v>
      </c>
      <c r="G12" s="810"/>
      <c r="H12" s="27">
        <f>ROUND($G$11*$F$11/F12,2)</f>
        <v>13.5</v>
      </c>
      <c r="I12" s="34" t="s">
        <v>1159</v>
      </c>
      <c r="J12" s="82"/>
      <c r="K12" s="66">
        <f>IF(OR(ISBLANK(J12),G11=0,ISBLANK(G11)),,ROUND(J12+$K$3,2))</f>
        <v>0</v>
      </c>
      <c r="L12" s="28">
        <f>ROUND(K12*H12,2)</f>
        <v>0</v>
      </c>
      <c r="M12" s="29">
        <f t="shared" si="0"/>
        <v>0</v>
      </c>
    </row>
    <row r="13" spans="1:17" ht="15" customHeight="1" x14ac:dyDescent="0.25">
      <c r="A13" s="22"/>
      <c r="B13" s="34"/>
      <c r="C13" s="135" t="s">
        <v>1163</v>
      </c>
      <c r="D13" s="1214"/>
      <c r="E13" s="135" t="s">
        <v>1162</v>
      </c>
      <c r="F13" s="1073">
        <v>16</v>
      </c>
      <c r="G13" s="810"/>
      <c r="H13" s="90">
        <f>ROUND($G$11*$F$11/F13,2)</f>
        <v>13.5</v>
      </c>
      <c r="I13" s="34" t="s">
        <v>1159</v>
      </c>
      <c r="J13" s="82"/>
      <c r="K13" s="66">
        <f>IF(OR(ISBLANK(J13),G11=0,ISBLANK(G11)),,ROUND(J13+$K$3,2))</f>
        <v>0</v>
      </c>
      <c r="L13" s="28">
        <f>ROUND(K13*H13,2)</f>
        <v>0</v>
      </c>
      <c r="M13" s="29">
        <f t="shared" si="0"/>
        <v>0</v>
      </c>
    </row>
    <row r="14" spans="1:17" ht="15" customHeight="1" thickBot="1" x14ac:dyDescent="0.3">
      <c r="A14" s="41"/>
      <c r="B14" s="13"/>
      <c r="C14" s="128" t="s">
        <v>1164</v>
      </c>
      <c r="D14" s="1215"/>
      <c r="E14" s="128" t="s">
        <v>1158</v>
      </c>
      <c r="F14" s="1074">
        <v>18</v>
      </c>
      <c r="G14" s="810"/>
      <c r="H14" s="70">
        <f>ROUND($G$11*$F$11/F14,2)</f>
        <v>12</v>
      </c>
      <c r="I14" s="13" t="s">
        <v>1159</v>
      </c>
      <c r="J14" s="60"/>
      <c r="K14" s="69">
        <f>IF(OR(ISBLANK(J14),G11=0,ISBLANK(G11)),,ROUND(J14+$K$3,2))</f>
        <v>0</v>
      </c>
      <c r="L14" s="71">
        <f>ROUND(K14*H14,2)</f>
        <v>0</v>
      </c>
      <c r="M14" s="112">
        <f t="shared" si="0"/>
        <v>0</v>
      </c>
    </row>
    <row r="15" spans="1:17" ht="15" customHeight="1" thickBot="1" x14ac:dyDescent="0.3">
      <c r="A15" s="22">
        <v>2</v>
      </c>
      <c r="B15" s="200" t="s">
        <v>1165</v>
      </c>
      <c r="C15" s="998" t="s">
        <v>2256</v>
      </c>
      <c r="D15" s="1219"/>
      <c r="E15" s="436" t="s">
        <v>1158</v>
      </c>
      <c r="F15" s="1072">
        <v>18</v>
      </c>
      <c r="G15" s="844">
        <v>15</v>
      </c>
      <c r="H15" s="27">
        <f>ROUND(G15*F15/F15,2)</f>
        <v>15</v>
      </c>
      <c r="I15" s="23" t="s">
        <v>1159</v>
      </c>
      <c r="J15" s="25"/>
      <c r="K15" s="66">
        <f>IF(OR(ISBLANK(J15),G15=0,ISBLANK(G15)),,ROUND(J15+$K$3,2))</f>
        <v>0</v>
      </c>
      <c r="L15" s="28">
        <f>ROUND(H15*K15,2)</f>
        <v>0</v>
      </c>
      <c r="M15" s="29">
        <f t="shared" si="0"/>
        <v>0</v>
      </c>
    </row>
    <row r="16" spans="1:17" ht="15" customHeight="1" x14ac:dyDescent="0.25">
      <c r="A16" s="22"/>
      <c r="B16" s="34" t="s">
        <v>1166</v>
      </c>
      <c r="C16" s="135" t="s">
        <v>1167</v>
      </c>
      <c r="D16" s="1214"/>
      <c r="E16" s="135" t="s">
        <v>1168</v>
      </c>
      <c r="F16" s="1073">
        <v>16</v>
      </c>
      <c r="G16" s="810"/>
      <c r="H16" s="27">
        <f>ROUND($G$15*$F$15/F16,2)</f>
        <v>16.88</v>
      </c>
      <c r="I16" s="34" t="s">
        <v>1159</v>
      </c>
      <c r="J16" s="82"/>
      <c r="K16" s="66">
        <f>IF(OR(ISBLANK(J16),G15=0,ISBLANK(G15)),,ROUND(J16+$K$3,2))</f>
        <v>0</v>
      </c>
      <c r="L16" s="28">
        <f>ROUND(K16*H16,2)</f>
        <v>0</v>
      </c>
      <c r="M16" s="29">
        <f t="shared" si="0"/>
        <v>0</v>
      </c>
    </row>
    <row r="17" spans="1:13" ht="15" customHeight="1" x14ac:dyDescent="0.25">
      <c r="A17" s="22"/>
      <c r="B17" s="34"/>
      <c r="C17" s="135" t="s">
        <v>1169</v>
      </c>
      <c r="D17" s="1214"/>
      <c r="E17" s="135" t="s">
        <v>1170</v>
      </c>
      <c r="F17" s="1073">
        <v>15</v>
      </c>
      <c r="G17" s="810"/>
      <c r="H17" s="90">
        <f>ROUND($G$15*$F$15/F17,2)</f>
        <v>18</v>
      </c>
      <c r="I17" s="34" t="s">
        <v>1159</v>
      </c>
      <c r="J17" s="82"/>
      <c r="K17" s="66">
        <f>IF(OR(ISBLANK(J17),G15=0,ISBLANK(G15)),,ROUND(J17+$K$3,2))</f>
        <v>0</v>
      </c>
      <c r="L17" s="28">
        <f>ROUND(K17*H17,2)</f>
        <v>0</v>
      </c>
      <c r="M17" s="29">
        <f t="shared" si="0"/>
        <v>0</v>
      </c>
    </row>
    <row r="18" spans="1:13" ht="15" customHeight="1" thickBot="1" x14ac:dyDescent="0.3">
      <c r="A18" s="41"/>
      <c r="B18" s="13"/>
      <c r="C18" s="128" t="s">
        <v>1171</v>
      </c>
      <c r="D18" s="1215"/>
      <c r="E18" s="128" t="s">
        <v>1162</v>
      </c>
      <c r="F18" s="1074">
        <v>16</v>
      </c>
      <c r="G18" s="810"/>
      <c r="H18" s="45">
        <f>ROUND($G$15*$F$15/F18,2)</f>
        <v>16.88</v>
      </c>
      <c r="I18" s="13" t="s">
        <v>1159</v>
      </c>
      <c r="J18" s="60"/>
      <c r="K18" s="69">
        <f>IF(OR(ISBLANK(J18),G15=0,ISBLANK(G15)),,ROUND(J18+$K$3,2))</f>
        <v>0</v>
      </c>
      <c r="L18" s="71">
        <f>ROUND(K18*H18,2)</f>
        <v>0</v>
      </c>
      <c r="M18" s="112">
        <f t="shared" si="0"/>
        <v>0</v>
      </c>
    </row>
    <row r="19" spans="1:13" ht="15" customHeight="1" thickBot="1" x14ac:dyDescent="0.3">
      <c r="A19" s="125">
        <v>3</v>
      </c>
      <c r="B19" s="200" t="s">
        <v>1172</v>
      </c>
      <c r="C19" s="998" t="s">
        <v>2257</v>
      </c>
      <c r="D19" s="1219"/>
      <c r="E19" s="436" t="s">
        <v>1162</v>
      </c>
      <c r="F19" s="1072">
        <v>16</v>
      </c>
      <c r="G19" s="844">
        <v>5</v>
      </c>
      <c r="H19" s="27">
        <f>ROUND(G19*F19/F19,2)</f>
        <v>5</v>
      </c>
      <c r="I19" s="23" t="s">
        <v>1159</v>
      </c>
      <c r="J19" s="25"/>
      <c r="K19" s="66">
        <f>IF(OR(ISBLANK(J19),G19=0,ISBLANK(G19)),,ROUND(J19+$K$3,2))</f>
        <v>0</v>
      </c>
      <c r="L19" s="28">
        <f>ROUND(H19*K19,2)</f>
        <v>0</v>
      </c>
      <c r="M19" s="29">
        <f t="shared" si="0"/>
        <v>0</v>
      </c>
    </row>
    <row r="20" spans="1:13" ht="15" customHeight="1" x14ac:dyDescent="0.25">
      <c r="A20" s="22"/>
      <c r="B20" s="34" t="s">
        <v>1173</v>
      </c>
      <c r="C20" s="135" t="s">
        <v>1174</v>
      </c>
      <c r="D20" s="1214"/>
      <c r="E20" s="135" t="s">
        <v>1162</v>
      </c>
      <c r="F20" s="1073">
        <v>16</v>
      </c>
      <c r="G20" s="810"/>
      <c r="H20" s="27">
        <f>ROUND($G$19*$F$19/F20,2)</f>
        <v>5</v>
      </c>
      <c r="I20" s="34" t="s">
        <v>1159</v>
      </c>
      <c r="J20" s="82"/>
      <c r="K20" s="66">
        <f>IF(OR(ISBLANK(J20),G19=0,ISBLANK(G19)),,ROUND(J20+$K$3,2))</f>
        <v>0</v>
      </c>
      <c r="L20" s="28">
        <f>ROUND(K20*H20,2)</f>
        <v>0</v>
      </c>
      <c r="M20" s="29">
        <f t="shared" si="0"/>
        <v>0</v>
      </c>
    </row>
    <row r="21" spans="1:13" ht="15" customHeight="1" x14ac:dyDescent="0.25">
      <c r="A21" s="22"/>
      <c r="B21" s="23"/>
      <c r="C21" s="998" t="s">
        <v>1175</v>
      </c>
      <c r="D21" s="1219"/>
      <c r="E21" s="436" t="s">
        <v>1162</v>
      </c>
      <c r="F21" s="1072">
        <v>16</v>
      </c>
      <c r="G21" s="810"/>
      <c r="H21" s="27">
        <f>ROUND($G$19*$F$19/F21,2)</f>
        <v>5</v>
      </c>
      <c r="I21" s="23" t="s">
        <v>1159</v>
      </c>
      <c r="J21" s="25"/>
      <c r="K21" s="66">
        <f>IF(OR(ISBLANK(J21),G19=0,ISBLANK(G19)),,ROUND(J21+$K$3,2))</f>
        <v>0</v>
      </c>
      <c r="L21" s="28">
        <f>ROUND(K21*H21,2)</f>
        <v>0</v>
      </c>
      <c r="M21" s="29">
        <f t="shared" si="0"/>
        <v>0</v>
      </c>
    </row>
    <row r="22" spans="1:13" ht="15" customHeight="1" thickBot="1" x14ac:dyDescent="0.3">
      <c r="A22" s="41"/>
      <c r="B22" s="13"/>
      <c r="C22" s="1058" t="s">
        <v>1176</v>
      </c>
      <c r="D22" s="1215"/>
      <c r="E22" s="128" t="s">
        <v>1162</v>
      </c>
      <c r="F22" s="1074">
        <v>16</v>
      </c>
      <c r="G22" s="810"/>
      <c r="H22" s="70">
        <f>ROUND($G$19*$F$19/F22,2)</f>
        <v>5</v>
      </c>
      <c r="I22" s="13" t="s">
        <v>1159</v>
      </c>
      <c r="J22" s="60"/>
      <c r="K22" s="69">
        <f>IF(OR(ISBLANK(J22),G19=0,ISBLANK(G19)),,ROUND(J22+$K$3,2))</f>
        <v>0</v>
      </c>
      <c r="L22" s="71">
        <f>ROUND(K22*H22,2)</f>
        <v>0</v>
      </c>
      <c r="M22" s="112">
        <f t="shared" si="0"/>
        <v>0</v>
      </c>
    </row>
    <row r="23" spans="1:13" ht="15" customHeight="1" thickBot="1" x14ac:dyDescent="0.3">
      <c r="A23" s="22">
        <v>4</v>
      </c>
      <c r="B23" s="200" t="s">
        <v>1177</v>
      </c>
      <c r="C23" s="998" t="s">
        <v>2258</v>
      </c>
      <c r="D23" s="1219"/>
      <c r="E23" s="436" t="s">
        <v>1178</v>
      </c>
      <c r="F23" s="1072">
        <v>14</v>
      </c>
      <c r="G23" s="844">
        <v>5</v>
      </c>
      <c r="H23" s="27">
        <f>ROUND(G23*F23/F23,2)</f>
        <v>5</v>
      </c>
      <c r="I23" s="23" t="s">
        <v>1159</v>
      </c>
      <c r="J23" s="25"/>
      <c r="K23" s="66">
        <f>IF(OR(ISBLANK(J23),G23=0,ISBLANK(G23)),,ROUND(J23+$K$3,2))</f>
        <v>0</v>
      </c>
      <c r="L23" s="28">
        <f>ROUND(H23*K23,2)</f>
        <v>0</v>
      </c>
      <c r="M23" s="29">
        <f t="shared" si="0"/>
        <v>0</v>
      </c>
    </row>
    <row r="24" spans="1:13" ht="15" customHeight="1" x14ac:dyDescent="0.25">
      <c r="A24" s="22"/>
      <c r="B24" s="34" t="s">
        <v>1173</v>
      </c>
      <c r="C24" s="135" t="s">
        <v>1179</v>
      </c>
      <c r="D24" s="1214"/>
      <c r="E24" s="135" t="s">
        <v>1162</v>
      </c>
      <c r="F24" s="1073">
        <v>16</v>
      </c>
      <c r="G24" s="810"/>
      <c r="H24" s="27">
        <f>ROUND($G$23*$F$23/F24,2)</f>
        <v>4.38</v>
      </c>
      <c r="I24" s="34" t="s">
        <v>1159</v>
      </c>
      <c r="J24" s="82"/>
      <c r="K24" s="66">
        <f>IF(OR(ISBLANK(J24),G23=0,ISBLANK(G23)),,ROUND(J24+$K$3,2))</f>
        <v>0</v>
      </c>
      <c r="L24" s="28">
        <f>ROUND(K24*H24,2)</f>
        <v>0</v>
      </c>
      <c r="M24" s="29">
        <f t="shared" si="0"/>
        <v>0</v>
      </c>
    </row>
    <row r="25" spans="1:13" ht="15" customHeight="1" x14ac:dyDescent="0.25">
      <c r="A25" s="22"/>
      <c r="B25" s="34"/>
      <c r="C25" s="135" t="s">
        <v>1180</v>
      </c>
      <c r="D25" s="1214"/>
      <c r="E25" s="135" t="s">
        <v>1170</v>
      </c>
      <c r="F25" s="1073">
        <v>15</v>
      </c>
      <c r="G25" s="810"/>
      <c r="H25" s="90">
        <f>ROUND($G$23*$F$23/F25,2)</f>
        <v>4.67</v>
      </c>
      <c r="I25" s="34" t="s">
        <v>1159</v>
      </c>
      <c r="J25" s="82"/>
      <c r="K25" s="66">
        <f>IF(OR(ISBLANK(J25),G23=0,ISBLANK(G23)),,ROUND(J25+$K$3,2))</f>
        <v>0</v>
      </c>
      <c r="L25" s="28">
        <f>ROUND(K25*H25,2)</f>
        <v>0</v>
      </c>
      <c r="M25" s="29">
        <f t="shared" si="0"/>
        <v>0</v>
      </c>
    </row>
    <row r="26" spans="1:13" ht="15" customHeight="1" thickBot="1" x14ac:dyDescent="0.3">
      <c r="A26" s="41"/>
      <c r="B26" s="13"/>
      <c r="C26" s="128" t="s">
        <v>1181</v>
      </c>
      <c r="D26" s="1215"/>
      <c r="E26" s="128" t="s">
        <v>1170</v>
      </c>
      <c r="F26" s="1074">
        <v>15</v>
      </c>
      <c r="G26" s="810"/>
      <c r="H26" s="45">
        <f>ROUND($G$23*$F$23/F26,2)</f>
        <v>4.67</v>
      </c>
      <c r="I26" s="13" t="s">
        <v>1159</v>
      </c>
      <c r="J26" s="60"/>
      <c r="K26" s="69">
        <f>IF(OR(ISBLANK(J26),G23=0,ISBLANK(G23)),,ROUND(J26+$K$3,2))</f>
        <v>0</v>
      </c>
      <c r="L26" s="71">
        <f>ROUND(K26*H26,2)</f>
        <v>0</v>
      </c>
      <c r="M26" s="112">
        <f t="shared" si="0"/>
        <v>0</v>
      </c>
    </row>
    <row r="27" spans="1:13" ht="15" customHeight="1" thickBot="1" x14ac:dyDescent="0.3">
      <c r="A27" s="125">
        <v>5</v>
      </c>
      <c r="B27" s="200" t="s">
        <v>1182</v>
      </c>
      <c r="C27" s="998" t="s">
        <v>2259</v>
      </c>
      <c r="D27" s="1219"/>
      <c r="E27" s="436" t="s">
        <v>1183</v>
      </c>
      <c r="F27" s="1072">
        <v>32</v>
      </c>
      <c r="G27" s="844">
        <v>2</v>
      </c>
      <c r="H27" s="27">
        <f>ROUND(G27*F27/F27,2)</f>
        <v>2</v>
      </c>
      <c r="I27" s="23" t="s">
        <v>1159</v>
      </c>
      <c r="J27" s="25"/>
      <c r="K27" s="66">
        <f>IF(OR(ISBLANK(J27),G27=0,ISBLANK(G27)),,ROUND(J27+$K$3,2))</f>
        <v>0</v>
      </c>
      <c r="L27" s="28">
        <f>ROUND(H27*K27,2)</f>
        <v>0</v>
      </c>
      <c r="M27" s="29">
        <f t="shared" si="0"/>
        <v>0</v>
      </c>
    </row>
    <row r="28" spans="1:13" ht="15" customHeight="1" x14ac:dyDescent="0.25">
      <c r="A28" s="22"/>
      <c r="B28" s="88"/>
      <c r="C28" s="1097" t="s">
        <v>1184</v>
      </c>
      <c r="D28" s="1238"/>
      <c r="E28" s="186" t="s">
        <v>1183</v>
      </c>
      <c r="F28" s="1077">
        <v>32</v>
      </c>
      <c r="G28" s="810"/>
      <c r="H28" s="87">
        <f>ROUND($G$27*$F$27/F28,2)</f>
        <v>2</v>
      </c>
      <c r="I28" s="88" t="s">
        <v>1159</v>
      </c>
      <c r="J28" s="25"/>
      <c r="K28" s="66">
        <f>IF(OR(ISBLANK(J28),G27=0,ISBLANK(G27)),,ROUND(J28+$K$3,2))</f>
        <v>0</v>
      </c>
      <c r="L28" s="28">
        <f>ROUND(K28*H28,2)</f>
        <v>0</v>
      </c>
      <c r="M28" s="29">
        <f t="shared" si="0"/>
        <v>0</v>
      </c>
    </row>
    <row r="29" spans="1:13" ht="15" customHeight="1" x14ac:dyDescent="0.25">
      <c r="A29" s="22"/>
      <c r="B29" s="113"/>
      <c r="C29" s="228" t="s">
        <v>1185</v>
      </c>
      <c r="D29" s="1226"/>
      <c r="E29" s="228" t="s">
        <v>1183</v>
      </c>
      <c r="F29" s="1109">
        <v>32</v>
      </c>
      <c r="G29" s="810"/>
      <c r="H29" s="140">
        <f>ROUND($G$27*$F$27/F29,2)</f>
        <v>2</v>
      </c>
      <c r="I29" s="113" t="s">
        <v>1159</v>
      </c>
      <c r="J29" s="80"/>
      <c r="K29" s="138">
        <f>IF(OR(ISBLANK(J29),G27=0,ISBLANK(G27)),,ROUND(J29+$K$3,2))</f>
        <v>0</v>
      </c>
      <c r="L29" s="102">
        <f>ROUND(K29*H29,2)</f>
        <v>0</v>
      </c>
      <c r="M29" s="103">
        <f t="shared" si="0"/>
        <v>0</v>
      </c>
    </row>
    <row r="30" spans="1:13" ht="15" customHeight="1" thickBot="1" x14ac:dyDescent="0.3">
      <c r="A30" s="41"/>
      <c r="B30" s="13"/>
      <c r="C30" s="128"/>
      <c r="D30" s="1048"/>
      <c r="E30" s="128"/>
      <c r="F30" s="1074"/>
      <c r="G30" s="822"/>
      <c r="H30" s="74"/>
      <c r="I30" s="13"/>
      <c r="J30" s="60"/>
      <c r="K30" s="61"/>
      <c r="L30" s="46"/>
      <c r="M30" s="47"/>
    </row>
    <row r="31" spans="1:13" ht="15" customHeight="1" thickBot="1" x14ac:dyDescent="0.3">
      <c r="A31" s="22">
        <v>6</v>
      </c>
      <c r="B31" s="200" t="s">
        <v>1186</v>
      </c>
      <c r="C31" s="998" t="s">
        <v>2260</v>
      </c>
      <c r="D31" s="1219"/>
      <c r="E31" s="436" t="s">
        <v>1162</v>
      </c>
      <c r="F31" s="1072">
        <v>16</v>
      </c>
      <c r="G31" s="844">
        <v>5</v>
      </c>
      <c r="H31" s="27">
        <f>ROUND(G31*F31/F31,2)</f>
        <v>5</v>
      </c>
      <c r="I31" s="23" t="s">
        <v>1159</v>
      </c>
      <c r="J31" s="25"/>
      <c r="K31" s="66">
        <f>IF(OR(ISBLANK(J31),G31=0,ISBLANK(G31)),,ROUND(J31+$K$3,2))</f>
        <v>0</v>
      </c>
      <c r="L31" s="28">
        <f>ROUND(H31*K31,2)</f>
        <v>0</v>
      </c>
      <c r="M31" s="29">
        <f>ROUND(K31/F31,2)</f>
        <v>0</v>
      </c>
    </row>
    <row r="32" spans="1:13" ht="15" customHeight="1" x14ac:dyDescent="0.25">
      <c r="A32" s="22"/>
      <c r="B32" s="34"/>
      <c r="C32" s="135" t="s">
        <v>1187</v>
      </c>
      <c r="D32" s="1214"/>
      <c r="E32" s="135" t="s">
        <v>1183</v>
      </c>
      <c r="F32" s="1073">
        <v>32</v>
      </c>
      <c r="G32" s="810"/>
      <c r="H32" s="27">
        <f>ROUND($G$31*$F$31/F32,2)</f>
        <v>2.5</v>
      </c>
      <c r="I32" s="34" t="s">
        <v>1159</v>
      </c>
      <c r="J32" s="82"/>
      <c r="K32" s="66">
        <f>IF(OR(ISBLANK(J32),G31=0,ISBLANK(G31)),,ROUND(J32+$K$3,2))</f>
        <v>0</v>
      </c>
      <c r="L32" s="28">
        <f>ROUND(K32*H32,2)</f>
        <v>0</v>
      </c>
      <c r="M32" s="29">
        <f>ROUND(K32/F32,2)</f>
        <v>0</v>
      </c>
    </row>
    <row r="33" spans="1:14" ht="15" customHeight="1" thickBot="1" x14ac:dyDescent="0.3">
      <c r="A33" s="22"/>
      <c r="B33" s="113"/>
      <c r="C33" s="228" t="s">
        <v>1188</v>
      </c>
      <c r="D33" s="1226"/>
      <c r="E33" s="228" t="s">
        <v>1162</v>
      </c>
      <c r="F33" s="1109">
        <v>16</v>
      </c>
      <c r="G33" s="810"/>
      <c r="H33" s="140">
        <f>ROUND($G$31*$F$31/F33,2)</f>
        <v>5</v>
      </c>
      <c r="I33" s="113" t="s">
        <v>1159</v>
      </c>
      <c r="J33" s="80"/>
      <c r="K33" s="138">
        <f>IF(OR(ISBLANK(J33),G31=0,ISBLANK(G31)),,ROUND(J33+$K$3,2))</f>
        <v>0</v>
      </c>
      <c r="L33" s="102">
        <f>ROUND(K33*H33,2)</f>
        <v>0</v>
      </c>
      <c r="M33" s="103">
        <f>ROUND(K33/F33,2)</f>
        <v>0</v>
      </c>
    </row>
    <row r="34" spans="1:14" ht="15" customHeight="1" thickBot="1" x14ac:dyDescent="0.3">
      <c r="A34" s="125">
        <v>7</v>
      </c>
      <c r="B34" s="2151" t="s">
        <v>1189</v>
      </c>
      <c r="C34" s="470" t="s">
        <v>51</v>
      </c>
      <c r="D34" s="1231"/>
      <c r="E34" s="470" t="s">
        <v>1190</v>
      </c>
      <c r="F34" s="1079">
        <v>1</v>
      </c>
      <c r="G34" s="844">
        <v>12</v>
      </c>
      <c r="H34" s="329">
        <f>ROUND(G34*F34/F34,2)</f>
        <v>12</v>
      </c>
      <c r="I34" s="62" t="s">
        <v>1159</v>
      </c>
      <c r="J34" s="120"/>
      <c r="K34" s="270">
        <f>IF(OR(ISBLANK(J34),G34=0,ISBLANK(G34)),,ROUND(J34+$K$3,2))</f>
        <v>0</v>
      </c>
      <c r="L34" s="221">
        <f>ROUND(H34*K34,2)</f>
        <v>0</v>
      </c>
      <c r="M34" s="330">
        <f>ROUND(K34/F34,2)</f>
        <v>0</v>
      </c>
    </row>
    <row r="35" spans="1:14" s="137" customFormat="1" ht="15" customHeight="1" thickBot="1" x14ac:dyDescent="0.3">
      <c r="A35" s="55"/>
      <c r="B35" s="500"/>
      <c r="C35" s="124"/>
      <c r="D35" s="1086"/>
      <c r="E35" s="124"/>
      <c r="F35" s="1078"/>
      <c r="G35" s="915"/>
      <c r="H35" s="124"/>
      <c r="I35" s="43"/>
      <c r="J35" s="44"/>
      <c r="K35" s="241"/>
      <c r="L35" s="118"/>
      <c r="M35" s="119"/>
      <c r="N35" s="914"/>
    </row>
    <row r="36" spans="1:14" ht="15" customHeight="1" thickBot="1" x14ac:dyDescent="0.3">
      <c r="A36" s="22">
        <v>8</v>
      </c>
      <c r="B36" s="200" t="s">
        <v>1191</v>
      </c>
      <c r="C36" s="998" t="s">
        <v>2261</v>
      </c>
      <c r="D36" s="1219"/>
      <c r="E36" s="436" t="s">
        <v>1192</v>
      </c>
      <c r="F36" s="1072">
        <v>1</v>
      </c>
      <c r="G36" s="843">
        <v>12</v>
      </c>
      <c r="H36" s="27">
        <f>ROUND(G36*F36/F36,2)</f>
        <v>12</v>
      </c>
      <c r="I36" s="23" t="s">
        <v>1159</v>
      </c>
      <c r="J36" s="25"/>
      <c r="K36" s="66">
        <f>IF(OR(ISBLANK(J36),G36=0,ISBLANK(G36)),,ROUND(J36+$K$3,2))</f>
        <v>0</v>
      </c>
      <c r="L36" s="28">
        <f>ROUND(H36*K36,2)</f>
        <v>0</v>
      </c>
      <c r="M36" s="29">
        <f t="shared" ref="M36:M67" si="1">ROUND(K36/F36,2)</f>
        <v>0</v>
      </c>
    </row>
    <row r="37" spans="1:14" ht="15" customHeight="1" x14ac:dyDescent="0.25">
      <c r="A37" s="22"/>
      <c r="B37" s="34" t="s">
        <v>1193</v>
      </c>
      <c r="C37" s="135" t="s">
        <v>1194</v>
      </c>
      <c r="D37" s="1214"/>
      <c r="E37" s="135" t="s">
        <v>1192</v>
      </c>
      <c r="F37" s="1073">
        <v>1</v>
      </c>
      <c r="G37" s="810"/>
      <c r="H37" s="27">
        <f>ROUND($G$36*$F$36/F37,2)</f>
        <v>12</v>
      </c>
      <c r="I37" s="34" t="s">
        <v>1159</v>
      </c>
      <c r="J37" s="82"/>
      <c r="K37" s="66">
        <f>IF(OR(ISBLANK(J37),G36=0,ISBLANK(G36)),,ROUND(J37+$K$3,2))</f>
        <v>0</v>
      </c>
      <c r="L37" s="28">
        <f>ROUND(K37*H37,2)</f>
        <v>0</v>
      </c>
      <c r="M37" s="29">
        <f t="shared" si="1"/>
        <v>0</v>
      </c>
    </row>
    <row r="38" spans="1:14" ht="15" customHeight="1" x14ac:dyDescent="0.25">
      <c r="A38" s="22"/>
      <c r="B38" s="34"/>
      <c r="C38" s="135" t="s">
        <v>1195</v>
      </c>
      <c r="D38" s="1214"/>
      <c r="E38" s="135" t="s">
        <v>1192</v>
      </c>
      <c r="F38" s="1073">
        <v>1</v>
      </c>
      <c r="G38" s="810"/>
      <c r="H38" s="27">
        <f>ROUND($G$36*$F$36/F38,2)</f>
        <v>12</v>
      </c>
      <c r="I38" s="34" t="s">
        <v>1159</v>
      </c>
      <c r="J38" s="82"/>
      <c r="K38" s="66">
        <f>IF(OR(ISBLANK(J38),G36=0,ISBLANK(G36)),,ROUND(J38+$K$3,2))</f>
        <v>0</v>
      </c>
      <c r="L38" s="28">
        <f>ROUND(K38*H38,2)</f>
        <v>0</v>
      </c>
      <c r="M38" s="29">
        <f t="shared" si="1"/>
        <v>0</v>
      </c>
    </row>
    <row r="39" spans="1:14" ht="15" customHeight="1" thickBot="1" x14ac:dyDescent="0.3">
      <c r="A39" s="41"/>
      <c r="B39" s="13"/>
      <c r="C39" s="128" t="s">
        <v>1196</v>
      </c>
      <c r="D39" s="1215"/>
      <c r="E39" s="128" t="s">
        <v>523</v>
      </c>
      <c r="F39" s="1074">
        <v>0.5</v>
      </c>
      <c r="G39" s="822"/>
      <c r="H39" s="70">
        <f>ROUND($G$36*$F$36/F39,2)</f>
        <v>24</v>
      </c>
      <c r="I39" s="13" t="s">
        <v>1159</v>
      </c>
      <c r="J39" s="60"/>
      <c r="K39" s="69">
        <f>IF(OR(ISBLANK(J39),G36=0,ISBLANK(G36)),,ROUND(J39+$K$3,2))</f>
        <v>0</v>
      </c>
      <c r="L39" s="71">
        <f>ROUND(K39*H39,2)</f>
        <v>0</v>
      </c>
      <c r="M39" s="112">
        <f t="shared" si="1"/>
        <v>0</v>
      </c>
    </row>
    <row r="40" spans="1:14" ht="15" customHeight="1" thickBot="1" x14ac:dyDescent="0.3">
      <c r="A40" s="22">
        <v>9</v>
      </c>
      <c r="B40" s="200" t="s">
        <v>1197</v>
      </c>
      <c r="C40" s="998" t="s">
        <v>2262</v>
      </c>
      <c r="D40" s="1219"/>
      <c r="E40" s="436" t="s">
        <v>1162</v>
      </c>
      <c r="F40" s="1072">
        <v>16</v>
      </c>
      <c r="G40" s="844">
        <v>5</v>
      </c>
      <c r="H40" s="27">
        <f>ROUND(G40*F40/F40,2)</f>
        <v>5</v>
      </c>
      <c r="I40" s="23" t="s">
        <v>1159</v>
      </c>
      <c r="J40" s="25"/>
      <c r="K40" s="66">
        <f>IF(OR(ISBLANK(J40),G40=0,ISBLANK(G40)),,ROUND(J40+$K$3,2))</f>
        <v>0</v>
      </c>
      <c r="L40" s="28">
        <f>ROUND(H40*K40,2)</f>
        <v>0</v>
      </c>
      <c r="M40" s="29">
        <f t="shared" si="1"/>
        <v>0</v>
      </c>
    </row>
    <row r="41" spans="1:14" ht="15" customHeight="1" x14ac:dyDescent="0.25">
      <c r="A41" s="22"/>
      <c r="B41" s="34" t="s">
        <v>1173</v>
      </c>
      <c r="C41" s="135" t="s">
        <v>1198</v>
      </c>
      <c r="D41" s="1214"/>
      <c r="E41" s="135" t="s">
        <v>1162</v>
      </c>
      <c r="F41" s="1073">
        <v>16</v>
      </c>
      <c r="G41" s="810"/>
      <c r="H41" s="27">
        <f>ROUND($G$40*$F$40/F41,2)</f>
        <v>5</v>
      </c>
      <c r="I41" s="34" t="s">
        <v>1159</v>
      </c>
      <c r="J41" s="82"/>
      <c r="K41" s="66">
        <f>IF(OR(ISBLANK(J41),G40=0,ISBLANK(G40)),,ROUND(J41+$K$3,2))</f>
        <v>0</v>
      </c>
      <c r="L41" s="28">
        <f>ROUND(K41*H41,2)</f>
        <v>0</v>
      </c>
      <c r="M41" s="29">
        <f t="shared" si="1"/>
        <v>0</v>
      </c>
    </row>
    <row r="42" spans="1:14" ht="15" customHeight="1" x14ac:dyDescent="0.25">
      <c r="A42" s="22"/>
      <c r="B42" s="34"/>
      <c r="C42" s="135" t="s">
        <v>1199</v>
      </c>
      <c r="D42" s="1214"/>
      <c r="E42" s="135" t="s">
        <v>1162</v>
      </c>
      <c r="F42" s="1073">
        <v>16</v>
      </c>
      <c r="G42" s="810"/>
      <c r="H42" s="27">
        <f>ROUND($G$40*$F$40/F42,2)</f>
        <v>5</v>
      </c>
      <c r="I42" s="34" t="s">
        <v>1159</v>
      </c>
      <c r="J42" s="82"/>
      <c r="K42" s="66">
        <f>IF(OR(ISBLANK(J42),G40=0,ISBLANK(G40)),,ROUND(J42+$K$3,2))</f>
        <v>0</v>
      </c>
      <c r="L42" s="28">
        <f>ROUND(K42*H42,2)</f>
        <v>0</v>
      </c>
      <c r="M42" s="29">
        <f t="shared" si="1"/>
        <v>0</v>
      </c>
    </row>
    <row r="43" spans="1:14" ht="15" customHeight="1" thickBot="1" x14ac:dyDescent="0.3">
      <c r="A43" s="41"/>
      <c r="B43" s="13"/>
      <c r="C43" s="1058" t="s">
        <v>1200</v>
      </c>
      <c r="D43" s="1215"/>
      <c r="E43" s="128" t="s">
        <v>1170</v>
      </c>
      <c r="F43" s="1074">
        <v>15</v>
      </c>
      <c r="G43" s="810"/>
      <c r="H43" s="115">
        <f>ROUND($G$40*$F$40/F43,2)</f>
        <v>5.33</v>
      </c>
      <c r="I43" s="13" t="s">
        <v>1159</v>
      </c>
      <c r="J43" s="60"/>
      <c r="K43" s="69">
        <f>IF(OR(ISBLANK(J43),G40=0,ISBLANK(G40)),,ROUND(J43+$K$3,2))</f>
        <v>0</v>
      </c>
      <c r="L43" s="71">
        <f>ROUND(K43*H43,2)</f>
        <v>0</v>
      </c>
      <c r="M43" s="112">
        <f t="shared" si="1"/>
        <v>0</v>
      </c>
    </row>
    <row r="44" spans="1:14" ht="15" customHeight="1" thickBot="1" x14ac:dyDescent="0.3">
      <c r="A44" s="22">
        <v>10</v>
      </c>
      <c r="B44" s="200" t="s">
        <v>1201</v>
      </c>
      <c r="C44" s="998" t="s">
        <v>2263</v>
      </c>
      <c r="D44" s="1219"/>
      <c r="E44" s="436" t="s">
        <v>1162</v>
      </c>
      <c r="F44" s="1072">
        <v>16</v>
      </c>
      <c r="G44" s="844">
        <v>5</v>
      </c>
      <c r="H44" s="27">
        <f>ROUND(G44*F44/F44,2)</f>
        <v>5</v>
      </c>
      <c r="I44" s="23" t="s">
        <v>1159</v>
      </c>
      <c r="J44" s="25"/>
      <c r="K44" s="66">
        <f>IF(OR(ISBLANK(J44),G44=0,ISBLANK(G44)),,ROUND(J44+$K$3,2))</f>
        <v>0</v>
      </c>
      <c r="L44" s="28">
        <f>ROUND(H44*K44,2)</f>
        <v>0</v>
      </c>
      <c r="M44" s="29">
        <f t="shared" si="1"/>
        <v>0</v>
      </c>
    </row>
    <row r="45" spans="1:14" ht="15" customHeight="1" x14ac:dyDescent="0.25">
      <c r="A45" s="22"/>
      <c r="B45" s="34" t="s">
        <v>1173</v>
      </c>
      <c r="C45" s="135" t="s">
        <v>1202</v>
      </c>
      <c r="D45" s="1214"/>
      <c r="E45" s="135" t="s">
        <v>1162</v>
      </c>
      <c r="F45" s="1073">
        <v>16</v>
      </c>
      <c r="G45" s="810"/>
      <c r="H45" s="27">
        <f>ROUND($G$44*$F$44/F45,2)</f>
        <v>5</v>
      </c>
      <c r="I45" s="34" t="s">
        <v>1159</v>
      </c>
      <c r="J45" s="82"/>
      <c r="K45" s="66">
        <f>IF(OR(ISBLANK(J45),G44=0,ISBLANK(G44)),,ROUND(J45+$K$3,2))</f>
        <v>0</v>
      </c>
      <c r="L45" s="28">
        <f>ROUND(K45*H45,2)</f>
        <v>0</v>
      </c>
      <c r="M45" s="29">
        <f t="shared" si="1"/>
        <v>0</v>
      </c>
    </row>
    <row r="46" spans="1:14" ht="15" customHeight="1" x14ac:dyDescent="0.25">
      <c r="A46" s="22"/>
      <c r="B46" s="34"/>
      <c r="C46" s="860" t="s">
        <v>1203</v>
      </c>
      <c r="D46" s="1214"/>
      <c r="E46" s="135" t="s">
        <v>1162</v>
      </c>
      <c r="F46" s="1073">
        <v>16</v>
      </c>
      <c r="G46" s="810"/>
      <c r="H46" s="27">
        <f>ROUND($G$44*$F$44/F46,2)</f>
        <v>5</v>
      </c>
      <c r="I46" s="34" t="s">
        <v>1159</v>
      </c>
      <c r="J46" s="82"/>
      <c r="K46" s="66">
        <f>IF(OR(ISBLANK(J46),G44=0,ISBLANK(G44)),,ROUND(J46+$K$3,2))</f>
        <v>0</v>
      </c>
      <c r="L46" s="28">
        <f>ROUND(K46*H46,2)</f>
        <v>0</v>
      </c>
      <c r="M46" s="29">
        <f t="shared" si="1"/>
        <v>0</v>
      </c>
    </row>
    <row r="47" spans="1:14" ht="15" customHeight="1" thickBot="1" x14ac:dyDescent="0.3">
      <c r="A47" s="41"/>
      <c r="B47" s="48"/>
      <c r="C47" s="989" t="s">
        <v>1204</v>
      </c>
      <c r="D47" s="1218"/>
      <c r="E47" s="513" t="s">
        <v>1162</v>
      </c>
      <c r="F47" s="1075">
        <v>16</v>
      </c>
      <c r="G47" s="810"/>
      <c r="H47" s="74">
        <f>ROUND($G$44*$F$44/F47,2)</f>
        <v>5</v>
      </c>
      <c r="I47" s="48" t="s">
        <v>1159</v>
      </c>
      <c r="J47" s="68"/>
      <c r="K47" s="69">
        <f>IF(OR(ISBLANK(J47),G44=0,ISBLANK(G44)),,ROUND(J47+$K$3,2))</f>
        <v>0</v>
      </c>
      <c r="L47" s="71">
        <f>ROUND(K47*H47,2)</f>
        <v>0</v>
      </c>
      <c r="M47" s="112">
        <f t="shared" si="1"/>
        <v>0</v>
      </c>
    </row>
    <row r="48" spans="1:14" ht="15" customHeight="1" thickBot="1" x14ac:dyDescent="0.3">
      <c r="A48" s="22">
        <v>11</v>
      </c>
      <c r="B48" s="200" t="s">
        <v>1205</v>
      </c>
      <c r="C48" s="998" t="s">
        <v>2264</v>
      </c>
      <c r="D48" s="1219"/>
      <c r="E48" s="436" t="s">
        <v>1206</v>
      </c>
      <c r="F48" s="1072">
        <v>13</v>
      </c>
      <c r="G48" s="844">
        <v>5</v>
      </c>
      <c r="H48" s="27">
        <f>ROUND(G48*F48/F48,2)</f>
        <v>5</v>
      </c>
      <c r="I48" s="23" t="s">
        <v>1159</v>
      </c>
      <c r="J48" s="25"/>
      <c r="K48" s="66">
        <f>IF(OR(ISBLANK(J48),G48=0,ISBLANK(G48)),,ROUND(J48+$K$3,2))</f>
        <v>0</v>
      </c>
      <c r="L48" s="28">
        <f>ROUND(H48*K48,2)</f>
        <v>0</v>
      </c>
      <c r="M48" s="29">
        <f t="shared" si="1"/>
        <v>0</v>
      </c>
    </row>
    <row r="49" spans="1:13" ht="15" customHeight="1" x14ac:dyDescent="0.25">
      <c r="A49" s="22"/>
      <c r="B49" s="34" t="s">
        <v>1173</v>
      </c>
      <c r="C49" s="135" t="s">
        <v>1207</v>
      </c>
      <c r="D49" s="1214"/>
      <c r="E49" s="135" t="s">
        <v>1208</v>
      </c>
      <c r="F49" s="1073">
        <v>12</v>
      </c>
      <c r="G49" s="810"/>
      <c r="H49" s="90">
        <f>ROUND($G$48*$F$48/F49,2)</f>
        <v>5.42</v>
      </c>
      <c r="I49" s="34" t="s">
        <v>1159</v>
      </c>
      <c r="J49" s="82"/>
      <c r="K49" s="66">
        <f>IF(OR(ISBLANK(J49),G48=0,ISBLANK(G48)),,ROUND(J49+$K$3,2))</f>
        <v>0</v>
      </c>
      <c r="L49" s="28">
        <f>ROUND(K49*H49,2)</f>
        <v>0</v>
      </c>
      <c r="M49" s="29">
        <f t="shared" si="1"/>
        <v>0</v>
      </c>
    </row>
    <row r="50" spans="1:13" ht="15" customHeight="1" x14ac:dyDescent="0.25">
      <c r="A50" s="22"/>
      <c r="B50" s="34"/>
      <c r="C50" s="135" t="s">
        <v>1209</v>
      </c>
      <c r="D50" s="1214"/>
      <c r="E50" s="135" t="s">
        <v>1208</v>
      </c>
      <c r="F50" s="1073">
        <v>12</v>
      </c>
      <c r="G50" s="810"/>
      <c r="H50" s="90">
        <f>ROUND($G$48*$F$48/F50,2)</f>
        <v>5.42</v>
      </c>
      <c r="I50" s="34" t="s">
        <v>1159</v>
      </c>
      <c r="J50" s="82"/>
      <c r="K50" s="66">
        <f>IF(OR(ISBLANK(J50),G48=0,ISBLANK(G48)),,ROUND(J50+$K$3,2))</f>
        <v>0</v>
      </c>
      <c r="L50" s="28">
        <f>ROUND(K50*H50,2)</f>
        <v>0</v>
      </c>
      <c r="M50" s="29">
        <f t="shared" si="1"/>
        <v>0</v>
      </c>
    </row>
    <row r="51" spans="1:13" ht="15" customHeight="1" thickBot="1" x14ac:dyDescent="0.3">
      <c r="A51" s="41"/>
      <c r="B51" s="13"/>
      <c r="C51" s="1058" t="s">
        <v>1210</v>
      </c>
      <c r="D51" s="1215"/>
      <c r="E51" s="128" t="s">
        <v>1211</v>
      </c>
      <c r="F51" s="1074">
        <v>11</v>
      </c>
      <c r="G51" s="810"/>
      <c r="H51" s="115">
        <f>ROUND($G$48*$F$48/F51,2)</f>
        <v>5.91</v>
      </c>
      <c r="I51" s="13" t="s">
        <v>1159</v>
      </c>
      <c r="J51" s="60"/>
      <c r="K51" s="69">
        <f>IF(OR(ISBLANK(J51),G48=0,ISBLANK(G48)),,ROUND(J51+$K$3,2))</f>
        <v>0</v>
      </c>
      <c r="L51" s="71">
        <f>ROUND(K51*H51,2)</f>
        <v>0</v>
      </c>
      <c r="M51" s="112">
        <f t="shared" si="1"/>
        <v>0</v>
      </c>
    </row>
    <row r="52" spans="1:13" ht="15" customHeight="1" thickBot="1" x14ac:dyDescent="0.3">
      <c r="A52" s="22">
        <v>12</v>
      </c>
      <c r="B52" s="200" t="s">
        <v>1212</v>
      </c>
      <c r="C52" s="998" t="s">
        <v>2265</v>
      </c>
      <c r="D52" s="1219"/>
      <c r="E52" s="436" t="s">
        <v>1158</v>
      </c>
      <c r="F52" s="1072">
        <v>18</v>
      </c>
      <c r="G52" s="844">
        <v>15</v>
      </c>
      <c r="H52" s="27">
        <f>ROUND(G52*F52/F52,2)</f>
        <v>15</v>
      </c>
      <c r="I52" s="23" t="s">
        <v>1159</v>
      </c>
      <c r="J52" s="25"/>
      <c r="K52" s="66">
        <f>IF(OR(ISBLANK(J52),G52=0,ISBLANK(G52)),,ROUND(J52+$K$3,2))</f>
        <v>0</v>
      </c>
      <c r="L52" s="28">
        <f>ROUND(H52*K52,2)</f>
        <v>0</v>
      </c>
      <c r="M52" s="29">
        <f t="shared" si="1"/>
        <v>0</v>
      </c>
    </row>
    <row r="53" spans="1:13" ht="15" customHeight="1" x14ac:dyDescent="0.25">
      <c r="A53" s="22"/>
      <c r="B53" s="34" t="s">
        <v>1173</v>
      </c>
      <c r="C53" s="135" t="s">
        <v>1213</v>
      </c>
      <c r="D53" s="1214"/>
      <c r="E53" s="135" t="s">
        <v>1162</v>
      </c>
      <c r="F53" s="1073">
        <v>16</v>
      </c>
      <c r="G53" s="810"/>
      <c r="H53" s="27">
        <f>ROUND($G$52*$F$52/F53,2)</f>
        <v>16.88</v>
      </c>
      <c r="I53" s="34" t="s">
        <v>1159</v>
      </c>
      <c r="J53" s="82"/>
      <c r="K53" s="66">
        <f>IF(OR(ISBLANK(J53),G52=0,ISBLANK(G52)),,ROUND(J53+$K$3,2))</f>
        <v>0</v>
      </c>
      <c r="L53" s="28">
        <f>ROUND(K53*H53,2)</f>
        <v>0</v>
      </c>
      <c r="M53" s="29">
        <f t="shared" si="1"/>
        <v>0</v>
      </c>
    </row>
    <row r="54" spans="1:13" ht="15" customHeight="1" x14ac:dyDescent="0.25">
      <c r="A54" s="22"/>
      <c r="B54" s="34"/>
      <c r="C54" s="135" t="s">
        <v>1214</v>
      </c>
      <c r="D54" s="1214"/>
      <c r="E54" s="135" t="s">
        <v>1162</v>
      </c>
      <c r="F54" s="1073">
        <v>16</v>
      </c>
      <c r="G54" s="810"/>
      <c r="H54" s="27">
        <f>ROUND($G$52*$F$52/F54,2)</f>
        <v>16.88</v>
      </c>
      <c r="I54" s="34" t="s">
        <v>1159</v>
      </c>
      <c r="J54" s="82"/>
      <c r="K54" s="66">
        <f>IF(OR(ISBLANK(J54),G52=0,ISBLANK(G52)),,ROUND(J54+$K$3,2))</f>
        <v>0</v>
      </c>
      <c r="L54" s="28">
        <f>ROUND(K54*H54,2)</f>
        <v>0</v>
      </c>
      <c r="M54" s="29">
        <f t="shared" si="1"/>
        <v>0</v>
      </c>
    </row>
    <row r="55" spans="1:13" ht="15" customHeight="1" thickBot="1" x14ac:dyDescent="0.3">
      <c r="A55" s="41"/>
      <c r="B55" s="13"/>
      <c r="C55" s="1058" t="s">
        <v>1215</v>
      </c>
      <c r="D55" s="1215"/>
      <c r="E55" s="128" t="s">
        <v>1158</v>
      </c>
      <c r="F55" s="1074">
        <v>18</v>
      </c>
      <c r="G55" s="810"/>
      <c r="H55" s="74">
        <f>ROUND($G$52*$F$52/F55,2)</f>
        <v>15</v>
      </c>
      <c r="I55" s="13" t="s">
        <v>1159</v>
      </c>
      <c r="J55" s="60"/>
      <c r="K55" s="69">
        <f>IF(OR(ISBLANK(J55),G52=0,ISBLANK(G52)),,ROUND(J55+$K$3,2))</f>
        <v>0</v>
      </c>
      <c r="L55" s="71">
        <f>ROUND(K55*H55,2)</f>
        <v>0</v>
      </c>
      <c r="M55" s="112">
        <f t="shared" si="1"/>
        <v>0</v>
      </c>
    </row>
    <row r="56" spans="1:13" ht="15" customHeight="1" thickBot="1" x14ac:dyDescent="0.3">
      <c r="A56" s="22">
        <v>13</v>
      </c>
      <c r="B56" s="200" t="s">
        <v>1216</v>
      </c>
      <c r="C56" s="998" t="s">
        <v>2266</v>
      </c>
      <c r="D56" s="1219"/>
      <c r="E56" s="436" t="s">
        <v>1217</v>
      </c>
      <c r="F56" s="1072">
        <v>10</v>
      </c>
      <c r="G56" s="844">
        <v>15</v>
      </c>
      <c r="H56" s="27">
        <f>ROUND(G56*F56/F56,2)</f>
        <v>15</v>
      </c>
      <c r="I56" s="23" t="s">
        <v>1159</v>
      </c>
      <c r="J56" s="25"/>
      <c r="K56" s="66">
        <f>IF(OR(ISBLANK(J56),G56=0,ISBLANK(G56)),,ROUND(J56+$K$3,2))</f>
        <v>0</v>
      </c>
      <c r="L56" s="28">
        <f>ROUND(H56*K56,2)</f>
        <v>0</v>
      </c>
      <c r="M56" s="29">
        <f t="shared" si="1"/>
        <v>0</v>
      </c>
    </row>
    <row r="57" spans="1:13" ht="15" customHeight="1" x14ac:dyDescent="0.25">
      <c r="A57" s="22"/>
      <c r="B57" s="34" t="s">
        <v>1173</v>
      </c>
      <c r="C57" s="135" t="s">
        <v>1218</v>
      </c>
      <c r="D57" s="1214"/>
      <c r="E57" s="135" t="s">
        <v>1217</v>
      </c>
      <c r="F57" s="1073">
        <v>10</v>
      </c>
      <c r="G57" s="810"/>
      <c r="H57" s="27">
        <f>ROUND($G$56*$F$56/F57,2)</f>
        <v>15</v>
      </c>
      <c r="I57" s="34" t="s">
        <v>1159</v>
      </c>
      <c r="J57" s="82"/>
      <c r="K57" s="66">
        <f>IF(OR(ISBLANK(J57),G56=0,ISBLANK(G56)),,ROUND(J57+$K$3,2))</f>
        <v>0</v>
      </c>
      <c r="L57" s="28">
        <f>ROUND(K57*H57,2)</f>
        <v>0</v>
      </c>
      <c r="M57" s="29">
        <f t="shared" si="1"/>
        <v>0</v>
      </c>
    </row>
    <row r="58" spans="1:13" ht="15" customHeight="1" x14ac:dyDescent="0.25">
      <c r="A58" s="22"/>
      <c r="B58" s="34"/>
      <c r="C58" s="135" t="s">
        <v>1219</v>
      </c>
      <c r="D58" s="1214"/>
      <c r="E58" s="135" t="s">
        <v>1211</v>
      </c>
      <c r="F58" s="1073">
        <v>11</v>
      </c>
      <c r="G58" s="810"/>
      <c r="H58" s="90">
        <f>ROUND($G$56*$F$56/F58,2)</f>
        <v>13.64</v>
      </c>
      <c r="I58" s="34" t="s">
        <v>1159</v>
      </c>
      <c r="J58" s="82"/>
      <c r="K58" s="66">
        <f>IF(OR(ISBLANK(J58),G56=0,ISBLANK(G56)),,ROUND(J58+$K$3,2))</f>
        <v>0</v>
      </c>
      <c r="L58" s="28">
        <f>ROUND(K58*H58,2)</f>
        <v>0</v>
      </c>
      <c r="M58" s="29">
        <f t="shared" si="1"/>
        <v>0</v>
      </c>
    </row>
    <row r="59" spans="1:13" ht="15" customHeight="1" thickBot="1" x14ac:dyDescent="0.3">
      <c r="A59" s="41"/>
      <c r="B59" s="13"/>
      <c r="C59" s="1058" t="s">
        <v>1220</v>
      </c>
      <c r="D59" s="1215"/>
      <c r="E59" s="128" t="s">
        <v>1211</v>
      </c>
      <c r="F59" s="1074">
        <v>11</v>
      </c>
      <c r="G59" s="810"/>
      <c r="H59" s="115">
        <f>ROUND($G$56*$F$56/F59,2)</f>
        <v>13.64</v>
      </c>
      <c r="I59" s="13" t="s">
        <v>1159</v>
      </c>
      <c r="J59" s="60"/>
      <c r="K59" s="69">
        <f>IF(OR(ISBLANK(J59),G56=0,ISBLANK(G56)),,ROUND(J59+$K$3,2))</f>
        <v>0</v>
      </c>
      <c r="L59" s="71">
        <f>ROUND(K59*H59,2)</f>
        <v>0</v>
      </c>
      <c r="M59" s="112">
        <f t="shared" si="1"/>
        <v>0</v>
      </c>
    </row>
    <row r="60" spans="1:13" ht="15" customHeight="1" thickBot="1" x14ac:dyDescent="0.3">
      <c r="A60" s="22">
        <v>14</v>
      </c>
      <c r="B60" s="200" t="s">
        <v>1221</v>
      </c>
      <c r="C60" s="998" t="s">
        <v>2267</v>
      </c>
      <c r="D60" s="1219"/>
      <c r="E60" s="436" t="s">
        <v>1158</v>
      </c>
      <c r="F60" s="1072">
        <v>18</v>
      </c>
      <c r="G60" s="844">
        <v>3</v>
      </c>
      <c r="H60" s="27">
        <f>ROUND(G60*F60/F60,2)</f>
        <v>3</v>
      </c>
      <c r="I60" s="23" t="s">
        <v>1159</v>
      </c>
      <c r="J60" s="25"/>
      <c r="K60" s="66">
        <f>IF(OR(ISBLANK(J60),G60=0,ISBLANK(G60)),,ROUND(J60+$K$3,2))</f>
        <v>0</v>
      </c>
      <c r="L60" s="28">
        <f>ROUND(H60*K60,2)</f>
        <v>0</v>
      </c>
      <c r="M60" s="29">
        <f t="shared" si="1"/>
        <v>0</v>
      </c>
    </row>
    <row r="61" spans="1:13" ht="15" customHeight="1" x14ac:dyDescent="0.25">
      <c r="A61" s="22"/>
      <c r="B61" s="34" t="s">
        <v>1173</v>
      </c>
      <c r="C61" s="135" t="s">
        <v>1222</v>
      </c>
      <c r="D61" s="1214"/>
      <c r="E61" s="135" t="s">
        <v>1162</v>
      </c>
      <c r="F61" s="1073">
        <v>16</v>
      </c>
      <c r="G61" s="810"/>
      <c r="H61" s="27">
        <f>ROUND($G$60*$F$60/F61,2)</f>
        <v>3.38</v>
      </c>
      <c r="I61" s="34" t="s">
        <v>1159</v>
      </c>
      <c r="J61" s="82"/>
      <c r="K61" s="66">
        <f>IF(OR(ISBLANK(J61),G60=0,ISBLANK(G60)),,ROUND(J61+$K$3,2))</f>
        <v>0</v>
      </c>
      <c r="L61" s="28">
        <f>ROUND(K61*H61,2)</f>
        <v>0</v>
      </c>
      <c r="M61" s="29">
        <f t="shared" si="1"/>
        <v>0</v>
      </c>
    </row>
    <row r="62" spans="1:13" ht="15" customHeight="1" x14ac:dyDescent="0.25">
      <c r="A62" s="22"/>
      <c r="B62" s="34"/>
      <c r="C62" s="135" t="s">
        <v>1223</v>
      </c>
      <c r="D62" s="1214"/>
      <c r="E62" s="135" t="s">
        <v>1158</v>
      </c>
      <c r="F62" s="1073">
        <v>18</v>
      </c>
      <c r="G62" s="810"/>
      <c r="H62" s="90">
        <f>ROUND($G$60*$F$60/F62,2)</f>
        <v>3</v>
      </c>
      <c r="I62" s="34" t="s">
        <v>1159</v>
      </c>
      <c r="J62" s="82"/>
      <c r="K62" s="66">
        <f>IF(OR(ISBLANK(J62),G60=0,ISBLANK(G60)),,ROUND(J62+$K$3,2))</f>
        <v>0</v>
      </c>
      <c r="L62" s="28">
        <f>ROUND(K62*H62,2)</f>
        <v>0</v>
      </c>
      <c r="M62" s="29">
        <f t="shared" si="1"/>
        <v>0</v>
      </c>
    </row>
    <row r="63" spans="1:13" ht="15" customHeight="1" thickBot="1" x14ac:dyDescent="0.3">
      <c r="A63" s="41"/>
      <c r="B63" s="48"/>
      <c r="C63" s="513" t="s">
        <v>1224</v>
      </c>
      <c r="D63" s="1218"/>
      <c r="E63" s="513" t="s">
        <v>1158</v>
      </c>
      <c r="F63" s="1075">
        <v>18</v>
      </c>
      <c r="G63" s="822"/>
      <c r="H63" s="115">
        <f>ROUND($G$60*$F$60/F63,2)</f>
        <v>3</v>
      </c>
      <c r="I63" s="48" t="s">
        <v>1159</v>
      </c>
      <c r="J63" s="68"/>
      <c r="K63" s="69">
        <f>IF(OR(ISBLANK(J63),G60=0,ISBLANK(G60)),,ROUND(J63+$K$3,2))</f>
        <v>0</v>
      </c>
      <c r="L63" s="71">
        <f>ROUND(K63*H63,2)</f>
        <v>0</v>
      </c>
      <c r="M63" s="112">
        <f t="shared" si="1"/>
        <v>0</v>
      </c>
    </row>
    <row r="64" spans="1:13" ht="15" customHeight="1" thickBot="1" x14ac:dyDescent="0.3">
      <c r="A64" s="22">
        <v>15</v>
      </c>
      <c r="B64" s="200" t="s">
        <v>1225</v>
      </c>
      <c r="C64" s="998" t="s">
        <v>2268</v>
      </c>
      <c r="D64" s="1219"/>
      <c r="E64" s="436" t="s">
        <v>1226</v>
      </c>
      <c r="F64" s="1072">
        <v>5</v>
      </c>
      <c r="G64" s="843">
        <v>35</v>
      </c>
      <c r="H64" s="27">
        <f>ROUND(G64*F64/F64,2)</f>
        <v>35</v>
      </c>
      <c r="I64" s="23" t="s">
        <v>1159</v>
      </c>
      <c r="J64" s="25"/>
      <c r="K64" s="66">
        <f>IF(OR(ISBLANK(J64),G64=0,ISBLANK(G64)),,ROUND(J64+$K$3,2))</f>
        <v>0</v>
      </c>
      <c r="L64" s="28">
        <f>ROUND(H64*K64,2)</f>
        <v>0</v>
      </c>
      <c r="M64" s="29">
        <f t="shared" si="1"/>
        <v>0</v>
      </c>
    </row>
    <row r="65" spans="1:13" ht="15" customHeight="1" x14ac:dyDescent="0.25">
      <c r="A65" s="22"/>
      <c r="B65" s="34" t="s">
        <v>1173</v>
      </c>
      <c r="C65" s="135" t="s">
        <v>1227</v>
      </c>
      <c r="D65" s="1214"/>
      <c r="E65" s="135" t="s">
        <v>1226</v>
      </c>
      <c r="F65" s="1073">
        <v>5</v>
      </c>
      <c r="G65" s="810"/>
      <c r="H65" s="27">
        <f>ROUND($G$64*$F$64/F65,2)</f>
        <v>35</v>
      </c>
      <c r="I65" s="34" t="s">
        <v>1159</v>
      </c>
      <c r="J65" s="82"/>
      <c r="K65" s="66">
        <f>IF(OR(ISBLANK(J65),G64=0,ISBLANK(G64)),,ROUND(J65+$K$3,2))</f>
        <v>0</v>
      </c>
      <c r="L65" s="28">
        <f>ROUND(K65*H65,2)</f>
        <v>0</v>
      </c>
      <c r="M65" s="29">
        <f t="shared" si="1"/>
        <v>0</v>
      </c>
    </row>
    <row r="66" spans="1:13" ht="15" customHeight="1" x14ac:dyDescent="0.25">
      <c r="A66" s="22"/>
      <c r="B66" s="34"/>
      <c r="C66" s="135" t="s">
        <v>1228</v>
      </c>
      <c r="D66" s="1214"/>
      <c r="E66" s="135" t="s">
        <v>1226</v>
      </c>
      <c r="F66" s="1073">
        <v>5</v>
      </c>
      <c r="G66" s="810"/>
      <c r="H66" s="27">
        <f>ROUND($G$64*$F$64/F66,2)</f>
        <v>35</v>
      </c>
      <c r="I66" s="34" t="s">
        <v>1159</v>
      </c>
      <c r="J66" s="82"/>
      <c r="K66" s="66">
        <f>IF(OR(ISBLANK(J66),G64=0,ISBLANK(G64)),,ROUND(J66+$K$3,2))</f>
        <v>0</v>
      </c>
      <c r="L66" s="28">
        <f>ROUND(K66*H66,2)</f>
        <v>0</v>
      </c>
      <c r="M66" s="29">
        <f t="shared" si="1"/>
        <v>0</v>
      </c>
    </row>
    <row r="67" spans="1:13" ht="15" customHeight="1" thickBot="1" x14ac:dyDescent="0.3">
      <c r="A67" s="41"/>
      <c r="B67" s="13"/>
      <c r="C67" s="128" t="s">
        <v>1229</v>
      </c>
      <c r="D67" s="1215"/>
      <c r="E67" s="128" t="s">
        <v>1226</v>
      </c>
      <c r="F67" s="1074">
        <v>5</v>
      </c>
      <c r="G67" s="822"/>
      <c r="H67" s="74">
        <f>ROUND($G$64*$F$64/F67,2)</f>
        <v>35</v>
      </c>
      <c r="I67" s="13" t="s">
        <v>1159</v>
      </c>
      <c r="J67" s="60"/>
      <c r="K67" s="69">
        <f>IF(OR(ISBLANK(J67),G64=0,ISBLANK(G64)),,ROUND(J67+$K$3,2))</f>
        <v>0</v>
      </c>
      <c r="L67" s="71">
        <f>ROUND(K67*H67,2)</f>
        <v>0</v>
      </c>
      <c r="M67" s="112">
        <f t="shared" si="1"/>
        <v>0</v>
      </c>
    </row>
    <row r="68" spans="1:13" ht="15" customHeight="1" thickBot="1" x14ac:dyDescent="0.3">
      <c r="A68" s="22">
        <v>16</v>
      </c>
      <c r="B68" s="200" t="s">
        <v>1230</v>
      </c>
      <c r="C68" s="998" t="s">
        <v>2269</v>
      </c>
      <c r="D68" s="1219"/>
      <c r="E68" s="436" t="s">
        <v>3695</v>
      </c>
      <c r="F68" s="1072">
        <v>20.5</v>
      </c>
      <c r="G68" s="844">
        <v>0</v>
      </c>
      <c r="H68" s="27">
        <f>ROUND(G68*F68/F68,2)</f>
        <v>0</v>
      </c>
      <c r="I68" s="23" t="s">
        <v>1159</v>
      </c>
      <c r="J68" s="25"/>
      <c r="K68" s="66">
        <f>IF(OR(ISBLANK(J68),G68=0,ISBLANK(G68)),,ROUND(J68+$K$3,2))</f>
        <v>0</v>
      </c>
      <c r="L68" s="28">
        <f>ROUND(H68*K68,2)</f>
        <v>0</v>
      </c>
      <c r="M68" s="29">
        <f t="shared" ref="M68:M101" si="2">ROUND(K68/F68,2)</f>
        <v>0</v>
      </c>
    </row>
    <row r="69" spans="1:13" ht="15" customHeight="1" x14ac:dyDescent="0.25">
      <c r="A69" s="22"/>
      <c r="B69" s="34" t="s">
        <v>1173</v>
      </c>
      <c r="C69" s="123" t="s">
        <v>1232</v>
      </c>
      <c r="D69" s="1214"/>
      <c r="E69" s="135" t="s">
        <v>1233</v>
      </c>
      <c r="F69" s="1073">
        <v>28</v>
      </c>
      <c r="G69" s="810"/>
      <c r="H69" s="90">
        <f>ROUND($G$68*$F$68/F69,2)</f>
        <v>0</v>
      </c>
      <c r="I69" s="34" t="s">
        <v>1159</v>
      </c>
      <c r="J69" s="82"/>
      <c r="K69" s="66">
        <f>IF(OR(ISBLANK(J69),G68=0,ISBLANK(G68)),,ROUND(J69+$K$3,2))</f>
        <v>0</v>
      </c>
      <c r="L69" s="28">
        <f>ROUND(K69*H69,2)</f>
        <v>0</v>
      </c>
      <c r="M69" s="29">
        <f t="shared" si="2"/>
        <v>0</v>
      </c>
    </row>
    <row r="70" spans="1:13" ht="15" customHeight="1" x14ac:dyDescent="0.25">
      <c r="A70" s="22"/>
      <c r="B70" s="113"/>
      <c r="C70" s="863" t="s">
        <v>1234</v>
      </c>
      <c r="D70" s="1226"/>
      <c r="E70" s="228" t="s">
        <v>1235</v>
      </c>
      <c r="F70" s="1109">
        <v>23</v>
      </c>
      <c r="G70" s="810"/>
      <c r="H70" s="90">
        <f>ROUND($G$68*$F$68/F70,2)</f>
        <v>0</v>
      </c>
      <c r="I70" s="113" t="s">
        <v>1159</v>
      </c>
      <c r="J70" s="82"/>
      <c r="K70" s="66">
        <f>IF(OR(ISBLANK(J70),G68=0,ISBLANK(G68)),,ROUND(J70+$K$3,2))</f>
        <v>0</v>
      </c>
      <c r="L70" s="28">
        <f>ROUND(K70*H70,2)</f>
        <v>0</v>
      </c>
      <c r="M70" s="29">
        <f t="shared" si="2"/>
        <v>0</v>
      </c>
    </row>
    <row r="71" spans="1:13" ht="15" customHeight="1" thickBot="1" x14ac:dyDescent="0.3">
      <c r="A71" s="41"/>
      <c r="B71" s="13"/>
      <c r="C71" s="124" t="s">
        <v>1236</v>
      </c>
      <c r="D71" s="1215"/>
      <c r="E71" s="128" t="s">
        <v>1233</v>
      </c>
      <c r="F71" s="1074">
        <v>28</v>
      </c>
      <c r="G71" s="822"/>
      <c r="H71" s="224">
        <f>ROUND($G$68*$F$68/F71,2)</f>
        <v>0</v>
      </c>
      <c r="I71" s="13" t="s">
        <v>1159</v>
      </c>
      <c r="J71" s="60"/>
      <c r="K71" s="69">
        <f>IF(OR(ISBLANK(J71),G68=0,ISBLANK(G68)),,ROUND(J71+$K$3,2))</f>
        <v>0</v>
      </c>
      <c r="L71" s="46">
        <f>ROUND(K71*H71,2)</f>
        <v>0</v>
      </c>
      <c r="M71" s="47">
        <f t="shared" si="2"/>
        <v>0</v>
      </c>
    </row>
    <row r="72" spans="1:13" ht="15" customHeight="1" thickBot="1" x14ac:dyDescent="0.3">
      <c r="A72" s="49">
        <v>17</v>
      </c>
      <c r="B72" s="676" t="s">
        <v>2021</v>
      </c>
      <c r="C72" s="992" t="s">
        <v>2022</v>
      </c>
      <c r="D72" s="1238"/>
      <c r="E72" s="186" t="s">
        <v>2023</v>
      </c>
      <c r="F72" s="1077">
        <v>19.2</v>
      </c>
      <c r="G72" s="844">
        <v>0</v>
      </c>
      <c r="H72" s="329">
        <f>ROUND(G72*F72/F72,2)</f>
        <v>0</v>
      </c>
      <c r="I72" s="156" t="s">
        <v>1159</v>
      </c>
      <c r="J72" s="147"/>
      <c r="K72" s="220">
        <f>IF(OR(ISBLANK(J72),G72=0,ISBLANK(G72)),,ROUND(J72+$K$3,2))</f>
        <v>0</v>
      </c>
      <c r="L72" s="221">
        <f>ROUND(H72*K72,2)</f>
        <v>0</v>
      </c>
      <c r="M72" s="330">
        <f t="shared" ref="M72" si="3">ROUND(K72/F72,2)</f>
        <v>0</v>
      </c>
    </row>
    <row r="73" spans="1:13" ht="15" customHeight="1" thickBot="1" x14ac:dyDescent="0.3">
      <c r="A73" s="49"/>
      <c r="B73" s="88" t="s">
        <v>1240</v>
      </c>
      <c r="C73" s="992"/>
      <c r="D73" s="1537"/>
      <c r="E73" s="1535"/>
      <c r="F73" s="1536"/>
      <c r="G73" s="1519"/>
      <c r="H73" s="1538"/>
      <c r="I73" s="1460"/>
      <c r="J73" s="1012"/>
      <c r="K73" s="1539"/>
      <c r="L73" s="102"/>
      <c r="M73" s="103"/>
    </row>
    <row r="74" spans="1:13" ht="15" customHeight="1" thickBot="1" x14ac:dyDescent="0.3">
      <c r="A74" s="458">
        <v>18</v>
      </c>
      <c r="B74" s="165" t="s">
        <v>1237</v>
      </c>
      <c r="C74" s="993" t="s">
        <v>1238</v>
      </c>
      <c r="D74" s="1230"/>
      <c r="E74" s="999" t="s">
        <v>1239</v>
      </c>
      <c r="F74" s="1081">
        <v>21</v>
      </c>
      <c r="G74" s="844">
        <v>0</v>
      </c>
      <c r="H74" s="329">
        <f>ROUND(G74*F74/F74,2)</f>
        <v>0</v>
      </c>
      <c r="I74" s="156" t="s">
        <v>1159</v>
      </c>
      <c r="J74" s="147"/>
      <c r="K74" s="220">
        <f>IF(OR(ISBLANK(J74),G74=0,ISBLANK(G74)),,ROUND(J74+$K$3,2))</f>
        <v>0</v>
      </c>
      <c r="L74" s="221">
        <f>ROUND(H74*K74,2)</f>
        <v>0</v>
      </c>
      <c r="M74" s="330">
        <f t="shared" si="2"/>
        <v>0</v>
      </c>
    </row>
    <row r="75" spans="1:13" ht="15" customHeight="1" thickBot="1" x14ac:dyDescent="0.3">
      <c r="A75" s="260"/>
      <c r="B75" s="13" t="s">
        <v>1240</v>
      </c>
      <c r="C75" s="124" t="s">
        <v>1241</v>
      </c>
      <c r="D75" s="1215"/>
      <c r="E75" s="128" t="s">
        <v>1231</v>
      </c>
      <c r="F75" s="1074">
        <v>19</v>
      </c>
      <c r="G75" s="822"/>
      <c r="H75" s="128">
        <f>ROUND($G$74*$F$74/F75,2)</f>
        <v>0</v>
      </c>
      <c r="I75" s="13" t="s">
        <v>1159</v>
      </c>
      <c r="J75" s="60"/>
      <c r="K75" s="127">
        <f>IF(OR(ISBLANK(J75),G74=0,ISBLANK(G74)),,ROUND(J75+$K$3,2))</f>
        <v>0</v>
      </c>
      <c r="L75" s="46">
        <f>ROUND(K75*H75,2)</f>
        <v>0</v>
      </c>
      <c r="M75" s="47">
        <f t="shared" si="2"/>
        <v>0</v>
      </c>
    </row>
    <row r="76" spans="1:13" ht="15" customHeight="1" thickBot="1" x14ac:dyDescent="0.3">
      <c r="A76" s="49">
        <v>19</v>
      </c>
      <c r="B76" s="200" t="s">
        <v>1242</v>
      </c>
      <c r="C76" s="908" t="s">
        <v>2270</v>
      </c>
      <c r="D76" s="1219"/>
      <c r="E76" s="436" t="s">
        <v>1158</v>
      </c>
      <c r="F76" s="1072">
        <v>18</v>
      </c>
      <c r="G76" s="843">
        <v>5</v>
      </c>
      <c r="H76" s="27">
        <f>ROUND(G76*F76/F76,2)</f>
        <v>5</v>
      </c>
      <c r="I76" s="23" t="s">
        <v>1159</v>
      </c>
      <c r="J76" s="25"/>
      <c r="K76" s="66">
        <f>IF(OR(ISBLANK(J76),G76=0,ISBLANK(G76)),,ROUND(J76+$K$3,2))</f>
        <v>0</v>
      </c>
      <c r="L76" s="28">
        <f>ROUND(H76*K76,2)</f>
        <v>0</v>
      </c>
      <c r="M76" s="29">
        <f t="shared" si="2"/>
        <v>0</v>
      </c>
    </row>
    <row r="77" spans="1:13" ht="15" customHeight="1" x14ac:dyDescent="0.25">
      <c r="A77" s="49"/>
      <c r="B77" s="34" t="s">
        <v>1173</v>
      </c>
      <c r="C77" s="123" t="s">
        <v>1243</v>
      </c>
      <c r="D77" s="1214"/>
      <c r="E77" s="135" t="s">
        <v>1162</v>
      </c>
      <c r="F77" s="1073">
        <v>16</v>
      </c>
      <c r="G77" s="810"/>
      <c r="H77" s="27">
        <f>ROUND($G$76*$F$76/F77,2)</f>
        <v>5.63</v>
      </c>
      <c r="I77" s="34" t="s">
        <v>1159</v>
      </c>
      <c r="J77" s="82"/>
      <c r="K77" s="66">
        <f>IF(OR(ISBLANK(J77),G76=0,ISBLANK(G76)),,ROUND(J77+$K$3,2))</f>
        <v>0</v>
      </c>
      <c r="L77" s="28">
        <f>ROUND(K77*H77,2)</f>
        <v>0</v>
      </c>
      <c r="M77" s="29">
        <f t="shared" si="2"/>
        <v>0</v>
      </c>
    </row>
    <row r="78" spans="1:13" ht="15" customHeight="1" x14ac:dyDescent="0.25">
      <c r="A78" s="49"/>
      <c r="B78" s="34"/>
      <c r="C78" s="123" t="s">
        <v>1244</v>
      </c>
      <c r="D78" s="1214"/>
      <c r="E78" s="135" t="s">
        <v>1245</v>
      </c>
      <c r="F78" s="1073">
        <v>17</v>
      </c>
      <c r="G78" s="810"/>
      <c r="H78" s="90">
        <f>ROUND($G$76*$F$76/F78,2)</f>
        <v>5.29</v>
      </c>
      <c r="I78" s="34" t="s">
        <v>1159</v>
      </c>
      <c r="J78" s="82"/>
      <c r="K78" s="66">
        <f>IF(OR(ISBLANK(J78),G76=0,ISBLANK(G76)),,ROUND(J78+$K$3,2))</f>
        <v>0</v>
      </c>
      <c r="L78" s="28">
        <f>ROUND(K78*H78,2)</f>
        <v>0</v>
      </c>
      <c r="M78" s="29">
        <f t="shared" si="2"/>
        <v>0</v>
      </c>
    </row>
    <row r="79" spans="1:13" ht="15" customHeight="1" thickBot="1" x14ac:dyDescent="0.3">
      <c r="A79" s="260"/>
      <c r="B79" s="13"/>
      <c r="C79" s="124" t="s">
        <v>1246</v>
      </c>
      <c r="D79" s="1215"/>
      <c r="E79" s="128" t="s">
        <v>1158</v>
      </c>
      <c r="F79" s="1074">
        <v>18</v>
      </c>
      <c r="G79" s="810"/>
      <c r="H79" s="74">
        <f>ROUND($G$76*$F$76/F79,2)</f>
        <v>5</v>
      </c>
      <c r="I79" s="13" t="s">
        <v>1159</v>
      </c>
      <c r="J79" s="60"/>
      <c r="K79" s="69">
        <f>IF(OR(ISBLANK(J79),G76=0,ISBLANK(G76)),,ROUND(J79+$K$3,2))</f>
        <v>0</v>
      </c>
      <c r="L79" s="71">
        <f>ROUND(K79*H79,2)</f>
        <v>0</v>
      </c>
      <c r="M79" s="112">
        <f t="shared" si="2"/>
        <v>0</v>
      </c>
    </row>
    <row r="80" spans="1:13" ht="15" customHeight="1" thickBot="1" x14ac:dyDescent="0.3">
      <c r="A80" s="49">
        <v>20</v>
      </c>
      <c r="B80" s="200" t="s">
        <v>1247</v>
      </c>
      <c r="C80" s="908" t="s">
        <v>2271</v>
      </c>
      <c r="D80" s="1219"/>
      <c r="E80" s="436" t="s">
        <v>1248</v>
      </c>
      <c r="F80" s="1072">
        <v>21</v>
      </c>
      <c r="G80" s="844">
        <v>30</v>
      </c>
      <c r="H80" s="27">
        <f>ROUND(G80*F80/F80,2)</f>
        <v>30</v>
      </c>
      <c r="I80" s="23" t="s">
        <v>1159</v>
      </c>
      <c r="J80" s="25"/>
      <c r="K80" s="66">
        <f>IF(OR(ISBLANK(J80),G80=0,ISBLANK(G80)),,ROUND(J80+$K$3,2))</f>
        <v>0</v>
      </c>
      <c r="L80" s="28">
        <f>ROUND(H80*K80,2)</f>
        <v>0</v>
      </c>
      <c r="M80" s="29">
        <f t="shared" si="2"/>
        <v>0</v>
      </c>
    </row>
    <row r="81" spans="1:13" ht="15" customHeight="1" x14ac:dyDescent="0.25">
      <c r="A81" s="49"/>
      <c r="B81" s="34" t="s">
        <v>1249</v>
      </c>
      <c r="C81" s="123" t="s">
        <v>1250</v>
      </c>
      <c r="D81" s="1214"/>
      <c r="E81" s="135" t="s">
        <v>1231</v>
      </c>
      <c r="F81" s="1073">
        <v>19</v>
      </c>
      <c r="G81" s="810"/>
      <c r="H81" s="27">
        <f>ROUND($G$80*$F$80/F81,2)</f>
        <v>33.159999999999997</v>
      </c>
      <c r="I81" s="34" t="s">
        <v>1159</v>
      </c>
      <c r="J81" s="82"/>
      <c r="K81" s="66">
        <f>IF(OR(ISBLANK(J81),G80=0,ISBLANK(G80)),,ROUND(J81+$K$3,2))</f>
        <v>0</v>
      </c>
      <c r="L81" s="28">
        <f>ROUND(K81*H81,2)</f>
        <v>0</v>
      </c>
      <c r="M81" s="29">
        <f t="shared" si="2"/>
        <v>0</v>
      </c>
    </row>
    <row r="82" spans="1:13" ht="15" customHeight="1" x14ac:dyDescent="0.25">
      <c r="A82" s="49"/>
      <c r="B82" s="113"/>
      <c r="C82" s="863" t="s">
        <v>1251</v>
      </c>
      <c r="D82" s="1226"/>
      <c r="E82" s="228" t="s">
        <v>1248</v>
      </c>
      <c r="F82" s="1109">
        <v>21</v>
      </c>
      <c r="G82" s="810"/>
      <c r="H82" s="139">
        <f>ROUND($G$80*$F$80/F82,2)</f>
        <v>30</v>
      </c>
      <c r="I82" s="113" t="s">
        <v>1159</v>
      </c>
      <c r="J82" s="80"/>
      <c r="K82" s="138">
        <f>IF(OR(ISBLANK(J82),G80=0,ISBLANK(G80)),,ROUND(J82+$K$3,2))</f>
        <v>0</v>
      </c>
      <c r="L82" s="102">
        <f>ROUND(K82*H82,2)</f>
        <v>0</v>
      </c>
      <c r="M82" s="103">
        <f t="shared" si="2"/>
        <v>0</v>
      </c>
    </row>
    <row r="83" spans="1:13" ht="15" customHeight="1" thickBot="1" x14ac:dyDescent="0.3">
      <c r="A83" s="260"/>
      <c r="B83" s="113"/>
      <c r="C83" s="863" t="s">
        <v>1252</v>
      </c>
      <c r="D83" s="1226"/>
      <c r="E83" s="228" t="s">
        <v>1248</v>
      </c>
      <c r="F83" s="1109">
        <v>21</v>
      </c>
      <c r="G83" s="810"/>
      <c r="H83" s="224">
        <f>ROUND($G$80*$F$80/F83,2)</f>
        <v>30</v>
      </c>
      <c r="I83" s="113" t="s">
        <v>1159</v>
      </c>
      <c r="J83" s="80"/>
      <c r="K83" s="81">
        <f>IF(OR(ISBLANK(J83),G80=0,ISBLANK(G80)),,ROUND(J83+$K$3,2))</f>
        <v>0</v>
      </c>
      <c r="L83" s="46">
        <f>ROUND(K83*H83,2)</f>
        <v>0</v>
      </c>
      <c r="M83" s="47">
        <f t="shared" si="2"/>
        <v>0</v>
      </c>
    </row>
    <row r="84" spans="1:13" ht="15" customHeight="1" thickBot="1" x14ac:dyDescent="0.3">
      <c r="A84" s="49">
        <v>21</v>
      </c>
      <c r="B84" s="165" t="s">
        <v>1253</v>
      </c>
      <c r="C84" s="993" t="s">
        <v>1254</v>
      </c>
      <c r="D84" s="1230"/>
      <c r="E84" s="999" t="s">
        <v>1239</v>
      </c>
      <c r="F84" s="1081">
        <v>21</v>
      </c>
      <c r="G84" s="844">
        <v>0</v>
      </c>
      <c r="H84" s="27">
        <f>ROUND(G84*F84/F84,2)</f>
        <v>0</v>
      </c>
      <c r="I84" s="156" t="s">
        <v>1159</v>
      </c>
      <c r="J84" s="147"/>
      <c r="K84" s="220">
        <f>IF(OR(ISBLANK(J84),G84=0,ISBLANK(G84)),,ROUND(J84+$K$3,2))</f>
        <v>0</v>
      </c>
      <c r="L84" s="28">
        <f>ROUND(H84*K84,2)</f>
        <v>0</v>
      </c>
      <c r="M84" s="29">
        <f t="shared" si="2"/>
        <v>0</v>
      </c>
    </row>
    <row r="85" spans="1:13" ht="15" customHeight="1" x14ac:dyDescent="0.25">
      <c r="A85" s="49"/>
      <c r="B85" s="34" t="s">
        <v>1240</v>
      </c>
      <c r="C85" s="123" t="s">
        <v>1255</v>
      </c>
      <c r="D85" s="1214"/>
      <c r="E85" s="135" t="s">
        <v>1256</v>
      </c>
      <c r="F85" s="1073">
        <v>20</v>
      </c>
      <c r="G85" s="810"/>
      <c r="H85" s="87">
        <f>ROUND($G$84*$F$84/F85,2)</f>
        <v>0</v>
      </c>
      <c r="I85" s="34" t="s">
        <v>1159</v>
      </c>
      <c r="J85" s="82"/>
      <c r="K85" s="57">
        <f>IF(OR(ISBLANK(J85),G84=0,ISBLANK(G84)),,ROUND(J85+$K$3,2))</f>
        <v>0</v>
      </c>
      <c r="L85" s="32">
        <f>ROUND(K85*H85,2)</f>
        <v>0</v>
      </c>
      <c r="M85" s="33">
        <f t="shared" si="2"/>
        <v>0</v>
      </c>
    </row>
    <row r="86" spans="1:13" ht="15" customHeight="1" x14ac:dyDescent="0.25">
      <c r="A86" s="49"/>
      <c r="B86" s="34"/>
      <c r="C86" s="860" t="s">
        <v>1257</v>
      </c>
      <c r="D86" s="1214"/>
      <c r="E86" s="135" t="s">
        <v>1258</v>
      </c>
      <c r="F86" s="1073">
        <v>18</v>
      </c>
      <c r="G86" s="810"/>
      <c r="H86" s="87">
        <f>ROUND($G$84*$F$84/F86,2)</f>
        <v>0</v>
      </c>
      <c r="I86" s="34" t="s">
        <v>1159</v>
      </c>
      <c r="J86" s="82"/>
      <c r="K86" s="57">
        <f>IF(OR(ISBLANK(J86),G84=0,ISBLANK(G84)),,ROUND(J86+$K$3,2))</f>
        <v>0</v>
      </c>
      <c r="L86" s="32">
        <f>ROUND(K86*H86,2)</f>
        <v>0</v>
      </c>
      <c r="M86" s="33">
        <f t="shared" si="2"/>
        <v>0</v>
      </c>
    </row>
    <row r="87" spans="1:13" ht="15" customHeight="1" thickBot="1" x14ac:dyDescent="0.3">
      <c r="A87" s="260"/>
      <c r="B87" s="13"/>
      <c r="C87" s="1058" t="s">
        <v>1259</v>
      </c>
      <c r="D87" s="1218"/>
      <c r="E87" s="513" t="s">
        <v>1248</v>
      </c>
      <c r="F87" s="1075">
        <v>21</v>
      </c>
      <c r="G87" s="810"/>
      <c r="H87" s="128">
        <f>ROUND($G$84*$F$84/F87,2)</f>
        <v>0</v>
      </c>
      <c r="I87" s="13" t="s">
        <v>1159</v>
      </c>
      <c r="J87" s="60"/>
      <c r="K87" s="61">
        <f>IF(OR(ISBLANK(J87),G84=0,ISBLANK(G84)),,ROUND(J87+$K$3,2))</f>
        <v>0</v>
      </c>
      <c r="L87" s="46">
        <f>ROUND(K87*H87,2)</f>
        <v>0</v>
      </c>
      <c r="M87" s="47">
        <f t="shared" si="2"/>
        <v>0</v>
      </c>
    </row>
    <row r="88" spans="1:13" ht="15" customHeight="1" thickBot="1" x14ac:dyDescent="0.3">
      <c r="A88" s="49">
        <v>22</v>
      </c>
      <c r="B88" s="200" t="s">
        <v>1260</v>
      </c>
      <c r="C88" s="998" t="s">
        <v>2272</v>
      </c>
      <c r="D88" s="1219"/>
      <c r="E88" s="436" t="s">
        <v>1211</v>
      </c>
      <c r="F88" s="1072">
        <v>11</v>
      </c>
      <c r="G88" s="844">
        <v>13</v>
      </c>
      <c r="H88" s="27">
        <f>ROUND(G88*F88/F88,2)</f>
        <v>13</v>
      </c>
      <c r="I88" s="23" t="s">
        <v>1159</v>
      </c>
      <c r="J88" s="25"/>
      <c r="K88" s="66">
        <f>IF(OR(ISBLANK(J88),G88=0,ISBLANK(G88)),,ROUND(J88+$K$3,2))</f>
        <v>0</v>
      </c>
      <c r="L88" s="28">
        <f>ROUND(H88*K88,2)</f>
        <v>0</v>
      </c>
      <c r="M88" s="29">
        <f t="shared" si="2"/>
        <v>0</v>
      </c>
    </row>
    <row r="89" spans="1:13" ht="15" customHeight="1" x14ac:dyDescent="0.25">
      <c r="A89" s="49"/>
      <c r="B89" s="34" t="s">
        <v>1173</v>
      </c>
      <c r="C89" s="135" t="s">
        <v>1262</v>
      </c>
      <c r="D89" s="1214"/>
      <c r="E89" s="135" t="s">
        <v>1263</v>
      </c>
      <c r="F89" s="1073">
        <v>8</v>
      </c>
      <c r="G89" s="810"/>
      <c r="H89" s="27">
        <f>ROUND($G$88*$F$88/F89,2)</f>
        <v>17.88</v>
      </c>
      <c r="I89" s="34" t="s">
        <v>1159</v>
      </c>
      <c r="J89" s="82"/>
      <c r="K89" s="66">
        <f>IF(OR(ISBLANK(J89),G88=0,ISBLANK(G88)),,ROUND(J89+$K$3,2))</f>
        <v>0</v>
      </c>
      <c r="L89" s="28">
        <f>ROUND(K89*H89,2)</f>
        <v>0</v>
      </c>
      <c r="M89" s="29">
        <f t="shared" si="2"/>
        <v>0</v>
      </c>
    </row>
    <row r="90" spans="1:13" ht="15" customHeight="1" x14ac:dyDescent="0.25">
      <c r="A90" s="49"/>
      <c r="B90" s="34"/>
      <c r="C90" s="135" t="s">
        <v>1264</v>
      </c>
      <c r="D90" s="1214"/>
      <c r="E90" s="135" t="s">
        <v>1261</v>
      </c>
      <c r="F90" s="1073">
        <v>6</v>
      </c>
      <c r="G90" s="810"/>
      <c r="H90" s="90">
        <f>ROUND($G$88*$F$88/F90,2)</f>
        <v>23.83</v>
      </c>
      <c r="I90" s="34" t="s">
        <v>1159</v>
      </c>
      <c r="J90" s="82"/>
      <c r="K90" s="66">
        <f>IF(OR(ISBLANK(J90),G88=0,ISBLANK(G88)),,ROUND(J90+$K$3,2))</f>
        <v>0</v>
      </c>
      <c r="L90" s="28">
        <f>ROUND(K90*H90,2)</f>
        <v>0</v>
      </c>
      <c r="M90" s="29">
        <f t="shared" si="2"/>
        <v>0</v>
      </c>
    </row>
    <row r="91" spans="1:13" ht="15" customHeight="1" thickBot="1" x14ac:dyDescent="0.3">
      <c r="A91" s="260"/>
      <c r="B91" s="13"/>
      <c r="C91" s="1058" t="s">
        <v>1265</v>
      </c>
      <c r="D91" s="1215"/>
      <c r="E91" s="128" t="s">
        <v>1261</v>
      </c>
      <c r="F91" s="1074">
        <v>6</v>
      </c>
      <c r="G91" s="810"/>
      <c r="H91" s="115">
        <f>ROUND($G$88*$F$88/F91,2)</f>
        <v>23.83</v>
      </c>
      <c r="I91" s="13" t="s">
        <v>1159</v>
      </c>
      <c r="J91" s="60"/>
      <c r="K91" s="69">
        <f>IF(OR(ISBLANK(J91),G88=0,ISBLANK(G88)),,ROUND(J91+$K$3,2))</f>
        <v>0</v>
      </c>
      <c r="L91" s="71">
        <f>ROUND(K91*H91,2)</f>
        <v>0</v>
      </c>
      <c r="M91" s="112">
        <f t="shared" si="2"/>
        <v>0</v>
      </c>
    </row>
    <row r="92" spans="1:13" ht="15" customHeight="1" thickBot="1" x14ac:dyDescent="0.3">
      <c r="A92" s="49">
        <v>23</v>
      </c>
      <c r="B92" s="200" t="s">
        <v>1266</v>
      </c>
      <c r="C92" s="998" t="s">
        <v>2273</v>
      </c>
      <c r="D92" s="1219"/>
      <c r="E92" s="436" t="s">
        <v>1267</v>
      </c>
      <c r="F92" s="1072">
        <v>30</v>
      </c>
      <c r="G92" s="844">
        <v>3</v>
      </c>
      <c r="H92" s="27">
        <f>ROUND(G92*F92/F92,2)</f>
        <v>3</v>
      </c>
      <c r="I92" s="23" t="s">
        <v>1159</v>
      </c>
      <c r="J92" s="25"/>
      <c r="K92" s="66">
        <f>IF(OR(ISBLANK(J92),G92=0,ISBLANK(G92)),,ROUND(J92+$K$3,2))</f>
        <v>0</v>
      </c>
      <c r="L92" s="28">
        <f>ROUND(H92*K92,2)</f>
        <v>0</v>
      </c>
      <c r="M92" s="29">
        <f t="shared" si="2"/>
        <v>0</v>
      </c>
    </row>
    <row r="93" spans="1:13" ht="15" customHeight="1" x14ac:dyDescent="0.25">
      <c r="A93" s="49"/>
      <c r="B93" s="34" t="s">
        <v>1160</v>
      </c>
      <c r="C93" s="135" t="s">
        <v>1268</v>
      </c>
      <c r="D93" s="1214"/>
      <c r="E93" s="135" t="s">
        <v>1269</v>
      </c>
      <c r="F93" s="1073">
        <v>36</v>
      </c>
      <c r="G93" s="810"/>
      <c r="H93" s="90">
        <f>ROUND($G$92*$F$92/F93,2)</f>
        <v>2.5</v>
      </c>
      <c r="I93" s="34" t="s">
        <v>1159</v>
      </c>
      <c r="J93" s="82"/>
      <c r="K93" s="66">
        <f>IF(OR(ISBLANK(J93),G92=0,ISBLANK(G92)),,ROUND(J93+$K$3,2))</f>
        <v>0</v>
      </c>
      <c r="L93" s="28">
        <f>ROUND(K93*H93,2)</f>
        <v>0</v>
      </c>
      <c r="M93" s="29">
        <f t="shared" si="2"/>
        <v>0</v>
      </c>
    </row>
    <row r="94" spans="1:13" ht="15" customHeight="1" x14ac:dyDescent="0.25">
      <c r="A94" s="49"/>
      <c r="B94" s="34"/>
      <c r="C94" s="135" t="s">
        <v>1270</v>
      </c>
      <c r="D94" s="1214"/>
      <c r="E94" s="135" t="s">
        <v>1183</v>
      </c>
      <c r="F94" s="1073">
        <v>32</v>
      </c>
      <c r="G94" s="810"/>
      <c r="H94" s="27">
        <f>ROUND($G$92*$F$92/F94,2)</f>
        <v>2.81</v>
      </c>
      <c r="I94" s="34" t="s">
        <v>1159</v>
      </c>
      <c r="J94" s="82"/>
      <c r="K94" s="66">
        <f>IF(OR(ISBLANK(J94),G92=0,ISBLANK(G92)),,ROUND(J94+$K$3,2))</f>
        <v>0</v>
      </c>
      <c r="L94" s="28">
        <f>ROUND(K94*H94,2)</f>
        <v>0</v>
      </c>
      <c r="M94" s="29">
        <f t="shared" si="2"/>
        <v>0</v>
      </c>
    </row>
    <row r="95" spans="1:13" ht="15" customHeight="1" thickBot="1" x14ac:dyDescent="0.3">
      <c r="A95" s="260"/>
      <c r="B95" s="13"/>
      <c r="C95" s="1058" t="s">
        <v>1271</v>
      </c>
      <c r="D95" s="1215"/>
      <c r="E95" s="128" t="s">
        <v>1272</v>
      </c>
      <c r="F95" s="1074">
        <v>35</v>
      </c>
      <c r="G95" s="810"/>
      <c r="H95" s="115">
        <f>ROUND($G$92*$F$92/F95,2)</f>
        <v>2.57</v>
      </c>
      <c r="I95" s="13" t="s">
        <v>1159</v>
      </c>
      <c r="J95" s="60"/>
      <c r="K95" s="61">
        <f>IF(OR(ISBLANK(J95),G92=0,ISBLANK(G92)),,ROUND(J95+$K$3,2))</f>
        <v>0</v>
      </c>
      <c r="L95" s="71">
        <f>ROUND(K95*H95,2)</f>
        <v>0</v>
      </c>
      <c r="M95" s="112">
        <f t="shared" si="2"/>
        <v>0</v>
      </c>
    </row>
    <row r="96" spans="1:13" ht="15" customHeight="1" thickBot="1" x14ac:dyDescent="0.3">
      <c r="A96" s="49">
        <v>24</v>
      </c>
      <c r="B96" s="200" t="s">
        <v>1273</v>
      </c>
      <c r="C96" s="998" t="s">
        <v>2274</v>
      </c>
      <c r="D96" s="1219"/>
      <c r="E96" s="436" t="s">
        <v>1274</v>
      </c>
      <c r="F96" s="1072">
        <v>41.25</v>
      </c>
      <c r="G96" s="844">
        <v>5</v>
      </c>
      <c r="H96" s="27">
        <f>ROUND(G96*F96/F96,2)</f>
        <v>5</v>
      </c>
      <c r="I96" s="23" t="s">
        <v>1159</v>
      </c>
      <c r="J96" s="25"/>
      <c r="K96" s="66">
        <f>IF(OR(ISBLANK(J96),G96=0,ISBLANK(G96)),,ROUND(J96+$K$3,2))</f>
        <v>0</v>
      </c>
      <c r="L96" s="28">
        <f>ROUND(H96*K96,2)</f>
        <v>0</v>
      </c>
      <c r="M96" s="29">
        <f t="shared" si="2"/>
        <v>0</v>
      </c>
    </row>
    <row r="97" spans="1:13" ht="15" customHeight="1" x14ac:dyDescent="0.25">
      <c r="A97" s="49"/>
      <c r="B97" s="34" t="s">
        <v>1173</v>
      </c>
      <c r="C97" s="135" t="s">
        <v>1275</v>
      </c>
      <c r="D97" s="1214"/>
      <c r="E97" s="135" t="s">
        <v>1276</v>
      </c>
      <c r="F97" s="1073">
        <v>40</v>
      </c>
      <c r="G97" s="810"/>
      <c r="H97" s="27">
        <f>ROUND($G$96*$F$96/F97,2)</f>
        <v>5.16</v>
      </c>
      <c r="I97" s="34" t="s">
        <v>1159</v>
      </c>
      <c r="J97" s="82"/>
      <c r="K97" s="66">
        <f>IF(OR(ISBLANK(J97),G96=0,ISBLANK(G96)),,ROUND(J97+$K$3,2))</f>
        <v>0</v>
      </c>
      <c r="L97" s="28">
        <f>ROUND(K97*H97,2)</f>
        <v>0</v>
      </c>
      <c r="M97" s="29">
        <f t="shared" si="2"/>
        <v>0</v>
      </c>
    </row>
    <row r="98" spans="1:13" ht="15" customHeight="1" x14ac:dyDescent="0.25">
      <c r="A98" s="49"/>
      <c r="B98" s="34"/>
      <c r="C98" s="135" t="s">
        <v>1277</v>
      </c>
      <c r="D98" s="1214"/>
      <c r="E98" s="135" t="s">
        <v>1276</v>
      </c>
      <c r="F98" s="1073">
        <v>40</v>
      </c>
      <c r="G98" s="810"/>
      <c r="H98" s="38">
        <f>ROUND($G$96*$F$96/F98,2)</f>
        <v>5.16</v>
      </c>
      <c r="I98" s="34" t="s">
        <v>1159</v>
      </c>
      <c r="J98" s="82"/>
      <c r="K98" s="57">
        <f>IF(OR(ISBLANK(J98),G96=0,ISBLANK(G96)),,ROUND(J98+$K$3,2))</f>
        <v>0</v>
      </c>
      <c r="L98" s="32">
        <f>ROUND(K98*H98,2)</f>
        <v>0</v>
      </c>
      <c r="M98" s="33">
        <f t="shared" si="2"/>
        <v>0</v>
      </c>
    </row>
    <row r="99" spans="1:13" ht="15" customHeight="1" thickBot="1" x14ac:dyDescent="0.3">
      <c r="A99" s="260"/>
      <c r="B99" s="13"/>
      <c r="C99" s="128" t="s">
        <v>1278</v>
      </c>
      <c r="D99" s="1215"/>
      <c r="E99" s="128" t="s">
        <v>1276</v>
      </c>
      <c r="F99" s="1074">
        <v>40</v>
      </c>
      <c r="G99" s="810"/>
      <c r="H99" s="74">
        <f>ROUND($G$96*$F$96/F99,2)</f>
        <v>5.16</v>
      </c>
      <c r="I99" s="13" t="s">
        <v>1159</v>
      </c>
      <c r="J99" s="60"/>
      <c r="K99" s="69">
        <f>IF(OR(ISBLANK(J99),G96=0,ISBLANK(G96)),,ROUND(J99+$K$3,2))</f>
        <v>0</v>
      </c>
      <c r="L99" s="71">
        <f>ROUND(K99*H99,2)</f>
        <v>0</v>
      </c>
      <c r="M99" s="112">
        <f t="shared" si="2"/>
        <v>0</v>
      </c>
    </row>
    <row r="100" spans="1:13" ht="15" customHeight="1" thickBot="1" x14ac:dyDescent="0.3">
      <c r="A100" s="49">
        <v>25</v>
      </c>
      <c r="B100" s="200" t="s">
        <v>1279</v>
      </c>
      <c r="C100" s="329" t="s">
        <v>51</v>
      </c>
      <c r="D100" s="1325"/>
      <c r="E100" s="135" t="s">
        <v>1280</v>
      </c>
      <c r="F100" s="1073">
        <v>624</v>
      </c>
      <c r="G100" s="844">
        <v>30</v>
      </c>
      <c r="H100" s="27">
        <f>ROUND(G100*F100/F100,2)</f>
        <v>30</v>
      </c>
      <c r="I100" s="23" t="s">
        <v>1159</v>
      </c>
      <c r="J100" s="982"/>
      <c r="K100" s="66"/>
      <c r="L100" s="28"/>
      <c r="M100" s="29"/>
    </row>
    <row r="101" spans="1:13" ht="15" customHeight="1" thickBot="1" x14ac:dyDescent="0.3">
      <c r="A101" s="260"/>
      <c r="B101" s="13" t="s">
        <v>1281</v>
      </c>
      <c r="C101" s="1323" t="s">
        <v>52</v>
      </c>
      <c r="D101" s="1215"/>
      <c r="E101" s="1215"/>
      <c r="F101" s="1215"/>
      <c r="G101" s="822"/>
      <c r="H101" s="513" t="e">
        <f>ROUND(G100*F100/F101,2)</f>
        <v>#DIV/0!</v>
      </c>
      <c r="I101" s="277" t="s">
        <v>1159</v>
      </c>
      <c r="J101" s="68"/>
      <c r="K101" s="69">
        <f>IF(OR(ISBLANK(J101),G100=0,ISBLANK(G100)),,ROUND(J101+$K$3,2))</f>
        <v>0</v>
      </c>
      <c r="L101" s="71" t="e">
        <f>ROUND(H101*K101,2)</f>
        <v>#DIV/0!</v>
      </c>
      <c r="M101" s="112" t="e">
        <f t="shared" si="2"/>
        <v>#DIV/0!</v>
      </c>
    </row>
    <row r="102" spans="1:13" ht="15" customHeight="1" thickBot="1" x14ac:dyDescent="0.3">
      <c r="A102" s="49">
        <v>26</v>
      </c>
      <c r="B102" s="200" t="s">
        <v>1282</v>
      </c>
      <c r="C102" s="998" t="s">
        <v>2275</v>
      </c>
      <c r="D102" s="1219"/>
      <c r="E102" s="436" t="s">
        <v>1283</v>
      </c>
      <c r="F102" s="1072">
        <v>36</v>
      </c>
      <c r="G102" s="843">
        <v>0</v>
      </c>
      <c r="H102" s="27">
        <f>ROUND(G102*F102/F102,2)</f>
        <v>0</v>
      </c>
      <c r="I102" s="23" t="s">
        <v>1159</v>
      </c>
      <c r="J102" s="25"/>
      <c r="K102" s="66">
        <f>IF(OR(ISBLANK(J102),G102=0,ISBLANK(G102)),,ROUND(J102+$K$3,2))</f>
        <v>0</v>
      </c>
      <c r="L102" s="28">
        <f>ROUND(H102*K102,2)</f>
        <v>0</v>
      </c>
      <c r="M102" s="29">
        <f t="shared" ref="M102:M118" si="4">ROUND(K102/F102,2)</f>
        <v>0</v>
      </c>
    </row>
    <row r="103" spans="1:13" ht="15" customHeight="1" x14ac:dyDescent="0.25">
      <c r="A103" s="49"/>
      <c r="B103" s="34" t="s">
        <v>1284</v>
      </c>
      <c r="C103" s="998" t="s">
        <v>1285</v>
      </c>
      <c r="D103" s="1219"/>
      <c r="E103" s="436" t="s">
        <v>1283</v>
      </c>
      <c r="F103" s="1072">
        <v>36</v>
      </c>
      <c r="G103" s="810"/>
      <c r="H103" s="27">
        <f>ROUND($G$102*$F$102/F103,2)</f>
        <v>0</v>
      </c>
      <c r="I103" s="23" t="s">
        <v>1159</v>
      </c>
      <c r="J103" s="25"/>
      <c r="K103" s="66">
        <f>IF(OR(ISBLANK(J103),G102=0,ISBLANK(G102)),,ROUND(J103+$K$3,2))</f>
        <v>0</v>
      </c>
      <c r="L103" s="28">
        <f>ROUND(K103*H103,2)</f>
        <v>0</v>
      </c>
      <c r="M103" s="29">
        <f t="shared" si="4"/>
        <v>0</v>
      </c>
    </row>
    <row r="104" spans="1:13" ht="15" customHeight="1" x14ac:dyDescent="0.25">
      <c r="A104" s="49"/>
      <c r="B104" s="34"/>
      <c r="C104" s="135" t="s">
        <v>1286</v>
      </c>
      <c r="D104" s="1214"/>
      <c r="E104" s="135" t="s">
        <v>1283</v>
      </c>
      <c r="F104" s="1073">
        <v>36</v>
      </c>
      <c r="G104" s="810"/>
      <c r="H104" s="27">
        <f>ROUND($G$102*$F$102/F104,2)</f>
        <v>0</v>
      </c>
      <c r="I104" s="34" t="s">
        <v>1159</v>
      </c>
      <c r="J104" s="82"/>
      <c r="K104" s="66">
        <f>IF(OR(ISBLANK(J104),G102=0,ISBLANK(G102)),,ROUND(J104+$K$3,2))</f>
        <v>0</v>
      </c>
      <c r="L104" s="28">
        <f>ROUND(K104*H104,2)</f>
        <v>0</v>
      </c>
      <c r="M104" s="29">
        <f t="shared" si="4"/>
        <v>0</v>
      </c>
    </row>
    <row r="105" spans="1:13" ht="15" customHeight="1" thickBot="1" x14ac:dyDescent="0.3">
      <c r="A105" s="260"/>
      <c r="B105" s="13"/>
      <c r="C105" s="128" t="s">
        <v>1287</v>
      </c>
      <c r="D105" s="1215"/>
      <c r="E105" s="128" t="s">
        <v>1283</v>
      </c>
      <c r="F105" s="1074">
        <v>36</v>
      </c>
      <c r="G105" s="810"/>
      <c r="H105" s="70">
        <f>ROUND($G$102*$F$102/F105,2)</f>
        <v>0</v>
      </c>
      <c r="I105" s="13" t="s">
        <v>1159</v>
      </c>
      <c r="J105" s="60"/>
      <c r="K105" s="69">
        <f>IF(OR(ISBLANK(J105),G102=0,ISBLANK(G102)),,ROUND(J105+$K$3,2))</f>
        <v>0</v>
      </c>
      <c r="L105" s="71">
        <f>ROUND(K105*H105,2)</f>
        <v>0</v>
      </c>
      <c r="M105" s="112">
        <f t="shared" si="4"/>
        <v>0</v>
      </c>
    </row>
    <row r="106" spans="1:13" ht="15" customHeight="1" thickBot="1" x14ac:dyDescent="0.3">
      <c r="A106" s="49">
        <v>27</v>
      </c>
      <c r="B106" s="200" t="s">
        <v>1288</v>
      </c>
      <c r="C106" s="436" t="s">
        <v>2276</v>
      </c>
      <c r="D106" s="1219"/>
      <c r="E106" s="436" t="s">
        <v>1289</v>
      </c>
      <c r="F106" s="1072">
        <v>72</v>
      </c>
      <c r="G106" s="844">
        <v>40</v>
      </c>
      <c r="H106" s="27">
        <f>ROUND(G106*F106/F106,2)</f>
        <v>40</v>
      </c>
      <c r="I106" s="23" t="s">
        <v>1159</v>
      </c>
      <c r="J106" s="25"/>
      <c r="K106" s="66">
        <f>IF(OR(ISBLANK(J106),G106=0,ISBLANK(G106)),,ROUND(J106+$K$3,2))</f>
        <v>0</v>
      </c>
      <c r="L106" s="28">
        <f>ROUND(H106*K106,2)</f>
        <v>0</v>
      </c>
      <c r="M106" s="29">
        <f t="shared" si="4"/>
        <v>0</v>
      </c>
    </row>
    <row r="107" spans="1:13" ht="15" customHeight="1" x14ac:dyDescent="0.25">
      <c r="A107" s="49"/>
      <c r="B107" s="34" t="s">
        <v>1173</v>
      </c>
      <c r="C107" s="135" t="s">
        <v>1290</v>
      </c>
      <c r="D107" s="1214"/>
      <c r="E107" s="135" t="s">
        <v>1291</v>
      </c>
      <c r="F107" s="1073">
        <v>144</v>
      </c>
      <c r="G107" s="810"/>
      <c r="H107" s="27">
        <f>ROUND($G$106*$F$106/F107,2)</f>
        <v>20</v>
      </c>
      <c r="I107" s="34" t="s">
        <v>1159</v>
      </c>
      <c r="J107" s="82"/>
      <c r="K107" s="66">
        <f>IF(OR(ISBLANK(J107),G106=0,ISBLANK(G106)),,ROUND(J107+$K$3,2))</f>
        <v>0</v>
      </c>
      <c r="L107" s="28">
        <f>ROUND(K107*H107,2)</f>
        <v>0</v>
      </c>
      <c r="M107" s="29">
        <f t="shared" si="4"/>
        <v>0</v>
      </c>
    </row>
    <row r="108" spans="1:13" ht="15" customHeight="1" x14ac:dyDescent="0.25">
      <c r="A108" s="49"/>
      <c r="B108" s="34"/>
      <c r="C108" s="135" t="s">
        <v>1292</v>
      </c>
      <c r="D108" s="1214"/>
      <c r="E108" s="135" t="s">
        <v>1293</v>
      </c>
      <c r="F108" s="1073">
        <v>37</v>
      </c>
      <c r="G108" s="810"/>
      <c r="H108" s="90">
        <f>ROUND($G$106*$F$106/F108,2)</f>
        <v>77.84</v>
      </c>
      <c r="I108" s="34" t="s">
        <v>1159</v>
      </c>
      <c r="J108" s="82"/>
      <c r="K108" s="66">
        <f>IF(OR(ISBLANK(J108),G106=0,ISBLANK(G106)),,ROUND(J108+$K$3,2))</f>
        <v>0</v>
      </c>
      <c r="L108" s="28">
        <f>ROUND(K108*H108,2)</f>
        <v>0</v>
      </c>
      <c r="M108" s="29">
        <f t="shared" si="4"/>
        <v>0</v>
      </c>
    </row>
    <row r="109" spans="1:13" ht="15" customHeight="1" x14ac:dyDescent="0.25">
      <c r="A109" s="49"/>
      <c r="B109" s="34"/>
      <c r="C109" s="860" t="s">
        <v>1294</v>
      </c>
      <c r="D109" s="1214"/>
      <c r="E109" s="135" t="s">
        <v>1295</v>
      </c>
      <c r="F109" s="1073">
        <v>33</v>
      </c>
      <c r="G109" s="810"/>
      <c r="H109" s="90">
        <f>ROUND($G$106*$F$106/F109,2)</f>
        <v>87.27</v>
      </c>
      <c r="I109" s="34" t="s">
        <v>1159</v>
      </c>
      <c r="J109" s="82"/>
      <c r="K109" s="66">
        <f>IF(OR(ISBLANK(J109),G106=0,ISBLANK(G106)),,ROUND(J109+$K$3,2))</f>
        <v>0</v>
      </c>
      <c r="L109" s="28">
        <f>ROUND(K109*H109,2)</f>
        <v>0</v>
      </c>
      <c r="M109" s="29">
        <f t="shared" si="4"/>
        <v>0</v>
      </c>
    </row>
    <row r="110" spans="1:13" ht="15" customHeight="1" x14ac:dyDescent="0.25">
      <c r="A110" s="49"/>
      <c r="B110" s="113"/>
      <c r="C110" s="135" t="s">
        <v>3696</v>
      </c>
      <c r="D110" s="1214"/>
      <c r="E110" s="135" t="s">
        <v>1276</v>
      </c>
      <c r="F110" s="1073">
        <v>40</v>
      </c>
      <c r="G110" s="810"/>
      <c r="H110" s="131">
        <f>ROUND($G$106*$F$106/F110,2)</f>
        <v>72</v>
      </c>
      <c r="I110" s="113" t="s">
        <v>1159</v>
      </c>
      <c r="J110" s="80"/>
      <c r="K110" s="66">
        <f>IF(OR(ISBLANK(J110),G106=0,ISBLANK(G106)),,ROUND(J110+$K$3,2))</f>
        <v>0</v>
      </c>
      <c r="L110" s="28">
        <f>ROUND(K110*H110,2)</f>
        <v>0</v>
      </c>
      <c r="M110" s="29">
        <f t="shared" si="4"/>
        <v>0</v>
      </c>
    </row>
    <row r="111" spans="1:13" ht="15" customHeight="1" thickBot="1" x14ac:dyDescent="0.3">
      <c r="A111" s="260"/>
      <c r="B111" s="13"/>
      <c r="C111" s="513" t="s">
        <v>1296</v>
      </c>
      <c r="D111" s="1218"/>
      <c r="E111" s="513" t="s">
        <v>1297</v>
      </c>
      <c r="F111" s="1075">
        <v>38</v>
      </c>
      <c r="G111" s="810"/>
      <c r="H111" s="70">
        <f>ROUND($G$106*$F$106/F111,2)</f>
        <v>75.790000000000006</v>
      </c>
      <c r="I111" s="13" t="s">
        <v>1159</v>
      </c>
      <c r="J111" s="60"/>
      <c r="K111" s="69">
        <f>IF(OR(ISBLANK(J111),G106=0,ISBLANK(G106)),,ROUND(J111+$K$3,2))</f>
        <v>0</v>
      </c>
      <c r="L111" s="71">
        <f>ROUND(K111*H111,2)</f>
        <v>0</v>
      </c>
      <c r="M111" s="112">
        <f t="shared" si="4"/>
        <v>0</v>
      </c>
    </row>
    <row r="112" spans="1:13" ht="15" customHeight="1" thickBot="1" x14ac:dyDescent="0.3">
      <c r="A112" s="49">
        <v>28</v>
      </c>
      <c r="B112" s="200" t="s">
        <v>1298</v>
      </c>
      <c r="C112" s="436" t="s">
        <v>1299</v>
      </c>
      <c r="D112" s="1219"/>
      <c r="E112" s="436" t="s">
        <v>1300</v>
      </c>
      <c r="F112" s="1072">
        <v>21</v>
      </c>
      <c r="G112" s="844">
        <v>0</v>
      </c>
      <c r="H112" s="27">
        <f>ROUND(G112*F112/F112,2)</f>
        <v>0</v>
      </c>
      <c r="I112" s="23" t="s">
        <v>1159</v>
      </c>
      <c r="J112" s="25"/>
      <c r="K112" s="66">
        <f>IF(OR(ISBLANK(J112),G112=0,ISBLANK(G112)),,ROUND(J112+$K$3,2))</f>
        <v>0</v>
      </c>
      <c r="L112" s="28">
        <f>ROUND(H112*K112,2)</f>
        <v>0</v>
      </c>
      <c r="M112" s="29">
        <f t="shared" si="4"/>
        <v>0</v>
      </c>
    </row>
    <row r="113" spans="1:13" ht="15" customHeight="1" x14ac:dyDescent="0.25">
      <c r="A113" s="49"/>
      <c r="B113" s="34" t="s">
        <v>1301</v>
      </c>
      <c r="C113" s="436" t="s">
        <v>1302</v>
      </c>
      <c r="D113" s="1219"/>
      <c r="E113" s="436" t="s">
        <v>1303</v>
      </c>
      <c r="F113" s="1072">
        <v>20</v>
      </c>
      <c r="G113" s="810"/>
      <c r="H113" s="27">
        <f>ROUND($G$112*$F$112/F113,2)</f>
        <v>0</v>
      </c>
      <c r="I113" s="23" t="s">
        <v>1159</v>
      </c>
      <c r="J113" s="25"/>
      <c r="K113" s="66">
        <f>IF(OR(ISBLANK(J113),G112=0,ISBLANK(G112)),,ROUND(J113+$K$3,2))</f>
        <v>0</v>
      </c>
      <c r="L113" s="28">
        <f>ROUND(K113*H113,2)</f>
        <v>0</v>
      </c>
      <c r="M113" s="29">
        <f t="shared" si="4"/>
        <v>0</v>
      </c>
    </row>
    <row r="114" spans="1:13" ht="15" customHeight="1" thickBot="1" x14ac:dyDescent="0.3">
      <c r="A114" s="49"/>
      <c r="B114" s="88"/>
      <c r="C114" s="186" t="s">
        <v>1304</v>
      </c>
      <c r="D114" s="1238"/>
      <c r="E114" s="186" t="s">
        <v>1305</v>
      </c>
      <c r="F114" s="1077">
        <v>18</v>
      </c>
      <c r="G114" s="810"/>
      <c r="H114" s="128">
        <f>ROUND($G$112*$F$112/F114,2)</f>
        <v>0</v>
      </c>
      <c r="I114" s="88" t="s">
        <v>1159</v>
      </c>
      <c r="J114" s="154"/>
      <c r="K114" s="138">
        <f>IF(OR(ISBLANK(J114),G112=0,ISBLANK(G112)),,ROUND(J114+$K$3,2))</f>
        <v>0</v>
      </c>
      <c r="L114" s="46">
        <f>ROUND(K114*H114,2)</f>
        <v>0</v>
      </c>
      <c r="M114" s="47">
        <f t="shared" si="4"/>
        <v>0</v>
      </c>
    </row>
    <row r="115" spans="1:13" ht="15" customHeight="1" thickBot="1" x14ac:dyDescent="0.3">
      <c r="A115" s="458">
        <v>29</v>
      </c>
      <c r="B115" s="165" t="s">
        <v>1306</v>
      </c>
      <c r="C115" s="994" t="s">
        <v>1307</v>
      </c>
      <c r="D115" s="1231"/>
      <c r="E115" s="470" t="s">
        <v>1308</v>
      </c>
      <c r="F115" s="1076">
        <v>180</v>
      </c>
      <c r="G115" s="844">
        <v>35</v>
      </c>
      <c r="H115" s="27">
        <f>ROUND(G115*F115/F115,2)</f>
        <v>35</v>
      </c>
      <c r="I115" s="62" t="s">
        <v>50</v>
      </c>
      <c r="J115" s="120"/>
      <c r="K115" s="217">
        <f>IF(OR(ISBLANK(J115),G115=0,ISBLANK(G115)),,ROUND(J115+$K$3,2))</f>
        <v>0</v>
      </c>
      <c r="L115" s="28">
        <f>ROUND(H115*K115,2)</f>
        <v>0</v>
      </c>
      <c r="M115" s="29">
        <f t="shared" si="4"/>
        <v>0</v>
      </c>
    </row>
    <row r="116" spans="1:13" ht="15" customHeight="1" x14ac:dyDescent="0.25">
      <c r="A116" s="49"/>
      <c r="B116" s="23"/>
      <c r="C116" s="908" t="s">
        <v>1309</v>
      </c>
      <c r="D116" s="1238"/>
      <c r="E116" s="186" t="s">
        <v>1308</v>
      </c>
      <c r="F116" s="1072">
        <v>180</v>
      </c>
      <c r="G116" s="810"/>
      <c r="H116" s="27">
        <f>ROUND($G$115*$F$115/F116,2)</f>
        <v>35</v>
      </c>
      <c r="I116" s="23" t="s">
        <v>50</v>
      </c>
      <c r="J116" s="25"/>
      <c r="K116" s="66">
        <f>IF(OR(ISBLANK(J116),G115=0,ISBLANK(G115)),,ROUND(J116+$K$3,2))</f>
        <v>0</v>
      </c>
      <c r="L116" s="28">
        <f>ROUND(K116*H116,2)</f>
        <v>0</v>
      </c>
      <c r="M116" s="29">
        <f t="shared" si="4"/>
        <v>0</v>
      </c>
    </row>
    <row r="117" spans="1:13" ht="15" customHeight="1" x14ac:dyDescent="0.25">
      <c r="A117" s="49"/>
      <c r="B117" s="34" t="s">
        <v>157</v>
      </c>
      <c r="C117" s="123" t="s">
        <v>1310</v>
      </c>
      <c r="D117" s="1226"/>
      <c r="E117" s="228" t="s">
        <v>1311</v>
      </c>
      <c r="F117" s="1073">
        <v>67.5</v>
      </c>
      <c r="G117" s="810"/>
      <c r="H117" s="27">
        <f>ROUND($G$115*$F$115/F117,2)</f>
        <v>93.33</v>
      </c>
      <c r="I117" s="23" t="s">
        <v>50</v>
      </c>
      <c r="J117" s="82"/>
      <c r="K117" s="66">
        <f>IF(OR(ISBLANK(J117),G115=0,ISBLANK(G115)),,ROUND(J117+$K$3,2))</f>
        <v>0</v>
      </c>
      <c r="L117" s="28">
        <f>ROUND(K117*H117,2)</f>
        <v>0</v>
      </c>
      <c r="M117" s="29">
        <f t="shared" si="4"/>
        <v>0</v>
      </c>
    </row>
    <row r="118" spans="1:13" ht="15" customHeight="1" x14ac:dyDescent="0.25">
      <c r="A118" s="49"/>
      <c r="B118" s="113"/>
      <c r="C118" s="228" t="s">
        <v>1312</v>
      </c>
      <c r="D118" s="1226"/>
      <c r="E118" s="228" t="s">
        <v>1313</v>
      </c>
      <c r="F118" s="1109">
        <v>84</v>
      </c>
      <c r="G118" s="810"/>
      <c r="H118" s="27">
        <f>ROUND($G$115*$F$115/F118,2)</f>
        <v>75</v>
      </c>
      <c r="I118" s="34" t="s">
        <v>185</v>
      </c>
      <c r="J118" s="82"/>
      <c r="K118" s="66">
        <f>IF(OR(ISBLANK(J118),G115=0,ISBLANK(G115)),,ROUND(J118+$K$3,2))</f>
        <v>0</v>
      </c>
      <c r="L118" s="28">
        <f>ROUND(K118*H118,2)</f>
        <v>0</v>
      </c>
      <c r="M118" s="29">
        <f t="shared" si="4"/>
        <v>0</v>
      </c>
    </row>
    <row r="119" spans="1:13" ht="15" customHeight="1" thickBot="1" x14ac:dyDescent="0.3">
      <c r="A119" s="260"/>
      <c r="B119" s="13"/>
      <c r="C119" s="128"/>
      <c r="D119" s="1324"/>
      <c r="E119" s="128"/>
      <c r="F119" s="1074"/>
      <c r="G119" s="810"/>
      <c r="H119" s="74"/>
      <c r="I119" s="48"/>
      <c r="J119" s="968"/>
      <c r="K119" s="69"/>
      <c r="L119" s="71"/>
      <c r="M119" s="112"/>
    </row>
    <row r="120" spans="1:13" ht="15" customHeight="1" thickBot="1" x14ac:dyDescent="0.3">
      <c r="A120" s="458">
        <v>30</v>
      </c>
      <c r="B120" s="200" t="s">
        <v>1314</v>
      </c>
      <c r="C120" s="998" t="s">
        <v>1315</v>
      </c>
      <c r="D120" s="1219"/>
      <c r="E120" s="436" t="s">
        <v>1316</v>
      </c>
      <c r="F120" s="1072">
        <v>460</v>
      </c>
      <c r="G120" s="844">
        <v>3</v>
      </c>
      <c r="H120" s="27">
        <f>ROUND(G120*F120/F120,2)</f>
        <v>3</v>
      </c>
      <c r="I120" s="23" t="s">
        <v>50</v>
      </c>
      <c r="J120" s="25"/>
      <c r="K120" s="66">
        <f>IF(OR(ISBLANK(J120),G120=0,ISBLANK(G120)),,ROUND(J120+$K$3,2))</f>
        <v>0</v>
      </c>
      <c r="L120" s="28">
        <f>ROUND(H120*K120,2)</f>
        <v>0</v>
      </c>
      <c r="M120" s="29">
        <f>ROUND(K120/F120,2)</f>
        <v>0</v>
      </c>
    </row>
    <row r="121" spans="1:13" ht="15" customHeight="1" x14ac:dyDescent="0.25">
      <c r="A121" s="49"/>
      <c r="B121" s="34" t="s">
        <v>1317</v>
      </c>
      <c r="C121" s="135"/>
      <c r="D121" s="1239"/>
      <c r="E121" s="228"/>
      <c r="F121" s="1073"/>
      <c r="G121" s="810"/>
      <c r="H121" s="27"/>
      <c r="I121" s="413"/>
      <c r="J121" s="169"/>
      <c r="K121" s="413"/>
      <c r="L121" s="28"/>
      <c r="M121" s="29"/>
    </row>
    <row r="122" spans="1:13" ht="15" customHeight="1" thickBot="1" x14ac:dyDescent="0.3">
      <c r="A122" s="260"/>
      <c r="B122" s="13"/>
      <c r="C122" s="128"/>
      <c r="D122" s="1048"/>
      <c r="E122" s="128"/>
      <c r="F122" s="1074"/>
      <c r="G122" s="810"/>
      <c r="H122" s="74"/>
      <c r="I122" s="202"/>
      <c r="J122" s="78"/>
      <c r="K122" s="202"/>
      <c r="L122" s="71"/>
      <c r="M122" s="112"/>
    </row>
    <row r="123" spans="1:13" ht="15" customHeight="1" thickBot="1" x14ac:dyDescent="0.3">
      <c r="A123" s="49">
        <v>31</v>
      </c>
      <c r="B123" s="273" t="s">
        <v>1318</v>
      </c>
      <c r="C123" s="135" t="s">
        <v>2277</v>
      </c>
      <c r="D123" s="1214"/>
      <c r="E123" s="135" t="s">
        <v>1319</v>
      </c>
      <c r="F123" s="1073">
        <v>54</v>
      </c>
      <c r="G123" s="844">
        <v>30</v>
      </c>
      <c r="H123" s="27">
        <f>ROUND(G123*F123/F123,2)</f>
        <v>30</v>
      </c>
      <c r="I123" s="23" t="s">
        <v>50</v>
      </c>
      <c r="J123" s="82"/>
      <c r="K123" s="66">
        <f>IF(OR(ISBLANK(J123),G123=0,ISBLANK(G123)),,ROUND(J123+$K$3,2))</f>
        <v>0</v>
      </c>
      <c r="L123" s="28">
        <f>ROUND(H123*K123,2)</f>
        <v>0</v>
      </c>
      <c r="M123" s="29">
        <f t="shared" ref="M123:M126" si="5">ROUND(K123/F123,2)</f>
        <v>0</v>
      </c>
    </row>
    <row r="124" spans="1:13" ht="15" customHeight="1" x14ac:dyDescent="0.25">
      <c r="A124" s="49"/>
      <c r="B124" s="34"/>
      <c r="C124" s="860" t="s">
        <v>1320</v>
      </c>
      <c r="D124" s="1214"/>
      <c r="E124" s="135" t="s">
        <v>1319</v>
      </c>
      <c r="F124" s="1073">
        <v>54</v>
      </c>
      <c r="G124" s="810"/>
      <c r="H124" s="87">
        <f t="shared" ref="H124:H126" si="6">ROUND($G$123*$F$123/F124,2)</f>
        <v>30</v>
      </c>
      <c r="I124" s="23" t="s">
        <v>50</v>
      </c>
      <c r="J124" s="82"/>
      <c r="K124" s="66">
        <f>IF(OR(ISBLANK(J124),G123=0,ISBLANK(G123)),,ROUND(J124+$K$3,2))</f>
        <v>0</v>
      </c>
      <c r="L124" s="28">
        <f t="shared" ref="L124:L126" si="7">ROUND(K124*H124,2)</f>
        <v>0</v>
      </c>
      <c r="M124" s="29">
        <f t="shared" si="5"/>
        <v>0</v>
      </c>
    </row>
    <row r="125" spans="1:13" ht="15" customHeight="1" x14ac:dyDescent="0.25">
      <c r="A125" s="49"/>
      <c r="B125" s="34"/>
      <c r="C125" s="135" t="s">
        <v>1321</v>
      </c>
      <c r="D125" s="1214"/>
      <c r="E125" s="135" t="s">
        <v>1319</v>
      </c>
      <c r="F125" s="1073">
        <v>54</v>
      </c>
      <c r="G125" s="810"/>
      <c r="H125" s="87">
        <f t="shared" si="6"/>
        <v>30</v>
      </c>
      <c r="I125" s="23" t="s">
        <v>50</v>
      </c>
      <c r="J125" s="82"/>
      <c r="K125" s="66">
        <f>IF(OR(ISBLANK(J125),G123=0,ISBLANK(G123)),,ROUND(J125+$K$3,2))</f>
        <v>0</v>
      </c>
      <c r="L125" s="28">
        <f t="shared" si="7"/>
        <v>0</v>
      </c>
      <c r="M125" s="29">
        <f t="shared" si="5"/>
        <v>0</v>
      </c>
    </row>
    <row r="126" spans="1:13" ht="15" customHeight="1" x14ac:dyDescent="0.25">
      <c r="A126" s="22"/>
      <c r="B126" s="34"/>
      <c r="C126" s="135" t="s">
        <v>1322</v>
      </c>
      <c r="D126" s="1214"/>
      <c r="E126" s="135" t="s">
        <v>1319</v>
      </c>
      <c r="F126" s="1073">
        <v>54</v>
      </c>
      <c r="G126" s="810"/>
      <c r="H126" s="87">
        <f t="shared" si="6"/>
        <v>30</v>
      </c>
      <c r="I126" s="23" t="s">
        <v>50</v>
      </c>
      <c r="J126" s="82"/>
      <c r="K126" s="66">
        <f>IF(OR(ISBLANK(J126),G123=0,ISBLANK(G123)),,ROUND(J126+$K$3,2))</f>
        <v>0</v>
      </c>
      <c r="L126" s="28">
        <f t="shared" si="7"/>
        <v>0</v>
      </c>
      <c r="M126" s="29">
        <f t="shared" si="5"/>
        <v>0</v>
      </c>
    </row>
    <row r="127" spans="1:13" ht="15" customHeight="1" x14ac:dyDescent="0.25">
      <c r="A127" s="22"/>
      <c r="B127" s="34"/>
      <c r="C127" s="123" t="s">
        <v>1323</v>
      </c>
      <c r="D127" s="1226"/>
      <c r="E127" s="863" t="s">
        <v>1324</v>
      </c>
      <c r="F127" s="1105">
        <v>39.6</v>
      </c>
      <c r="G127" s="810"/>
      <c r="H127" s="158">
        <f t="shared" ref="H127:H128" si="8">ROUND($G$123*$F$123/F127,2)</f>
        <v>40.909999999999997</v>
      </c>
      <c r="I127" s="23" t="s">
        <v>50</v>
      </c>
      <c r="J127" s="82"/>
      <c r="K127" s="66">
        <f>IF(OR(ISBLANK(J127),G122=0,ISBLANK(G122)),,ROUND(J127+$K$3,2))</f>
        <v>0</v>
      </c>
      <c r="L127" s="28">
        <f t="shared" ref="L127:L128" si="9">ROUND(K127*H127,2)</f>
        <v>0</v>
      </c>
      <c r="M127" s="29">
        <f t="shared" ref="M127:M128" si="10">ROUND(K127/F127,2)</f>
        <v>0</v>
      </c>
    </row>
    <row r="128" spans="1:13" ht="15" customHeight="1" x14ac:dyDescent="0.25">
      <c r="A128" s="22"/>
      <c r="B128" s="34"/>
      <c r="C128" s="228" t="s">
        <v>3612</v>
      </c>
      <c r="D128" s="1226"/>
      <c r="E128" s="228" t="s">
        <v>1313</v>
      </c>
      <c r="F128" s="1109">
        <v>84</v>
      </c>
      <c r="G128" s="810"/>
      <c r="H128" s="158">
        <f t="shared" si="8"/>
        <v>19.29</v>
      </c>
      <c r="I128" s="23" t="s">
        <v>50</v>
      </c>
      <c r="J128" s="82"/>
      <c r="K128" s="66">
        <f>IF(OR(ISBLANK(J128),G122=0,ISBLANK(G122)),,ROUND(J128+$K$3,2))</f>
        <v>0</v>
      </c>
      <c r="L128" s="28">
        <f t="shared" si="9"/>
        <v>0</v>
      </c>
      <c r="M128" s="29">
        <f t="shared" si="10"/>
        <v>0</v>
      </c>
    </row>
    <row r="129" spans="1:13" ht="15" customHeight="1" x14ac:dyDescent="0.25">
      <c r="A129" s="22"/>
      <c r="B129" s="113"/>
      <c r="C129" s="228" t="s">
        <v>157</v>
      </c>
      <c r="D129" s="1812"/>
      <c r="E129" s="228" t="s">
        <v>157</v>
      </c>
      <c r="F129" s="1109" t="s">
        <v>157</v>
      </c>
      <c r="G129" s="810"/>
      <c r="H129" s="158" t="s">
        <v>157</v>
      </c>
      <c r="I129" s="23" t="s">
        <v>157</v>
      </c>
      <c r="J129" s="978" t="s">
        <v>157</v>
      </c>
      <c r="K129" s="66" t="s">
        <v>157</v>
      </c>
      <c r="L129" s="28" t="s">
        <v>157</v>
      </c>
      <c r="M129" s="29" t="s">
        <v>157</v>
      </c>
    </row>
    <row r="130" spans="1:13" ht="15" customHeight="1" thickBot="1" x14ac:dyDescent="0.3">
      <c r="A130" s="41"/>
      <c r="B130" s="13"/>
      <c r="C130" s="128"/>
      <c r="D130" s="1324"/>
      <c r="E130" s="128"/>
      <c r="F130" s="1074"/>
      <c r="G130" s="822"/>
      <c r="H130" s="74"/>
      <c r="I130" s="48"/>
      <c r="J130" s="968"/>
      <c r="K130" s="69"/>
      <c r="L130" s="71"/>
      <c r="M130" s="112"/>
    </row>
    <row r="131" spans="1:13" ht="15" customHeight="1" thickBot="1" x14ac:dyDescent="0.3">
      <c r="A131" s="125">
        <v>32</v>
      </c>
      <c r="B131" s="165" t="s">
        <v>1325</v>
      </c>
      <c r="C131" s="1183" t="s">
        <v>1326</v>
      </c>
      <c r="D131" s="1231"/>
      <c r="E131" s="470" t="s">
        <v>1283</v>
      </c>
      <c r="F131" s="1076">
        <v>36</v>
      </c>
      <c r="G131" s="844">
        <v>5</v>
      </c>
      <c r="H131" s="329">
        <f>ROUND(G131*F131/F131,2)</f>
        <v>5</v>
      </c>
      <c r="I131" s="62" t="s">
        <v>1159</v>
      </c>
      <c r="J131" s="120"/>
      <c r="K131" s="217">
        <f>IF(OR(ISBLANK(J131),G131=0,ISBLANK(G131)),,ROUND(J131+$K$3,2))</f>
        <v>0</v>
      </c>
      <c r="L131" s="221">
        <f>ROUND(H131*K131,2)</f>
        <v>0</v>
      </c>
      <c r="M131" s="330">
        <f>ROUND(K131/F131,2)</f>
        <v>0</v>
      </c>
    </row>
    <row r="132" spans="1:13" ht="15" customHeight="1" x14ac:dyDescent="0.25">
      <c r="A132" s="22"/>
      <c r="B132" s="109" t="s">
        <v>1173</v>
      </c>
      <c r="C132" s="860" t="s">
        <v>2278</v>
      </c>
      <c r="D132" s="1214"/>
      <c r="E132" s="135" t="s">
        <v>1327</v>
      </c>
      <c r="F132" s="1073">
        <v>96</v>
      </c>
      <c r="G132" s="810"/>
      <c r="H132" s="27">
        <f>ROUND($G$131*$F$131/F132,2)</f>
        <v>1.88</v>
      </c>
      <c r="I132" s="88" t="s">
        <v>1159</v>
      </c>
      <c r="J132" s="25"/>
      <c r="K132" s="66">
        <f>IF(OR(ISBLANK(J132),G131=0,ISBLANK(G131)),,ROUND(J132+$K$3,2))</f>
        <v>0</v>
      </c>
      <c r="L132" s="28">
        <f>ROUND(K132*H132,2)</f>
        <v>0</v>
      </c>
      <c r="M132" s="29">
        <f>ROUND(K132/F132,2)</f>
        <v>0</v>
      </c>
    </row>
    <row r="133" spans="1:13" ht="15" customHeight="1" x14ac:dyDescent="0.25">
      <c r="A133" s="22"/>
      <c r="B133" s="152"/>
      <c r="C133" s="1535" t="s">
        <v>157</v>
      </c>
      <c r="D133" s="1537"/>
      <c r="E133" s="1535" t="s">
        <v>157</v>
      </c>
      <c r="F133" s="1536" t="s">
        <v>157</v>
      </c>
      <c r="G133" s="1453"/>
      <c r="H133" s="1538" t="s">
        <v>157</v>
      </c>
      <c r="I133" s="1558" t="s">
        <v>157</v>
      </c>
      <c r="J133" s="1362" t="s">
        <v>157</v>
      </c>
      <c r="K133" s="1539" t="s">
        <v>157</v>
      </c>
      <c r="L133" s="1573" t="s">
        <v>238</v>
      </c>
      <c r="M133" s="1565" t="s">
        <v>157</v>
      </c>
    </row>
    <row r="134" spans="1:13" ht="15" customHeight="1" thickBot="1" x14ac:dyDescent="0.3">
      <c r="A134" s="41"/>
      <c r="B134" s="13"/>
      <c r="C134" s="1058"/>
      <c r="D134" s="1049"/>
      <c r="E134" s="128"/>
      <c r="F134" s="1074"/>
      <c r="G134" s="822"/>
      <c r="H134" s="115"/>
      <c r="I134" s="13"/>
      <c r="J134" s="968"/>
      <c r="K134" s="61"/>
      <c r="L134" s="46"/>
      <c r="M134" s="47"/>
    </row>
    <row r="135" spans="1:13" ht="15" customHeight="1" thickBot="1" x14ac:dyDescent="0.3">
      <c r="A135" s="22">
        <v>33</v>
      </c>
      <c r="B135" s="200" t="s">
        <v>1328</v>
      </c>
      <c r="C135" s="998" t="s">
        <v>1329</v>
      </c>
      <c r="D135" s="1219"/>
      <c r="E135" s="436" t="s">
        <v>1330</v>
      </c>
      <c r="F135" s="1072">
        <v>12</v>
      </c>
      <c r="G135" s="844">
        <v>13</v>
      </c>
      <c r="H135" s="27">
        <f>ROUND(G135*F135/F135,2)</f>
        <v>13</v>
      </c>
      <c r="I135" s="23" t="s">
        <v>1159</v>
      </c>
      <c r="J135" s="25"/>
      <c r="K135" s="66">
        <f>IF(OR(ISBLANK(J135),G135=0,ISBLANK(G135)),,ROUND(J135+$K$3,2))</f>
        <v>0</v>
      </c>
      <c r="L135" s="28">
        <f>ROUND(H135*K135,2)</f>
        <v>0</v>
      </c>
      <c r="M135" s="29">
        <f t="shared" ref="M135:M142" si="11">ROUND(K135/F135,2)</f>
        <v>0</v>
      </c>
    </row>
    <row r="136" spans="1:13" ht="15" customHeight="1" x14ac:dyDescent="0.25">
      <c r="A136" s="22"/>
      <c r="B136" s="34" t="s">
        <v>1173</v>
      </c>
      <c r="C136" s="135" t="s">
        <v>1331</v>
      </c>
      <c r="D136" s="1214"/>
      <c r="E136" s="135" t="s">
        <v>1332</v>
      </c>
      <c r="F136" s="1073">
        <v>10</v>
      </c>
      <c r="G136" s="810"/>
      <c r="H136" s="27">
        <f>ROUND($G$135*$F$135/F136,2)</f>
        <v>15.6</v>
      </c>
      <c r="I136" s="34" t="s">
        <v>1159</v>
      </c>
      <c r="J136" s="82"/>
      <c r="K136" s="57">
        <f>IF(OR(ISBLANK(J136),G135=0,ISBLANK(G135)),,ROUND(J136+$K$3,2))</f>
        <v>0</v>
      </c>
      <c r="L136" s="28">
        <f>ROUND(K136*H136,2)</f>
        <v>0</v>
      </c>
      <c r="M136" s="29">
        <f t="shared" si="11"/>
        <v>0</v>
      </c>
    </row>
    <row r="137" spans="1:13" ht="15" customHeight="1" x14ac:dyDescent="0.25">
      <c r="A137" s="22"/>
      <c r="B137" s="34"/>
      <c r="C137" s="135" t="s">
        <v>1333</v>
      </c>
      <c r="D137" s="1214"/>
      <c r="E137" s="228" t="s">
        <v>1330</v>
      </c>
      <c r="F137" s="1109">
        <v>12</v>
      </c>
      <c r="G137" s="810"/>
      <c r="H137" s="27">
        <f>ROUND($G$135*$F$135/F137,2)</f>
        <v>13</v>
      </c>
      <c r="I137" s="34" t="s">
        <v>1159</v>
      </c>
      <c r="J137" s="82"/>
      <c r="K137" s="57">
        <f>IF(OR(ISBLANK(J137),G135=0,ISBLANK(G135)),,ROUND(J137+$K$3,2))</f>
        <v>0</v>
      </c>
      <c r="L137" s="28">
        <f>ROUND(K137*H137,2)</f>
        <v>0</v>
      </c>
      <c r="M137" s="29">
        <f t="shared" si="11"/>
        <v>0</v>
      </c>
    </row>
    <row r="138" spans="1:13" ht="15" customHeight="1" thickBot="1" x14ac:dyDescent="0.3">
      <c r="A138" s="41"/>
      <c r="B138" s="48"/>
      <c r="C138" s="513" t="s">
        <v>1334</v>
      </c>
      <c r="D138" s="1218"/>
      <c r="E138" s="128" t="s">
        <v>1332</v>
      </c>
      <c r="F138" s="1074">
        <v>10</v>
      </c>
      <c r="G138" s="822"/>
      <c r="H138" s="98">
        <f>ROUND($G$135*$F$135/F138,2)</f>
        <v>15.6</v>
      </c>
      <c r="I138" s="48" t="s">
        <v>1159</v>
      </c>
      <c r="J138" s="60"/>
      <c r="K138" s="69">
        <f>IF(OR(ISBLANK(J138),G135=0,ISBLANK(G135)),,ROUND(J138+$K$3,2))</f>
        <v>0</v>
      </c>
      <c r="L138" s="71">
        <f>ROUND(K138*H138,2)</f>
        <v>0</v>
      </c>
      <c r="M138" s="112">
        <f t="shared" si="11"/>
        <v>0</v>
      </c>
    </row>
    <row r="139" spans="1:13" ht="15" customHeight="1" thickBot="1" x14ac:dyDescent="0.3">
      <c r="A139" s="125">
        <v>34</v>
      </c>
      <c r="B139" s="2123" t="s">
        <v>1335</v>
      </c>
      <c r="C139" s="999" t="s">
        <v>51</v>
      </c>
      <c r="D139" s="1321"/>
      <c r="E139" s="999" t="s">
        <v>1336</v>
      </c>
      <c r="F139" s="1081">
        <v>7</v>
      </c>
      <c r="G139" s="844">
        <v>5</v>
      </c>
      <c r="H139" s="27">
        <f>ROUND(G139*F139/F139,2)</f>
        <v>5</v>
      </c>
      <c r="I139" s="62" t="s">
        <v>1159</v>
      </c>
      <c r="J139" s="982"/>
      <c r="K139" s="66"/>
      <c r="L139" s="28"/>
      <c r="M139" s="29"/>
    </row>
    <row r="140" spans="1:13" ht="15" customHeight="1" thickBot="1" x14ac:dyDescent="0.3">
      <c r="A140" s="41"/>
      <c r="B140" s="13" t="s">
        <v>1173</v>
      </c>
      <c r="C140" s="1323" t="s">
        <v>52</v>
      </c>
      <c r="D140" s="1215"/>
      <c r="E140" s="1215"/>
      <c r="F140" s="1215"/>
      <c r="G140" s="822"/>
      <c r="H140" s="513" t="e">
        <f>ROUND(G139*F139/F140,2)</f>
        <v>#DIV/0!</v>
      </c>
      <c r="I140" s="48" t="s">
        <v>1159</v>
      </c>
      <c r="J140" s="68"/>
      <c r="K140" s="69">
        <f>IF(OR(ISBLANK(J140),G139=0,ISBLANK(G139)),,ROUND(J140+$K$3,2))</f>
        <v>0</v>
      </c>
      <c r="L140" s="71" t="e">
        <f>ROUND(H140*K140,2)</f>
        <v>#DIV/0!</v>
      </c>
      <c r="M140" s="112" t="e">
        <f t="shared" si="11"/>
        <v>#DIV/0!</v>
      </c>
    </row>
    <row r="141" spans="1:13" ht="15" customHeight="1" thickBot="1" x14ac:dyDescent="0.3">
      <c r="A141" s="22">
        <v>35</v>
      </c>
      <c r="B141" s="200" t="s">
        <v>1337</v>
      </c>
      <c r="C141" s="329" t="s">
        <v>51</v>
      </c>
      <c r="D141" s="1316"/>
      <c r="E141" s="436" t="s">
        <v>1300</v>
      </c>
      <c r="F141" s="1072">
        <v>21</v>
      </c>
      <c r="G141" s="844">
        <v>13</v>
      </c>
      <c r="H141" s="27">
        <f>ROUND(G141*F141/F141,2)</f>
        <v>13</v>
      </c>
      <c r="I141" s="62" t="s">
        <v>1159</v>
      </c>
      <c r="J141" s="982"/>
      <c r="K141" s="66"/>
      <c r="L141" s="28"/>
      <c r="M141" s="29"/>
    </row>
    <row r="142" spans="1:13" ht="15" customHeight="1" thickBot="1" x14ac:dyDescent="0.3">
      <c r="A142" s="49"/>
      <c r="B142" s="113" t="s">
        <v>1160</v>
      </c>
      <c r="C142" s="1323" t="s">
        <v>52</v>
      </c>
      <c r="D142" s="1226"/>
      <c r="E142" s="1215"/>
      <c r="F142" s="1215"/>
      <c r="G142" s="810"/>
      <c r="H142" s="513" t="e">
        <f>ROUND(G141*F141/F142,2)</f>
        <v>#DIV/0!</v>
      </c>
      <c r="I142" s="48" t="s">
        <v>1159</v>
      </c>
      <c r="J142" s="68"/>
      <c r="K142" s="69">
        <f>IF(OR(ISBLANK(J142),G141=0,ISBLANK(G141)),,ROUND(J142+$K$3,2))</f>
        <v>0</v>
      </c>
      <c r="L142" s="71" t="e">
        <f>ROUND(H142*K142,2)</f>
        <v>#DIV/0!</v>
      </c>
      <c r="M142" s="112" t="e">
        <f t="shared" si="11"/>
        <v>#DIV/0!</v>
      </c>
    </row>
    <row r="143" spans="1:13" ht="15" customHeight="1" thickBot="1" x14ac:dyDescent="0.3">
      <c r="A143" s="298"/>
      <c r="B143" s="299"/>
      <c r="C143" s="1002"/>
      <c r="D143" s="1240"/>
      <c r="E143" s="1002"/>
      <c r="F143" s="1093"/>
      <c r="G143" s="851"/>
      <c r="H143" s="302"/>
      <c r="I143" s="300"/>
      <c r="J143" s="523"/>
      <c r="K143" s="301"/>
      <c r="L143" s="303"/>
      <c r="M143" s="304"/>
    </row>
    <row r="144" spans="1:13" ht="15" customHeight="1" thickTop="1" thickBot="1" x14ac:dyDescent="0.3">
      <c r="A144" s="543"/>
      <c r="B144" s="544"/>
      <c r="C144" s="1003"/>
      <c r="D144" s="1003"/>
      <c r="E144" s="1003"/>
      <c r="F144" s="1161"/>
      <c r="G144" s="903"/>
      <c r="H144" s="545"/>
      <c r="I144" s="546" t="s">
        <v>66</v>
      </c>
      <c r="J144" s="548"/>
      <c r="K144" s="548"/>
      <c r="L144" s="549">
        <f>SUMIF(L6:L143,"&gt;0")</f>
        <v>0</v>
      </c>
      <c r="M144" s="550"/>
    </row>
  </sheetData>
  <sheetProtection selectLockedCells="1"/>
  <customSheetViews>
    <customSheetView guid="{2146B8A8-0C50-46D7-9E04-99F80A0FDBAC}" showPageBreaks="1" fitToPage="1">
      <selection activeCell="A118" sqref="A118:XFD118"/>
      <rowBreaks count="1" manualBreakCount="1">
        <brk id="42" max="16383" man="1"/>
      </rowBreaks>
      <pageMargins left="0" right="0" top="0" bottom="0" header="0" footer="0"/>
      <pageSetup scale="92" fitToHeight="0" orientation="landscape" r:id="rId1"/>
      <headerFooter>
        <oddHeader>&amp;C&amp;16South Carolina Purchasing Alliance Lot A
&amp;R&amp;12&amp;A
2014</oddHeader>
      </headerFooter>
    </customSheetView>
    <customSheetView guid="{92C9CC13-8131-4554-86CD-BEA0EE82905A}" scale="120" fitToPage="1">
      <selection activeCell="C2" sqref="C2"/>
      <rowBreaks count="3" manualBreakCount="3">
        <brk id="38" max="16383" man="1"/>
        <brk id="73" max="16383" man="1"/>
        <brk id="112" max="16383" man="1"/>
      </rowBreaks>
      <pageMargins left="0" right="0" top="0" bottom="0" header="0" footer="0"/>
      <pageSetup scale="91" fitToHeight="0" orientation="landscape" r:id="rId2"/>
      <headerFooter>
        <oddHeader>&amp;C&amp;16South Carolina Purchasing Alliance Lot A
&amp;R&amp;12&amp;A
2014</oddHeader>
      </headerFooter>
    </customSheetView>
  </customSheetViews>
  <mergeCells count="3">
    <mergeCell ref="E1:M1"/>
    <mergeCell ref="E2:M2"/>
    <mergeCell ref="F3:J3"/>
  </mergeCells>
  <conditionalFormatting sqref="G140 G12:G14 G16:G18 G20:G22 G24:G26 G28:G30 G32:G33 G37:G39 G41:G43 G45:G47 G49:G51 G53:G55 G57:G59 G65:G67 G61:G63 G75 G77:G79 G81:G83 G85:G87 G89:G91 G93:G95 G97:G99 G103:G105 G107:G111 G113:G114 G116:G119 G121:G122 G132:G134 G136:G138 G142:G144 G8:G10 G69:G71 G73 G124:G130">
    <cfRule type="cellIs" dxfId="23" priority="14" stopIfTrue="1" operator="equal">
      <formula>0</formula>
    </cfRule>
  </conditionalFormatting>
  <conditionalFormatting sqref="G140 G12:G14 G16:G18 G20:G22 G24:G26 G28:G30 G32:G33 G37:G39 G41:G43 G45:G47 G49:G51 G53:G55 G57:G59 G65:G67 G61:G63 G75 G77:G79 G81:G83 G85:G87 G89:G91 G93:G95 G97:G99 G103:G105 G107:G111 G113:G114 G116:G119 G121:G122 G132:G134 G136:G138 G142:G144 G8:G10 G69:G71 G73 G124:G130">
    <cfRule type="cellIs" dxfId="22" priority="13" stopIfTrue="1" operator="equal">
      <formula>0</formula>
    </cfRule>
  </conditionalFormatting>
  <conditionalFormatting sqref="G101">
    <cfRule type="cellIs" dxfId="21" priority="2" stopIfTrue="1" operator="equal">
      <formula>0</formula>
    </cfRule>
  </conditionalFormatting>
  <conditionalFormatting sqref="G101">
    <cfRule type="cellIs" dxfId="20" priority="1" stopIfTrue="1" operator="equal">
      <formula>0</formula>
    </cfRule>
  </conditionalFormatting>
  <hyperlinks>
    <hyperlink ref="C2" location="'Recap Sheet'!B1" tooltip="Click here to return to recap sheet" display="Return to Recap Sheet"/>
  </hyperlinks>
  <pageMargins left="0.25" right="0.25" top="0.75" bottom="0.75" header="0.3" footer="0.3"/>
  <pageSetup scale="88" fitToHeight="0" orientation="landscape" r:id="rId3"/>
  <headerFooter>
    <oddHeader xml:space="preserve">&amp;C&amp;"-,Bold"&amp;10South Carolina School Food Service Purchasing Alliance, Inc.
2018-2019 Bid
Lot A &amp;R&amp;12&amp;A
Page &amp;P of &amp;N
</oddHeader>
  </headerFooter>
  <rowBreaks count="1" manualBreakCount="1">
    <brk id="114" max="16383" man="1"/>
  </rowBreaks>
  <ignoredErrors>
    <ignoredError sqref="L15 L19 L23 L27 L40 L44 L48 L52 L56 L60 L64 L68 L74 L80 L84 L88 L92 L96 L106 L112 L115 L131 H140:H141" formula="1"/>
  </ignoredErrors>
</worksheet>
</file>

<file path=xl/worksheets/sheet3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Q131"/>
  <sheetViews>
    <sheetView view="pageLayout" zoomScaleNormal="100" workbookViewId="0">
      <selection activeCell="C2" sqref="C2"/>
    </sheetView>
  </sheetViews>
  <sheetFormatPr defaultColWidth="11.42578125" defaultRowHeight="15" customHeight="1" x14ac:dyDescent="0.25"/>
  <cols>
    <col min="1" max="1" width="5.28515625" style="307" customWidth="1"/>
    <col min="2" max="2" width="49.7109375" style="334" customWidth="1"/>
    <col min="3" max="3" width="28.42578125" style="308" customWidth="1"/>
    <col min="4" max="4" width="8.85546875" style="308" customWidth="1"/>
    <col min="5" max="5" width="7" style="308" customWidth="1"/>
    <col min="6" max="6" width="5.7109375" style="1082" customWidth="1"/>
    <col min="7" max="7" width="6.42578125" style="405" customWidth="1"/>
    <col min="8" max="8" width="6.42578125" style="308" customWidth="1"/>
    <col min="9" max="9" width="3.28515625" style="334" customWidth="1"/>
    <col min="10" max="10" width="6" style="209" customWidth="1"/>
    <col min="11" max="11" width="7.28515625" style="209" customWidth="1"/>
    <col min="12" max="12" width="9.7109375" style="309" customWidth="1"/>
    <col min="13" max="13" width="6.140625" style="310" customWidth="1"/>
    <col min="14" max="14" width="16.5703125" style="10" customWidth="1"/>
    <col min="15" max="255" width="11.42578125" style="334"/>
    <col min="256" max="256" width="3.85546875" style="334" customWidth="1"/>
    <col min="257" max="257" width="49.7109375" style="334" customWidth="1"/>
    <col min="258" max="258" width="29.42578125" style="334" customWidth="1"/>
    <col min="259" max="259" width="6.28515625" style="334" customWidth="1"/>
    <col min="260" max="260" width="4.28515625" style="334" customWidth="1"/>
    <col min="261" max="261" width="6.42578125" style="334" customWidth="1"/>
    <col min="262" max="262" width="3.28515625" style="334" customWidth="1"/>
    <col min="263" max="263" width="6" style="334" customWidth="1"/>
    <col min="264" max="264" width="5.7109375" style="334" bestFit="1" customWidth="1"/>
    <col min="265" max="265" width="7" style="334" customWidth="1"/>
    <col min="266" max="266" width="5.42578125" style="334" customWidth="1"/>
    <col min="267" max="267" width="5" style="334" customWidth="1"/>
    <col min="268" max="268" width="6" style="334" bestFit="1" customWidth="1"/>
    <col min="269" max="269" width="6.140625" style="334" customWidth="1"/>
    <col min="270" max="270" width="16.5703125" style="334" customWidth="1"/>
    <col min="271" max="511" width="11.42578125" style="334"/>
    <col min="512" max="512" width="3.85546875" style="334" customWidth="1"/>
    <col min="513" max="513" width="49.7109375" style="334" customWidth="1"/>
    <col min="514" max="514" width="29.42578125" style="334" customWidth="1"/>
    <col min="515" max="515" width="6.28515625" style="334" customWidth="1"/>
    <col min="516" max="516" width="4.28515625" style="334" customWidth="1"/>
    <col min="517" max="517" width="6.42578125" style="334" customWidth="1"/>
    <col min="518" max="518" width="3.28515625" style="334" customWidth="1"/>
    <col min="519" max="519" width="6" style="334" customWidth="1"/>
    <col min="520" max="520" width="5.7109375" style="334" bestFit="1" customWidth="1"/>
    <col min="521" max="521" width="7" style="334" customWidth="1"/>
    <col min="522" max="522" width="5.42578125" style="334" customWidth="1"/>
    <col min="523" max="523" width="5" style="334" customWidth="1"/>
    <col min="524" max="524" width="6" style="334" bestFit="1" customWidth="1"/>
    <col min="525" max="525" width="6.140625" style="334" customWidth="1"/>
    <col min="526" max="526" width="16.5703125" style="334" customWidth="1"/>
    <col min="527" max="767" width="11.42578125" style="334"/>
    <col min="768" max="768" width="3.85546875" style="334" customWidth="1"/>
    <col min="769" max="769" width="49.7109375" style="334" customWidth="1"/>
    <col min="770" max="770" width="29.42578125" style="334" customWidth="1"/>
    <col min="771" max="771" width="6.28515625" style="334" customWidth="1"/>
    <col min="772" max="772" width="4.28515625" style="334" customWidth="1"/>
    <col min="773" max="773" width="6.42578125" style="334" customWidth="1"/>
    <col min="774" max="774" width="3.28515625" style="334" customWidth="1"/>
    <col min="775" max="775" width="6" style="334" customWidth="1"/>
    <col min="776" max="776" width="5.7109375" style="334" bestFit="1" customWidth="1"/>
    <col min="777" max="777" width="7" style="334" customWidth="1"/>
    <col min="778" max="778" width="5.42578125" style="334" customWidth="1"/>
    <col min="779" max="779" width="5" style="334" customWidth="1"/>
    <col min="780" max="780" width="6" style="334" bestFit="1" customWidth="1"/>
    <col min="781" max="781" width="6.140625" style="334" customWidth="1"/>
    <col min="782" max="782" width="16.5703125" style="334" customWidth="1"/>
    <col min="783" max="1023" width="11.42578125" style="334"/>
    <col min="1024" max="1024" width="3.85546875" style="334" customWidth="1"/>
    <col min="1025" max="1025" width="49.7109375" style="334" customWidth="1"/>
    <col min="1026" max="1026" width="29.42578125" style="334" customWidth="1"/>
    <col min="1027" max="1027" width="6.28515625" style="334" customWidth="1"/>
    <col min="1028" max="1028" width="4.28515625" style="334" customWidth="1"/>
    <col min="1029" max="1029" width="6.42578125" style="334" customWidth="1"/>
    <col min="1030" max="1030" width="3.28515625" style="334" customWidth="1"/>
    <col min="1031" max="1031" width="6" style="334" customWidth="1"/>
    <col min="1032" max="1032" width="5.7109375" style="334" bestFit="1" customWidth="1"/>
    <col min="1033" max="1033" width="7" style="334" customWidth="1"/>
    <col min="1034" max="1034" width="5.42578125" style="334" customWidth="1"/>
    <col min="1035" max="1035" width="5" style="334" customWidth="1"/>
    <col min="1036" max="1036" width="6" style="334" bestFit="1" customWidth="1"/>
    <col min="1037" max="1037" width="6.140625" style="334" customWidth="1"/>
    <col min="1038" max="1038" width="16.5703125" style="334" customWidth="1"/>
    <col min="1039" max="1279" width="11.42578125" style="334"/>
    <col min="1280" max="1280" width="3.85546875" style="334" customWidth="1"/>
    <col min="1281" max="1281" width="49.7109375" style="334" customWidth="1"/>
    <col min="1282" max="1282" width="29.42578125" style="334" customWidth="1"/>
    <col min="1283" max="1283" width="6.28515625" style="334" customWidth="1"/>
    <col min="1284" max="1284" width="4.28515625" style="334" customWidth="1"/>
    <col min="1285" max="1285" width="6.42578125" style="334" customWidth="1"/>
    <col min="1286" max="1286" width="3.28515625" style="334" customWidth="1"/>
    <col min="1287" max="1287" width="6" style="334" customWidth="1"/>
    <col min="1288" max="1288" width="5.7109375" style="334" bestFit="1" customWidth="1"/>
    <col min="1289" max="1289" width="7" style="334" customWidth="1"/>
    <col min="1290" max="1290" width="5.42578125" style="334" customWidth="1"/>
    <col min="1291" max="1291" width="5" style="334" customWidth="1"/>
    <col min="1292" max="1292" width="6" style="334" bestFit="1" customWidth="1"/>
    <col min="1293" max="1293" width="6.140625" style="334" customWidth="1"/>
    <col min="1294" max="1294" width="16.5703125" style="334" customWidth="1"/>
    <col min="1295" max="1535" width="11.42578125" style="334"/>
    <col min="1536" max="1536" width="3.85546875" style="334" customWidth="1"/>
    <col min="1537" max="1537" width="49.7109375" style="334" customWidth="1"/>
    <col min="1538" max="1538" width="29.42578125" style="334" customWidth="1"/>
    <col min="1539" max="1539" width="6.28515625" style="334" customWidth="1"/>
    <col min="1540" max="1540" width="4.28515625" style="334" customWidth="1"/>
    <col min="1541" max="1541" width="6.42578125" style="334" customWidth="1"/>
    <col min="1542" max="1542" width="3.28515625" style="334" customWidth="1"/>
    <col min="1543" max="1543" width="6" style="334" customWidth="1"/>
    <col min="1544" max="1544" width="5.7109375" style="334" bestFit="1" customWidth="1"/>
    <col min="1545" max="1545" width="7" style="334" customWidth="1"/>
    <col min="1546" max="1546" width="5.42578125" style="334" customWidth="1"/>
    <col min="1547" max="1547" width="5" style="334" customWidth="1"/>
    <col min="1548" max="1548" width="6" style="334" bestFit="1" customWidth="1"/>
    <col min="1549" max="1549" width="6.140625" style="334" customWidth="1"/>
    <col min="1550" max="1550" width="16.5703125" style="334" customWidth="1"/>
    <col min="1551" max="1791" width="11.42578125" style="334"/>
    <col min="1792" max="1792" width="3.85546875" style="334" customWidth="1"/>
    <col min="1793" max="1793" width="49.7109375" style="334" customWidth="1"/>
    <col min="1794" max="1794" width="29.42578125" style="334" customWidth="1"/>
    <col min="1795" max="1795" width="6.28515625" style="334" customWidth="1"/>
    <col min="1796" max="1796" width="4.28515625" style="334" customWidth="1"/>
    <col min="1797" max="1797" width="6.42578125" style="334" customWidth="1"/>
    <col min="1798" max="1798" width="3.28515625" style="334" customWidth="1"/>
    <col min="1799" max="1799" width="6" style="334" customWidth="1"/>
    <col min="1800" max="1800" width="5.7109375" style="334" bestFit="1" customWidth="1"/>
    <col min="1801" max="1801" width="7" style="334" customWidth="1"/>
    <col min="1802" max="1802" width="5.42578125" style="334" customWidth="1"/>
    <col min="1803" max="1803" width="5" style="334" customWidth="1"/>
    <col min="1804" max="1804" width="6" style="334" bestFit="1" customWidth="1"/>
    <col min="1805" max="1805" width="6.140625" style="334" customWidth="1"/>
    <col min="1806" max="1806" width="16.5703125" style="334" customWidth="1"/>
    <col min="1807" max="2047" width="11.42578125" style="334"/>
    <col min="2048" max="2048" width="3.85546875" style="334" customWidth="1"/>
    <col min="2049" max="2049" width="49.7109375" style="334" customWidth="1"/>
    <col min="2050" max="2050" width="29.42578125" style="334" customWidth="1"/>
    <col min="2051" max="2051" width="6.28515625" style="334" customWidth="1"/>
    <col min="2052" max="2052" width="4.28515625" style="334" customWidth="1"/>
    <col min="2053" max="2053" width="6.42578125" style="334" customWidth="1"/>
    <col min="2054" max="2054" width="3.28515625" style="334" customWidth="1"/>
    <col min="2055" max="2055" width="6" style="334" customWidth="1"/>
    <col min="2056" max="2056" width="5.7109375" style="334" bestFit="1" customWidth="1"/>
    <col min="2057" max="2057" width="7" style="334" customWidth="1"/>
    <col min="2058" max="2058" width="5.42578125" style="334" customWidth="1"/>
    <col min="2059" max="2059" width="5" style="334" customWidth="1"/>
    <col min="2060" max="2060" width="6" style="334" bestFit="1" customWidth="1"/>
    <col min="2061" max="2061" width="6.140625" style="334" customWidth="1"/>
    <col min="2062" max="2062" width="16.5703125" style="334" customWidth="1"/>
    <col min="2063" max="2303" width="11.42578125" style="334"/>
    <col min="2304" max="2304" width="3.85546875" style="334" customWidth="1"/>
    <col min="2305" max="2305" width="49.7109375" style="334" customWidth="1"/>
    <col min="2306" max="2306" width="29.42578125" style="334" customWidth="1"/>
    <col min="2307" max="2307" width="6.28515625" style="334" customWidth="1"/>
    <col min="2308" max="2308" width="4.28515625" style="334" customWidth="1"/>
    <col min="2309" max="2309" width="6.42578125" style="334" customWidth="1"/>
    <col min="2310" max="2310" width="3.28515625" style="334" customWidth="1"/>
    <col min="2311" max="2311" width="6" style="334" customWidth="1"/>
    <col min="2312" max="2312" width="5.7109375" style="334" bestFit="1" customWidth="1"/>
    <col min="2313" max="2313" width="7" style="334" customWidth="1"/>
    <col min="2314" max="2314" width="5.42578125" style="334" customWidth="1"/>
    <col min="2315" max="2315" width="5" style="334" customWidth="1"/>
    <col min="2316" max="2316" width="6" style="334" bestFit="1" customWidth="1"/>
    <col min="2317" max="2317" width="6.140625" style="334" customWidth="1"/>
    <col min="2318" max="2318" width="16.5703125" style="334" customWidth="1"/>
    <col min="2319" max="2559" width="11.42578125" style="334"/>
    <col min="2560" max="2560" width="3.85546875" style="334" customWidth="1"/>
    <col min="2561" max="2561" width="49.7109375" style="334" customWidth="1"/>
    <col min="2562" max="2562" width="29.42578125" style="334" customWidth="1"/>
    <col min="2563" max="2563" width="6.28515625" style="334" customWidth="1"/>
    <col min="2564" max="2564" width="4.28515625" style="334" customWidth="1"/>
    <col min="2565" max="2565" width="6.42578125" style="334" customWidth="1"/>
    <col min="2566" max="2566" width="3.28515625" style="334" customWidth="1"/>
    <col min="2567" max="2567" width="6" style="334" customWidth="1"/>
    <col min="2568" max="2568" width="5.7109375" style="334" bestFit="1" customWidth="1"/>
    <col min="2569" max="2569" width="7" style="334" customWidth="1"/>
    <col min="2570" max="2570" width="5.42578125" style="334" customWidth="1"/>
    <col min="2571" max="2571" width="5" style="334" customWidth="1"/>
    <col min="2572" max="2572" width="6" style="334" bestFit="1" customWidth="1"/>
    <col min="2573" max="2573" width="6.140625" style="334" customWidth="1"/>
    <col min="2574" max="2574" width="16.5703125" style="334" customWidth="1"/>
    <col min="2575" max="2815" width="11.42578125" style="334"/>
    <col min="2816" max="2816" width="3.85546875" style="334" customWidth="1"/>
    <col min="2817" max="2817" width="49.7109375" style="334" customWidth="1"/>
    <col min="2818" max="2818" width="29.42578125" style="334" customWidth="1"/>
    <col min="2819" max="2819" width="6.28515625" style="334" customWidth="1"/>
    <col min="2820" max="2820" width="4.28515625" style="334" customWidth="1"/>
    <col min="2821" max="2821" width="6.42578125" style="334" customWidth="1"/>
    <col min="2822" max="2822" width="3.28515625" style="334" customWidth="1"/>
    <col min="2823" max="2823" width="6" style="334" customWidth="1"/>
    <col min="2824" max="2824" width="5.7109375" style="334" bestFit="1" customWidth="1"/>
    <col min="2825" max="2825" width="7" style="334" customWidth="1"/>
    <col min="2826" max="2826" width="5.42578125" style="334" customWidth="1"/>
    <col min="2827" max="2827" width="5" style="334" customWidth="1"/>
    <col min="2828" max="2828" width="6" style="334" bestFit="1" customWidth="1"/>
    <col min="2829" max="2829" width="6.140625" style="334" customWidth="1"/>
    <col min="2830" max="2830" width="16.5703125" style="334" customWidth="1"/>
    <col min="2831" max="3071" width="11.42578125" style="334"/>
    <col min="3072" max="3072" width="3.85546875" style="334" customWidth="1"/>
    <col min="3073" max="3073" width="49.7109375" style="334" customWidth="1"/>
    <col min="3074" max="3074" width="29.42578125" style="334" customWidth="1"/>
    <col min="3075" max="3075" width="6.28515625" style="334" customWidth="1"/>
    <col min="3076" max="3076" width="4.28515625" style="334" customWidth="1"/>
    <col min="3077" max="3077" width="6.42578125" style="334" customWidth="1"/>
    <col min="3078" max="3078" width="3.28515625" style="334" customWidth="1"/>
    <col min="3079" max="3079" width="6" style="334" customWidth="1"/>
    <col min="3080" max="3080" width="5.7109375" style="334" bestFit="1" customWidth="1"/>
    <col min="3081" max="3081" width="7" style="334" customWidth="1"/>
    <col min="3082" max="3082" width="5.42578125" style="334" customWidth="1"/>
    <col min="3083" max="3083" width="5" style="334" customWidth="1"/>
    <col min="3084" max="3084" width="6" style="334" bestFit="1" customWidth="1"/>
    <col min="3085" max="3085" width="6.140625" style="334" customWidth="1"/>
    <col min="3086" max="3086" width="16.5703125" style="334" customWidth="1"/>
    <col min="3087" max="3327" width="11.42578125" style="334"/>
    <col min="3328" max="3328" width="3.85546875" style="334" customWidth="1"/>
    <col min="3329" max="3329" width="49.7109375" style="334" customWidth="1"/>
    <col min="3330" max="3330" width="29.42578125" style="334" customWidth="1"/>
    <col min="3331" max="3331" width="6.28515625" style="334" customWidth="1"/>
    <col min="3332" max="3332" width="4.28515625" style="334" customWidth="1"/>
    <col min="3333" max="3333" width="6.42578125" style="334" customWidth="1"/>
    <col min="3334" max="3334" width="3.28515625" style="334" customWidth="1"/>
    <col min="3335" max="3335" width="6" style="334" customWidth="1"/>
    <col min="3336" max="3336" width="5.7109375" style="334" bestFit="1" customWidth="1"/>
    <col min="3337" max="3337" width="7" style="334" customWidth="1"/>
    <col min="3338" max="3338" width="5.42578125" style="334" customWidth="1"/>
    <col min="3339" max="3339" width="5" style="334" customWidth="1"/>
    <col min="3340" max="3340" width="6" style="334" bestFit="1" customWidth="1"/>
    <col min="3341" max="3341" width="6.140625" style="334" customWidth="1"/>
    <col min="3342" max="3342" width="16.5703125" style="334" customWidth="1"/>
    <col min="3343" max="3583" width="11.42578125" style="334"/>
    <col min="3584" max="3584" width="3.85546875" style="334" customWidth="1"/>
    <col min="3585" max="3585" width="49.7109375" style="334" customWidth="1"/>
    <col min="3586" max="3586" width="29.42578125" style="334" customWidth="1"/>
    <col min="3587" max="3587" width="6.28515625" style="334" customWidth="1"/>
    <col min="3588" max="3588" width="4.28515625" style="334" customWidth="1"/>
    <col min="3589" max="3589" width="6.42578125" style="334" customWidth="1"/>
    <col min="3590" max="3590" width="3.28515625" style="334" customWidth="1"/>
    <col min="3591" max="3591" width="6" style="334" customWidth="1"/>
    <col min="3592" max="3592" width="5.7109375" style="334" bestFit="1" customWidth="1"/>
    <col min="3593" max="3593" width="7" style="334" customWidth="1"/>
    <col min="3594" max="3594" width="5.42578125" style="334" customWidth="1"/>
    <col min="3595" max="3595" width="5" style="334" customWidth="1"/>
    <col min="3596" max="3596" width="6" style="334" bestFit="1" customWidth="1"/>
    <col min="3597" max="3597" width="6.140625" style="334" customWidth="1"/>
    <col min="3598" max="3598" width="16.5703125" style="334" customWidth="1"/>
    <col min="3599" max="3839" width="11.42578125" style="334"/>
    <col min="3840" max="3840" width="3.85546875" style="334" customWidth="1"/>
    <col min="3841" max="3841" width="49.7109375" style="334" customWidth="1"/>
    <col min="3842" max="3842" width="29.42578125" style="334" customWidth="1"/>
    <col min="3843" max="3843" width="6.28515625" style="334" customWidth="1"/>
    <col min="3844" max="3844" width="4.28515625" style="334" customWidth="1"/>
    <col min="3845" max="3845" width="6.42578125" style="334" customWidth="1"/>
    <col min="3846" max="3846" width="3.28515625" style="334" customWidth="1"/>
    <col min="3847" max="3847" width="6" style="334" customWidth="1"/>
    <col min="3848" max="3848" width="5.7109375" style="334" bestFit="1" customWidth="1"/>
    <col min="3849" max="3849" width="7" style="334" customWidth="1"/>
    <col min="3850" max="3850" width="5.42578125" style="334" customWidth="1"/>
    <col min="3851" max="3851" width="5" style="334" customWidth="1"/>
    <col min="3852" max="3852" width="6" style="334" bestFit="1" customWidth="1"/>
    <col min="3853" max="3853" width="6.140625" style="334" customWidth="1"/>
    <col min="3854" max="3854" width="16.5703125" style="334" customWidth="1"/>
    <col min="3855" max="4095" width="11.42578125" style="334"/>
    <col min="4096" max="4096" width="3.85546875" style="334" customWidth="1"/>
    <col min="4097" max="4097" width="49.7109375" style="334" customWidth="1"/>
    <col min="4098" max="4098" width="29.42578125" style="334" customWidth="1"/>
    <col min="4099" max="4099" width="6.28515625" style="334" customWidth="1"/>
    <col min="4100" max="4100" width="4.28515625" style="334" customWidth="1"/>
    <col min="4101" max="4101" width="6.42578125" style="334" customWidth="1"/>
    <col min="4102" max="4102" width="3.28515625" style="334" customWidth="1"/>
    <col min="4103" max="4103" width="6" style="334" customWidth="1"/>
    <col min="4104" max="4104" width="5.7109375" style="334" bestFit="1" customWidth="1"/>
    <col min="4105" max="4105" width="7" style="334" customWidth="1"/>
    <col min="4106" max="4106" width="5.42578125" style="334" customWidth="1"/>
    <col min="4107" max="4107" width="5" style="334" customWidth="1"/>
    <col min="4108" max="4108" width="6" style="334" bestFit="1" customWidth="1"/>
    <col min="4109" max="4109" width="6.140625" style="334" customWidth="1"/>
    <col min="4110" max="4110" width="16.5703125" style="334" customWidth="1"/>
    <col min="4111" max="4351" width="11.42578125" style="334"/>
    <col min="4352" max="4352" width="3.85546875" style="334" customWidth="1"/>
    <col min="4353" max="4353" width="49.7109375" style="334" customWidth="1"/>
    <col min="4354" max="4354" width="29.42578125" style="334" customWidth="1"/>
    <col min="4355" max="4355" width="6.28515625" style="334" customWidth="1"/>
    <col min="4356" max="4356" width="4.28515625" style="334" customWidth="1"/>
    <col min="4357" max="4357" width="6.42578125" style="334" customWidth="1"/>
    <col min="4358" max="4358" width="3.28515625" style="334" customWidth="1"/>
    <col min="4359" max="4359" width="6" style="334" customWidth="1"/>
    <col min="4360" max="4360" width="5.7109375" style="334" bestFit="1" customWidth="1"/>
    <col min="4361" max="4361" width="7" style="334" customWidth="1"/>
    <col min="4362" max="4362" width="5.42578125" style="334" customWidth="1"/>
    <col min="4363" max="4363" width="5" style="334" customWidth="1"/>
    <col min="4364" max="4364" width="6" style="334" bestFit="1" customWidth="1"/>
    <col min="4365" max="4365" width="6.140625" style="334" customWidth="1"/>
    <col min="4366" max="4366" width="16.5703125" style="334" customWidth="1"/>
    <col min="4367" max="4607" width="11.42578125" style="334"/>
    <col min="4608" max="4608" width="3.85546875" style="334" customWidth="1"/>
    <col min="4609" max="4609" width="49.7109375" style="334" customWidth="1"/>
    <col min="4610" max="4610" width="29.42578125" style="334" customWidth="1"/>
    <col min="4611" max="4611" width="6.28515625" style="334" customWidth="1"/>
    <col min="4612" max="4612" width="4.28515625" style="334" customWidth="1"/>
    <col min="4613" max="4613" width="6.42578125" style="334" customWidth="1"/>
    <col min="4614" max="4614" width="3.28515625" style="334" customWidth="1"/>
    <col min="4615" max="4615" width="6" style="334" customWidth="1"/>
    <col min="4616" max="4616" width="5.7109375" style="334" bestFit="1" customWidth="1"/>
    <col min="4617" max="4617" width="7" style="334" customWidth="1"/>
    <col min="4618" max="4618" width="5.42578125" style="334" customWidth="1"/>
    <col min="4619" max="4619" width="5" style="334" customWidth="1"/>
    <col min="4620" max="4620" width="6" style="334" bestFit="1" customWidth="1"/>
    <col min="4621" max="4621" width="6.140625" style="334" customWidth="1"/>
    <col min="4622" max="4622" width="16.5703125" style="334" customWidth="1"/>
    <col min="4623" max="4863" width="11.42578125" style="334"/>
    <col min="4864" max="4864" width="3.85546875" style="334" customWidth="1"/>
    <col min="4865" max="4865" width="49.7109375" style="334" customWidth="1"/>
    <col min="4866" max="4866" width="29.42578125" style="334" customWidth="1"/>
    <col min="4867" max="4867" width="6.28515625" style="334" customWidth="1"/>
    <col min="4868" max="4868" width="4.28515625" style="334" customWidth="1"/>
    <col min="4869" max="4869" width="6.42578125" style="334" customWidth="1"/>
    <col min="4870" max="4870" width="3.28515625" style="334" customWidth="1"/>
    <col min="4871" max="4871" width="6" style="334" customWidth="1"/>
    <col min="4872" max="4872" width="5.7109375" style="334" bestFit="1" customWidth="1"/>
    <col min="4873" max="4873" width="7" style="334" customWidth="1"/>
    <col min="4874" max="4874" width="5.42578125" style="334" customWidth="1"/>
    <col min="4875" max="4875" width="5" style="334" customWidth="1"/>
    <col min="4876" max="4876" width="6" style="334" bestFit="1" customWidth="1"/>
    <col min="4877" max="4877" width="6.140625" style="334" customWidth="1"/>
    <col min="4878" max="4878" width="16.5703125" style="334" customWidth="1"/>
    <col min="4879" max="5119" width="11.42578125" style="334"/>
    <col min="5120" max="5120" width="3.85546875" style="334" customWidth="1"/>
    <col min="5121" max="5121" width="49.7109375" style="334" customWidth="1"/>
    <col min="5122" max="5122" width="29.42578125" style="334" customWidth="1"/>
    <col min="5123" max="5123" width="6.28515625" style="334" customWidth="1"/>
    <col min="5124" max="5124" width="4.28515625" style="334" customWidth="1"/>
    <col min="5125" max="5125" width="6.42578125" style="334" customWidth="1"/>
    <col min="5126" max="5126" width="3.28515625" style="334" customWidth="1"/>
    <col min="5127" max="5127" width="6" style="334" customWidth="1"/>
    <col min="5128" max="5128" width="5.7109375" style="334" bestFit="1" customWidth="1"/>
    <col min="5129" max="5129" width="7" style="334" customWidth="1"/>
    <col min="5130" max="5130" width="5.42578125" style="334" customWidth="1"/>
    <col min="5131" max="5131" width="5" style="334" customWidth="1"/>
    <col min="5132" max="5132" width="6" style="334" bestFit="1" customWidth="1"/>
    <col min="5133" max="5133" width="6.140625" style="334" customWidth="1"/>
    <col min="5134" max="5134" width="16.5703125" style="334" customWidth="1"/>
    <col min="5135" max="5375" width="11.42578125" style="334"/>
    <col min="5376" max="5376" width="3.85546875" style="334" customWidth="1"/>
    <col min="5377" max="5377" width="49.7109375" style="334" customWidth="1"/>
    <col min="5378" max="5378" width="29.42578125" style="334" customWidth="1"/>
    <col min="5379" max="5379" width="6.28515625" style="334" customWidth="1"/>
    <col min="5380" max="5380" width="4.28515625" style="334" customWidth="1"/>
    <col min="5381" max="5381" width="6.42578125" style="334" customWidth="1"/>
    <col min="5382" max="5382" width="3.28515625" style="334" customWidth="1"/>
    <col min="5383" max="5383" width="6" style="334" customWidth="1"/>
    <col min="5384" max="5384" width="5.7109375" style="334" bestFit="1" customWidth="1"/>
    <col min="5385" max="5385" width="7" style="334" customWidth="1"/>
    <col min="5386" max="5386" width="5.42578125" style="334" customWidth="1"/>
    <col min="5387" max="5387" width="5" style="334" customWidth="1"/>
    <col min="5388" max="5388" width="6" style="334" bestFit="1" customWidth="1"/>
    <col min="5389" max="5389" width="6.140625" style="334" customWidth="1"/>
    <col min="5390" max="5390" width="16.5703125" style="334" customWidth="1"/>
    <col min="5391" max="5631" width="11.42578125" style="334"/>
    <col min="5632" max="5632" width="3.85546875" style="334" customWidth="1"/>
    <col min="5633" max="5633" width="49.7109375" style="334" customWidth="1"/>
    <col min="5634" max="5634" width="29.42578125" style="334" customWidth="1"/>
    <col min="5635" max="5635" width="6.28515625" style="334" customWidth="1"/>
    <col min="5636" max="5636" width="4.28515625" style="334" customWidth="1"/>
    <col min="5637" max="5637" width="6.42578125" style="334" customWidth="1"/>
    <col min="5638" max="5638" width="3.28515625" style="334" customWidth="1"/>
    <col min="5639" max="5639" width="6" style="334" customWidth="1"/>
    <col min="5640" max="5640" width="5.7109375" style="334" bestFit="1" customWidth="1"/>
    <col min="5641" max="5641" width="7" style="334" customWidth="1"/>
    <col min="5642" max="5642" width="5.42578125" style="334" customWidth="1"/>
    <col min="5643" max="5643" width="5" style="334" customWidth="1"/>
    <col min="5644" max="5644" width="6" style="334" bestFit="1" customWidth="1"/>
    <col min="5645" max="5645" width="6.140625" style="334" customWidth="1"/>
    <col min="5646" max="5646" width="16.5703125" style="334" customWidth="1"/>
    <col min="5647" max="5887" width="11.42578125" style="334"/>
    <col min="5888" max="5888" width="3.85546875" style="334" customWidth="1"/>
    <col min="5889" max="5889" width="49.7109375" style="334" customWidth="1"/>
    <col min="5890" max="5890" width="29.42578125" style="334" customWidth="1"/>
    <col min="5891" max="5891" width="6.28515625" style="334" customWidth="1"/>
    <col min="5892" max="5892" width="4.28515625" style="334" customWidth="1"/>
    <col min="5893" max="5893" width="6.42578125" style="334" customWidth="1"/>
    <col min="5894" max="5894" width="3.28515625" style="334" customWidth="1"/>
    <col min="5895" max="5895" width="6" style="334" customWidth="1"/>
    <col min="5896" max="5896" width="5.7109375" style="334" bestFit="1" customWidth="1"/>
    <col min="5897" max="5897" width="7" style="334" customWidth="1"/>
    <col min="5898" max="5898" width="5.42578125" style="334" customWidth="1"/>
    <col min="5899" max="5899" width="5" style="334" customWidth="1"/>
    <col min="5900" max="5900" width="6" style="334" bestFit="1" customWidth="1"/>
    <col min="5901" max="5901" width="6.140625" style="334" customWidth="1"/>
    <col min="5902" max="5902" width="16.5703125" style="334" customWidth="1"/>
    <col min="5903" max="6143" width="11.42578125" style="334"/>
    <col min="6144" max="6144" width="3.85546875" style="334" customWidth="1"/>
    <col min="6145" max="6145" width="49.7109375" style="334" customWidth="1"/>
    <col min="6146" max="6146" width="29.42578125" style="334" customWidth="1"/>
    <col min="6147" max="6147" width="6.28515625" style="334" customWidth="1"/>
    <col min="6148" max="6148" width="4.28515625" style="334" customWidth="1"/>
    <col min="6149" max="6149" width="6.42578125" style="334" customWidth="1"/>
    <col min="6150" max="6150" width="3.28515625" style="334" customWidth="1"/>
    <col min="6151" max="6151" width="6" style="334" customWidth="1"/>
    <col min="6152" max="6152" width="5.7109375" style="334" bestFit="1" customWidth="1"/>
    <col min="6153" max="6153" width="7" style="334" customWidth="1"/>
    <col min="6154" max="6154" width="5.42578125" style="334" customWidth="1"/>
    <col min="6155" max="6155" width="5" style="334" customWidth="1"/>
    <col min="6156" max="6156" width="6" style="334" bestFit="1" customWidth="1"/>
    <col min="6157" max="6157" width="6.140625" style="334" customWidth="1"/>
    <col min="6158" max="6158" width="16.5703125" style="334" customWidth="1"/>
    <col min="6159" max="6399" width="11.42578125" style="334"/>
    <col min="6400" max="6400" width="3.85546875" style="334" customWidth="1"/>
    <col min="6401" max="6401" width="49.7109375" style="334" customWidth="1"/>
    <col min="6402" max="6402" width="29.42578125" style="334" customWidth="1"/>
    <col min="6403" max="6403" width="6.28515625" style="334" customWidth="1"/>
    <col min="6404" max="6404" width="4.28515625" style="334" customWidth="1"/>
    <col min="6405" max="6405" width="6.42578125" style="334" customWidth="1"/>
    <col min="6406" max="6406" width="3.28515625" style="334" customWidth="1"/>
    <col min="6407" max="6407" width="6" style="334" customWidth="1"/>
    <col min="6408" max="6408" width="5.7109375" style="334" bestFit="1" customWidth="1"/>
    <col min="6409" max="6409" width="7" style="334" customWidth="1"/>
    <col min="6410" max="6410" width="5.42578125" style="334" customWidth="1"/>
    <col min="6411" max="6411" width="5" style="334" customWidth="1"/>
    <col min="6412" max="6412" width="6" style="334" bestFit="1" customWidth="1"/>
    <col min="6413" max="6413" width="6.140625" style="334" customWidth="1"/>
    <col min="6414" max="6414" width="16.5703125" style="334" customWidth="1"/>
    <col min="6415" max="6655" width="11.42578125" style="334"/>
    <col min="6656" max="6656" width="3.85546875" style="334" customWidth="1"/>
    <col min="6657" max="6657" width="49.7109375" style="334" customWidth="1"/>
    <col min="6658" max="6658" width="29.42578125" style="334" customWidth="1"/>
    <col min="6659" max="6659" width="6.28515625" style="334" customWidth="1"/>
    <col min="6660" max="6660" width="4.28515625" style="334" customWidth="1"/>
    <col min="6661" max="6661" width="6.42578125" style="334" customWidth="1"/>
    <col min="6662" max="6662" width="3.28515625" style="334" customWidth="1"/>
    <col min="6663" max="6663" width="6" style="334" customWidth="1"/>
    <col min="6664" max="6664" width="5.7109375" style="334" bestFit="1" customWidth="1"/>
    <col min="6665" max="6665" width="7" style="334" customWidth="1"/>
    <col min="6666" max="6666" width="5.42578125" style="334" customWidth="1"/>
    <col min="6667" max="6667" width="5" style="334" customWidth="1"/>
    <col min="6668" max="6668" width="6" style="334" bestFit="1" customWidth="1"/>
    <col min="6669" max="6669" width="6.140625" style="334" customWidth="1"/>
    <col min="6670" max="6670" width="16.5703125" style="334" customWidth="1"/>
    <col min="6671" max="6911" width="11.42578125" style="334"/>
    <col min="6912" max="6912" width="3.85546875" style="334" customWidth="1"/>
    <col min="6913" max="6913" width="49.7109375" style="334" customWidth="1"/>
    <col min="6914" max="6914" width="29.42578125" style="334" customWidth="1"/>
    <col min="6915" max="6915" width="6.28515625" style="334" customWidth="1"/>
    <col min="6916" max="6916" width="4.28515625" style="334" customWidth="1"/>
    <col min="6917" max="6917" width="6.42578125" style="334" customWidth="1"/>
    <col min="6918" max="6918" width="3.28515625" style="334" customWidth="1"/>
    <col min="6919" max="6919" width="6" style="334" customWidth="1"/>
    <col min="6920" max="6920" width="5.7109375" style="334" bestFit="1" customWidth="1"/>
    <col min="6921" max="6921" width="7" style="334" customWidth="1"/>
    <col min="6922" max="6922" width="5.42578125" style="334" customWidth="1"/>
    <col min="6923" max="6923" width="5" style="334" customWidth="1"/>
    <col min="6924" max="6924" width="6" style="334" bestFit="1" customWidth="1"/>
    <col min="6925" max="6925" width="6.140625" style="334" customWidth="1"/>
    <col min="6926" max="6926" width="16.5703125" style="334" customWidth="1"/>
    <col min="6927" max="7167" width="11.42578125" style="334"/>
    <col min="7168" max="7168" width="3.85546875" style="334" customWidth="1"/>
    <col min="7169" max="7169" width="49.7109375" style="334" customWidth="1"/>
    <col min="7170" max="7170" width="29.42578125" style="334" customWidth="1"/>
    <col min="7171" max="7171" width="6.28515625" style="334" customWidth="1"/>
    <col min="7172" max="7172" width="4.28515625" style="334" customWidth="1"/>
    <col min="7173" max="7173" width="6.42578125" style="334" customWidth="1"/>
    <col min="7174" max="7174" width="3.28515625" style="334" customWidth="1"/>
    <col min="7175" max="7175" width="6" style="334" customWidth="1"/>
    <col min="7176" max="7176" width="5.7109375" style="334" bestFit="1" customWidth="1"/>
    <col min="7177" max="7177" width="7" style="334" customWidth="1"/>
    <col min="7178" max="7178" width="5.42578125" style="334" customWidth="1"/>
    <col min="7179" max="7179" width="5" style="334" customWidth="1"/>
    <col min="7180" max="7180" width="6" style="334" bestFit="1" customWidth="1"/>
    <col min="7181" max="7181" width="6.140625" style="334" customWidth="1"/>
    <col min="7182" max="7182" width="16.5703125" style="334" customWidth="1"/>
    <col min="7183" max="7423" width="11.42578125" style="334"/>
    <col min="7424" max="7424" width="3.85546875" style="334" customWidth="1"/>
    <col min="7425" max="7425" width="49.7109375" style="334" customWidth="1"/>
    <col min="7426" max="7426" width="29.42578125" style="334" customWidth="1"/>
    <col min="7427" max="7427" width="6.28515625" style="334" customWidth="1"/>
    <col min="7428" max="7428" width="4.28515625" style="334" customWidth="1"/>
    <col min="7429" max="7429" width="6.42578125" style="334" customWidth="1"/>
    <col min="7430" max="7430" width="3.28515625" style="334" customWidth="1"/>
    <col min="7431" max="7431" width="6" style="334" customWidth="1"/>
    <col min="7432" max="7432" width="5.7109375" style="334" bestFit="1" customWidth="1"/>
    <col min="7433" max="7433" width="7" style="334" customWidth="1"/>
    <col min="7434" max="7434" width="5.42578125" style="334" customWidth="1"/>
    <col min="7435" max="7435" width="5" style="334" customWidth="1"/>
    <col min="7436" max="7436" width="6" style="334" bestFit="1" customWidth="1"/>
    <col min="7437" max="7437" width="6.140625" style="334" customWidth="1"/>
    <col min="7438" max="7438" width="16.5703125" style="334" customWidth="1"/>
    <col min="7439" max="7679" width="11.42578125" style="334"/>
    <col min="7680" max="7680" width="3.85546875" style="334" customWidth="1"/>
    <col min="7681" max="7681" width="49.7109375" style="334" customWidth="1"/>
    <col min="7682" max="7682" width="29.42578125" style="334" customWidth="1"/>
    <col min="7683" max="7683" width="6.28515625" style="334" customWidth="1"/>
    <col min="7684" max="7684" width="4.28515625" style="334" customWidth="1"/>
    <col min="7685" max="7685" width="6.42578125" style="334" customWidth="1"/>
    <col min="7686" max="7686" width="3.28515625" style="334" customWidth="1"/>
    <col min="7687" max="7687" width="6" style="334" customWidth="1"/>
    <col min="7688" max="7688" width="5.7109375" style="334" bestFit="1" customWidth="1"/>
    <col min="7689" max="7689" width="7" style="334" customWidth="1"/>
    <col min="7690" max="7690" width="5.42578125" style="334" customWidth="1"/>
    <col min="7691" max="7691" width="5" style="334" customWidth="1"/>
    <col min="7692" max="7692" width="6" style="334" bestFit="1" customWidth="1"/>
    <col min="7693" max="7693" width="6.140625" style="334" customWidth="1"/>
    <col min="7694" max="7694" width="16.5703125" style="334" customWidth="1"/>
    <col min="7695" max="7935" width="11.42578125" style="334"/>
    <col min="7936" max="7936" width="3.85546875" style="334" customWidth="1"/>
    <col min="7937" max="7937" width="49.7109375" style="334" customWidth="1"/>
    <col min="7938" max="7938" width="29.42578125" style="334" customWidth="1"/>
    <col min="7939" max="7939" width="6.28515625" style="334" customWidth="1"/>
    <col min="7940" max="7940" width="4.28515625" style="334" customWidth="1"/>
    <col min="7941" max="7941" width="6.42578125" style="334" customWidth="1"/>
    <col min="7942" max="7942" width="3.28515625" style="334" customWidth="1"/>
    <col min="7943" max="7943" width="6" style="334" customWidth="1"/>
    <col min="7944" max="7944" width="5.7109375" style="334" bestFit="1" customWidth="1"/>
    <col min="7945" max="7945" width="7" style="334" customWidth="1"/>
    <col min="7946" max="7946" width="5.42578125" style="334" customWidth="1"/>
    <col min="7947" max="7947" width="5" style="334" customWidth="1"/>
    <col min="7948" max="7948" width="6" style="334" bestFit="1" customWidth="1"/>
    <col min="7949" max="7949" width="6.140625" style="334" customWidth="1"/>
    <col min="7950" max="7950" width="16.5703125" style="334" customWidth="1"/>
    <col min="7951" max="8191" width="11.42578125" style="334"/>
    <col min="8192" max="8192" width="3.85546875" style="334" customWidth="1"/>
    <col min="8193" max="8193" width="49.7109375" style="334" customWidth="1"/>
    <col min="8194" max="8194" width="29.42578125" style="334" customWidth="1"/>
    <col min="8195" max="8195" width="6.28515625" style="334" customWidth="1"/>
    <col min="8196" max="8196" width="4.28515625" style="334" customWidth="1"/>
    <col min="8197" max="8197" width="6.42578125" style="334" customWidth="1"/>
    <col min="8198" max="8198" width="3.28515625" style="334" customWidth="1"/>
    <col min="8199" max="8199" width="6" style="334" customWidth="1"/>
    <col min="8200" max="8200" width="5.7109375" style="334" bestFit="1" customWidth="1"/>
    <col min="8201" max="8201" width="7" style="334" customWidth="1"/>
    <col min="8202" max="8202" width="5.42578125" style="334" customWidth="1"/>
    <col min="8203" max="8203" width="5" style="334" customWidth="1"/>
    <col min="8204" max="8204" width="6" style="334" bestFit="1" customWidth="1"/>
    <col min="8205" max="8205" width="6.140625" style="334" customWidth="1"/>
    <col min="8206" max="8206" width="16.5703125" style="334" customWidth="1"/>
    <col min="8207" max="8447" width="11.42578125" style="334"/>
    <col min="8448" max="8448" width="3.85546875" style="334" customWidth="1"/>
    <col min="8449" max="8449" width="49.7109375" style="334" customWidth="1"/>
    <col min="8450" max="8450" width="29.42578125" style="334" customWidth="1"/>
    <col min="8451" max="8451" width="6.28515625" style="334" customWidth="1"/>
    <col min="8452" max="8452" width="4.28515625" style="334" customWidth="1"/>
    <col min="8453" max="8453" width="6.42578125" style="334" customWidth="1"/>
    <col min="8454" max="8454" width="3.28515625" style="334" customWidth="1"/>
    <col min="8455" max="8455" width="6" style="334" customWidth="1"/>
    <col min="8456" max="8456" width="5.7109375" style="334" bestFit="1" customWidth="1"/>
    <col min="8457" max="8457" width="7" style="334" customWidth="1"/>
    <col min="8458" max="8458" width="5.42578125" style="334" customWidth="1"/>
    <col min="8459" max="8459" width="5" style="334" customWidth="1"/>
    <col min="8460" max="8460" width="6" style="334" bestFit="1" customWidth="1"/>
    <col min="8461" max="8461" width="6.140625" style="334" customWidth="1"/>
    <col min="8462" max="8462" width="16.5703125" style="334" customWidth="1"/>
    <col min="8463" max="8703" width="11.42578125" style="334"/>
    <col min="8704" max="8704" width="3.85546875" style="334" customWidth="1"/>
    <col min="8705" max="8705" width="49.7109375" style="334" customWidth="1"/>
    <col min="8706" max="8706" width="29.42578125" style="334" customWidth="1"/>
    <col min="8707" max="8707" width="6.28515625" style="334" customWidth="1"/>
    <col min="8708" max="8708" width="4.28515625" style="334" customWidth="1"/>
    <col min="8709" max="8709" width="6.42578125" style="334" customWidth="1"/>
    <col min="8710" max="8710" width="3.28515625" style="334" customWidth="1"/>
    <col min="8711" max="8711" width="6" style="334" customWidth="1"/>
    <col min="8712" max="8712" width="5.7109375" style="334" bestFit="1" customWidth="1"/>
    <col min="8713" max="8713" width="7" style="334" customWidth="1"/>
    <col min="8714" max="8714" width="5.42578125" style="334" customWidth="1"/>
    <col min="8715" max="8715" width="5" style="334" customWidth="1"/>
    <col min="8716" max="8716" width="6" style="334" bestFit="1" customWidth="1"/>
    <col min="8717" max="8717" width="6.140625" style="334" customWidth="1"/>
    <col min="8718" max="8718" width="16.5703125" style="334" customWidth="1"/>
    <col min="8719" max="8959" width="11.42578125" style="334"/>
    <col min="8960" max="8960" width="3.85546875" style="334" customWidth="1"/>
    <col min="8961" max="8961" width="49.7109375" style="334" customWidth="1"/>
    <col min="8962" max="8962" width="29.42578125" style="334" customWidth="1"/>
    <col min="8963" max="8963" width="6.28515625" style="334" customWidth="1"/>
    <col min="8964" max="8964" width="4.28515625" style="334" customWidth="1"/>
    <col min="8965" max="8965" width="6.42578125" style="334" customWidth="1"/>
    <col min="8966" max="8966" width="3.28515625" style="334" customWidth="1"/>
    <col min="8967" max="8967" width="6" style="334" customWidth="1"/>
    <col min="8968" max="8968" width="5.7109375" style="334" bestFit="1" customWidth="1"/>
    <col min="8969" max="8969" width="7" style="334" customWidth="1"/>
    <col min="8970" max="8970" width="5.42578125" style="334" customWidth="1"/>
    <col min="8971" max="8971" width="5" style="334" customWidth="1"/>
    <col min="8972" max="8972" width="6" style="334" bestFit="1" customWidth="1"/>
    <col min="8973" max="8973" width="6.140625" style="334" customWidth="1"/>
    <col min="8974" max="8974" width="16.5703125" style="334" customWidth="1"/>
    <col min="8975" max="9215" width="11.42578125" style="334"/>
    <col min="9216" max="9216" width="3.85546875" style="334" customWidth="1"/>
    <col min="9217" max="9217" width="49.7109375" style="334" customWidth="1"/>
    <col min="9218" max="9218" width="29.42578125" style="334" customWidth="1"/>
    <col min="9219" max="9219" width="6.28515625" style="334" customWidth="1"/>
    <col min="9220" max="9220" width="4.28515625" style="334" customWidth="1"/>
    <col min="9221" max="9221" width="6.42578125" style="334" customWidth="1"/>
    <col min="9222" max="9222" width="3.28515625" style="334" customWidth="1"/>
    <col min="9223" max="9223" width="6" style="334" customWidth="1"/>
    <col min="9224" max="9224" width="5.7109375" style="334" bestFit="1" customWidth="1"/>
    <col min="9225" max="9225" width="7" style="334" customWidth="1"/>
    <col min="9226" max="9226" width="5.42578125" style="334" customWidth="1"/>
    <col min="9227" max="9227" width="5" style="334" customWidth="1"/>
    <col min="9228" max="9228" width="6" style="334" bestFit="1" customWidth="1"/>
    <col min="9229" max="9229" width="6.140625" style="334" customWidth="1"/>
    <col min="9230" max="9230" width="16.5703125" style="334" customWidth="1"/>
    <col min="9231" max="9471" width="11.42578125" style="334"/>
    <col min="9472" max="9472" width="3.85546875" style="334" customWidth="1"/>
    <col min="9473" max="9473" width="49.7109375" style="334" customWidth="1"/>
    <col min="9474" max="9474" width="29.42578125" style="334" customWidth="1"/>
    <col min="9475" max="9475" width="6.28515625" style="334" customWidth="1"/>
    <col min="9476" max="9476" width="4.28515625" style="334" customWidth="1"/>
    <col min="9477" max="9477" width="6.42578125" style="334" customWidth="1"/>
    <col min="9478" max="9478" width="3.28515625" style="334" customWidth="1"/>
    <col min="9479" max="9479" width="6" style="334" customWidth="1"/>
    <col min="9480" max="9480" width="5.7109375" style="334" bestFit="1" customWidth="1"/>
    <col min="9481" max="9481" width="7" style="334" customWidth="1"/>
    <col min="9482" max="9482" width="5.42578125" style="334" customWidth="1"/>
    <col min="9483" max="9483" width="5" style="334" customWidth="1"/>
    <col min="9484" max="9484" width="6" style="334" bestFit="1" customWidth="1"/>
    <col min="9485" max="9485" width="6.140625" style="334" customWidth="1"/>
    <col min="9486" max="9486" width="16.5703125" style="334" customWidth="1"/>
    <col min="9487" max="9727" width="11.42578125" style="334"/>
    <col min="9728" max="9728" width="3.85546875" style="334" customWidth="1"/>
    <col min="9729" max="9729" width="49.7109375" style="334" customWidth="1"/>
    <col min="9730" max="9730" width="29.42578125" style="334" customWidth="1"/>
    <col min="9731" max="9731" width="6.28515625" style="334" customWidth="1"/>
    <col min="9732" max="9732" width="4.28515625" style="334" customWidth="1"/>
    <col min="9733" max="9733" width="6.42578125" style="334" customWidth="1"/>
    <col min="9734" max="9734" width="3.28515625" style="334" customWidth="1"/>
    <col min="9735" max="9735" width="6" style="334" customWidth="1"/>
    <col min="9736" max="9736" width="5.7109375" style="334" bestFit="1" customWidth="1"/>
    <col min="9737" max="9737" width="7" style="334" customWidth="1"/>
    <col min="9738" max="9738" width="5.42578125" style="334" customWidth="1"/>
    <col min="9739" max="9739" width="5" style="334" customWidth="1"/>
    <col min="9740" max="9740" width="6" style="334" bestFit="1" customWidth="1"/>
    <col min="9741" max="9741" width="6.140625" style="334" customWidth="1"/>
    <col min="9742" max="9742" width="16.5703125" style="334" customWidth="1"/>
    <col min="9743" max="9983" width="11.42578125" style="334"/>
    <col min="9984" max="9984" width="3.85546875" style="334" customWidth="1"/>
    <col min="9985" max="9985" width="49.7109375" style="334" customWidth="1"/>
    <col min="9986" max="9986" width="29.42578125" style="334" customWidth="1"/>
    <col min="9987" max="9987" width="6.28515625" style="334" customWidth="1"/>
    <col min="9988" max="9988" width="4.28515625" style="334" customWidth="1"/>
    <col min="9989" max="9989" width="6.42578125" style="334" customWidth="1"/>
    <col min="9990" max="9990" width="3.28515625" style="334" customWidth="1"/>
    <col min="9991" max="9991" width="6" style="334" customWidth="1"/>
    <col min="9992" max="9992" width="5.7109375" style="334" bestFit="1" customWidth="1"/>
    <col min="9993" max="9993" width="7" style="334" customWidth="1"/>
    <col min="9994" max="9994" width="5.42578125" style="334" customWidth="1"/>
    <col min="9995" max="9995" width="5" style="334" customWidth="1"/>
    <col min="9996" max="9996" width="6" style="334" bestFit="1" customWidth="1"/>
    <col min="9997" max="9997" width="6.140625" style="334" customWidth="1"/>
    <col min="9998" max="9998" width="16.5703125" style="334" customWidth="1"/>
    <col min="9999" max="10239" width="11.42578125" style="334"/>
    <col min="10240" max="10240" width="3.85546875" style="334" customWidth="1"/>
    <col min="10241" max="10241" width="49.7109375" style="334" customWidth="1"/>
    <col min="10242" max="10242" width="29.42578125" style="334" customWidth="1"/>
    <col min="10243" max="10243" width="6.28515625" style="334" customWidth="1"/>
    <col min="10244" max="10244" width="4.28515625" style="334" customWidth="1"/>
    <col min="10245" max="10245" width="6.42578125" style="334" customWidth="1"/>
    <col min="10246" max="10246" width="3.28515625" style="334" customWidth="1"/>
    <col min="10247" max="10247" width="6" style="334" customWidth="1"/>
    <col min="10248" max="10248" width="5.7109375" style="334" bestFit="1" customWidth="1"/>
    <col min="10249" max="10249" width="7" style="334" customWidth="1"/>
    <col min="10250" max="10250" width="5.42578125" style="334" customWidth="1"/>
    <col min="10251" max="10251" width="5" style="334" customWidth="1"/>
    <col min="10252" max="10252" width="6" style="334" bestFit="1" customWidth="1"/>
    <col min="10253" max="10253" width="6.140625" style="334" customWidth="1"/>
    <col min="10254" max="10254" width="16.5703125" style="334" customWidth="1"/>
    <col min="10255" max="10495" width="11.42578125" style="334"/>
    <col min="10496" max="10496" width="3.85546875" style="334" customWidth="1"/>
    <col min="10497" max="10497" width="49.7109375" style="334" customWidth="1"/>
    <col min="10498" max="10498" width="29.42578125" style="334" customWidth="1"/>
    <col min="10499" max="10499" width="6.28515625" style="334" customWidth="1"/>
    <col min="10500" max="10500" width="4.28515625" style="334" customWidth="1"/>
    <col min="10501" max="10501" width="6.42578125" style="334" customWidth="1"/>
    <col min="10502" max="10502" width="3.28515625" style="334" customWidth="1"/>
    <col min="10503" max="10503" width="6" style="334" customWidth="1"/>
    <col min="10504" max="10504" width="5.7109375" style="334" bestFit="1" customWidth="1"/>
    <col min="10505" max="10505" width="7" style="334" customWidth="1"/>
    <col min="10506" max="10506" width="5.42578125" style="334" customWidth="1"/>
    <col min="10507" max="10507" width="5" style="334" customWidth="1"/>
    <col min="10508" max="10508" width="6" style="334" bestFit="1" customWidth="1"/>
    <col min="10509" max="10509" width="6.140625" style="334" customWidth="1"/>
    <col min="10510" max="10510" width="16.5703125" style="334" customWidth="1"/>
    <col min="10511" max="10751" width="11.42578125" style="334"/>
    <col min="10752" max="10752" width="3.85546875" style="334" customWidth="1"/>
    <col min="10753" max="10753" width="49.7109375" style="334" customWidth="1"/>
    <col min="10754" max="10754" width="29.42578125" style="334" customWidth="1"/>
    <col min="10755" max="10755" width="6.28515625" style="334" customWidth="1"/>
    <col min="10756" max="10756" width="4.28515625" style="334" customWidth="1"/>
    <col min="10757" max="10757" width="6.42578125" style="334" customWidth="1"/>
    <col min="10758" max="10758" width="3.28515625" style="334" customWidth="1"/>
    <col min="10759" max="10759" width="6" style="334" customWidth="1"/>
    <col min="10760" max="10760" width="5.7109375" style="334" bestFit="1" customWidth="1"/>
    <col min="10761" max="10761" width="7" style="334" customWidth="1"/>
    <col min="10762" max="10762" width="5.42578125" style="334" customWidth="1"/>
    <col min="10763" max="10763" width="5" style="334" customWidth="1"/>
    <col min="10764" max="10764" width="6" style="334" bestFit="1" customWidth="1"/>
    <col min="10765" max="10765" width="6.140625" style="334" customWidth="1"/>
    <col min="10766" max="10766" width="16.5703125" style="334" customWidth="1"/>
    <col min="10767" max="11007" width="11.42578125" style="334"/>
    <col min="11008" max="11008" width="3.85546875" style="334" customWidth="1"/>
    <col min="11009" max="11009" width="49.7109375" style="334" customWidth="1"/>
    <col min="11010" max="11010" width="29.42578125" style="334" customWidth="1"/>
    <col min="11011" max="11011" width="6.28515625" style="334" customWidth="1"/>
    <col min="11012" max="11012" width="4.28515625" style="334" customWidth="1"/>
    <col min="11013" max="11013" width="6.42578125" style="334" customWidth="1"/>
    <col min="11014" max="11014" width="3.28515625" style="334" customWidth="1"/>
    <col min="11015" max="11015" width="6" style="334" customWidth="1"/>
    <col min="11016" max="11016" width="5.7109375" style="334" bestFit="1" customWidth="1"/>
    <col min="11017" max="11017" width="7" style="334" customWidth="1"/>
    <col min="11018" max="11018" width="5.42578125" style="334" customWidth="1"/>
    <col min="11019" max="11019" width="5" style="334" customWidth="1"/>
    <col min="11020" max="11020" width="6" style="334" bestFit="1" customWidth="1"/>
    <col min="11021" max="11021" width="6.140625" style="334" customWidth="1"/>
    <col min="11022" max="11022" width="16.5703125" style="334" customWidth="1"/>
    <col min="11023" max="11263" width="11.42578125" style="334"/>
    <col min="11264" max="11264" width="3.85546875" style="334" customWidth="1"/>
    <col min="11265" max="11265" width="49.7109375" style="334" customWidth="1"/>
    <col min="11266" max="11266" width="29.42578125" style="334" customWidth="1"/>
    <col min="11267" max="11267" width="6.28515625" style="334" customWidth="1"/>
    <col min="11268" max="11268" width="4.28515625" style="334" customWidth="1"/>
    <col min="11269" max="11269" width="6.42578125" style="334" customWidth="1"/>
    <col min="11270" max="11270" width="3.28515625" style="334" customWidth="1"/>
    <col min="11271" max="11271" width="6" style="334" customWidth="1"/>
    <col min="11272" max="11272" width="5.7109375" style="334" bestFit="1" customWidth="1"/>
    <col min="11273" max="11273" width="7" style="334" customWidth="1"/>
    <col min="11274" max="11274" width="5.42578125" style="334" customWidth="1"/>
    <col min="11275" max="11275" width="5" style="334" customWidth="1"/>
    <col min="11276" max="11276" width="6" style="334" bestFit="1" customWidth="1"/>
    <col min="11277" max="11277" width="6.140625" style="334" customWidth="1"/>
    <col min="11278" max="11278" width="16.5703125" style="334" customWidth="1"/>
    <col min="11279" max="11519" width="11.42578125" style="334"/>
    <col min="11520" max="11520" width="3.85546875" style="334" customWidth="1"/>
    <col min="11521" max="11521" width="49.7109375" style="334" customWidth="1"/>
    <col min="11522" max="11522" width="29.42578125" style="334" customWidth="1"/>
    <col min="11523" max="11523" width="6.28515625" style="334" customWidth="1"/>
    <col min="11524" max="11524" width="4.28515625" style="334" customWidth="1"/>
    <col min="11525" max="11525" width="6.42578125" style="334" customWidth="1"/>
    <col min="11526" max="11526" width="3.28515625" style="334" customWidth="1"/>
    <col min="11527" max="11527" width="6" style="334" customWidth="1"/>
    <col min="11528" max="11528" width="5.7109375" style="334" bestFit="1" customWidth="1"/>
    <col min="11529" max="11529" width="7" style="334" customWidth="1"/>
    <col min="11530" max="11530" width="5.42578125" style="334" customWidth="1"/>
    <col min="11531" max="11531" width="5" style="334" customWidth="1"/>
    <col min="11532" max="11532" width="6" style="334" bestFit="1" customWidth="1"/>
    <col min="11533" max="11533" width="6.140625" style="334" customWidth="1"/>
    <col min="11534" max="11534" width="16.5703125" style="334" customWidth="1"/>
    <col min="11535" max="11775" width="11.42578125" style="334"/>
    <col min="11776" max="11776" width="3.85546875" style="334" customWidth="1"/>
    <col min="11777" max="11777" width="49.7109375" style="334" customWidth="1"/>
    <col min="11778" max="11778" width="29.42578125" style="334" customWidth="1"/>
    <col min="11779" max="11779" width="6.28515625" style="334" customWidth="1"/>
    <col min="11780" max="11780" width="4.28515625" style="334" customWidth="1"/>
    <col min="11781" max="11781" width="6.42578125" style="334" customWidth="1"/>
    <col min="11782" max="11782" width="3.28515625" style="334" customWidth="1"/>
    <col min="11783" max="11783" width="6" style="334" customWidth="1"/>
    <col min="11784" max="11784" width="5.7109375" style="334" bestFit="1" customWidth="1"/>
    <col min="11785" max="11785" width="7" style="334" customWidth="1"/>
    <col min="11786" max="11786" width="5.42578125" style="334" customWidth="1"/>
    <col min="11787" max="11787" width="5" style="334" customWidth="1"/>
    <col min="11788" max="11788" width="6" style="334" bestFit="1" customWidth="1"/>
    <col min="11789" max="11789" width="6.140625" style="334" customWidth="1"/>
    <col min="11790" max="11790" width="16.5703125" style="334" customWidth="1"/>
    <col min="11791" max="12031" width="11.42578125" style="334"/>
    <col min="12032" max="12032" width="3.85546875" style="334" customWidth="1"/>
    <col min="12033" max="12033" width="49.7109375" style="334" customWidth="1"/>
    <col min="12034" max="12034" width="29.42578125" style="334" customWidth="1"/>
    <col min="12035" max="12035" width="6.28515625" style="334" customWidth="1"/>
    <col min="12036" max="12036" width="4.28515625" style="334" customWidth="1"/>
    <col min="12037" max="12037" width="6.42578125" style="334" customWidth="1"/>
    <col min="12038" max="12038" width="3.28515625" style="334" customWidth="1"/>
    <col min="12039" max="12039" width="6" style="334" customWidth="1"/>
    <col min="12040" max="12040" width="5.7109375" style="334" bestFit="1" customWidth="1"/>
    <col min="12041" max="12041" width="7" style="334" customWidth="1"/>
    <col min="12042" max="12042" width="5.42578125" style="334" customWidth="1"/>
    <col min="12043" max="12043" width="5" style="334" customWidth="1"/>
    <col min="12044" max="12044" width="6" style="334" bestFit="1" customWidth="1"/>
    <col min="12045" max="12045" width="6.140625" style="334" customWidth="1"/>
    <col min="12046" max="12046" width="16.5703125" style="334" customWidth="1"/>
    <col min="12047" max="12287" width="11.42578125" style="334"/>
    <col min="12288" max="12288" width="3.85546875" style="334" customWidth="1"/>
    <col min="12289" max="12289" width="49.7109375" style="334" customWidth="1"/>
    <col min="12290" max="12290" width="29.42578125" style="334" customWidth="1"/>
    <col min="12291" max="12291" width="6.28515625" style="334" customWidth="1"/>
    <col min="12292" max="12292" width="4.28515625" style="334" customWidth="1"/>
    <col min="12293" max="12293" width="6.42578125" style="334" customWidth="1"/>
    <col min="12294" max="12294" width="3.28515625" style="334" customWidth="1"/>
    <col min="12295" max="12295" width="6" style="334" customWidth="1"/>
    <col min="12296" max="12296" width="5.7109375" style="334" bestFit="1" customWidth="1"/>
    <col min="12297" max="12297" width="7" style="334" customWidth="1"/>
    <col min="12298" max="12298" width="5.42578125" style="334" customWidth="1"/>
    <col min="12299" max="12299" width="5" style="334" customWidth="1"/>
    <col min="12300" max="12300" width="6" style="334" bestFit="1" customWidth="1"/>
    <col min="12301" max="12301" width="6.140625" style="334" customWidth="1"/>
    <col min="12302" max="12302" width="16.5703125" style="334" customWidth="1"/>
    <col min="12303" max="12543" width="11.42578125" style="334"/>
    <col min="12544" max="12544" width="3.85546875" style="334" customWidth="1"/>
    <col min="12545" max="12545" width="49.7109375" style="334" customWidth="1"/>
    <col min="12546" max="12546" width="29.42578125" style="334" customWidth="1"/>
    <col min="12547" max="12547" width="6.28515625" style="334" customWidth="1"/>
    <col min="12548" max="12548" width="4.28515625" style="334" customWidth="1"/>
    <col min="12549" max="12549" width="6.42578125" style="334" customWidth="1"/>
    <col min="12550" max="12550" width="3.28515625" style="334" customWidth="1"/>
    <col min="12551" max="12551" width="6" style="334" customWidth="1"/>
    <col min="12552" max="12552" width="5.7109375" style="334" bestFit="1" customWidth="1"/>
    <col min="12553" max="12553" width="7" style="334" customWidth="1"/>
    <col min="12554" max="12554" width="5.42578125" style="334" customWidth="1"/>
    <col min="12555" max="12555" width="5" style="334" customWidth="1"/>
    <col min="12556" max="12556" width="6" style="334" bestFit="1" customWidth="1"/>
    <col min="12557" max="12557" width="6.140625" style="334" customWidth="1"/>
    <col min="12558" max="12558" width="16.5703125" style="334" customWidth="1"/>
    <col min="12559" max="12799" width="11.42578125" style="334"/>
    <col min="12800" max="12800" width="3.85546875" style="334" customWidth="1"/>
    <col min="12801" max="12801" width="49.7109375" style="334" customWidth="1"/>
    <col min="12802" max="12802" width="29.42578125" style="334" customWidth="1"/>
    <col min="12803" max="12803" width="6.28515625" style="334" customWidth="1"/>
    <col min="12804" max="12804" width="4.28515625" style="334" customWidth="1"/>
    <col min="12805" max="12805" width="6.42578125" style="334" customWidth="1"/>
    <col min="12806" max="12806" width="3.28515625" style="334" customWidth="1"/>
    <col min="12807" max="12807" width="6" style="334" customWidth="1"/>
    <col min="12808" max="12808" width="5.7109375" style="334" bestFit="1" customWidth="1"/>
    <col min="12809" max="12809" width="7" style="334" customWidth="1"/>
    <col min="12810" max="12810" width="5.42578125" style="334" customWidth="1"/>
    <col min="12811" max="12811" width="5" style="334" customWidth="1"/>
    <col min="12812" max="12812" width="6" style="334" bestFit="1" customWidth="1"/>
    <col min="12813" max="12813" width="6.140625" style="334" customWidth="1"/>
    <col min="12814" max="12814" width="16.5703125" style="334" customWidth="1"/>
    <col min="12815" max="13055" width="11.42578125" style="334"/>
    <col min="13056" max="13056" width="3.85546875" style="334" customWidth="1"/>
    <col min="13057" max="13057" width="49.7109375" style="334" customWidth="1"/>
    <col min="13058" max="13058" width="29.42578125" style="334" customWidth="1"/>
    <col min="13059" max="13059" width="6.28515625" style="334" customWidth="1"/>
    <col min="13060" max="13060" width="4.28515625" style="334" customWidth="1"/>
    <col min="13061" max="13061" width="6.42578125" style="334" customWidth="1"/>
    <col min="13062" max="13062" width="3.28515625" style="334" customWidth="1"/>
    <col min="13063" max="13063" width="6" style="334" customWidth="1"/>
    <col min="13064" max="13064" width="5.7109375" style="334" bestFit="1" customWidth="1"/>
    <col min="13065" max="13065" width="7" style="334" customWidth="1"/>
    <col min="13066" max="13066" width="5.42578125" style="334" customWidth="1"/>
    <col min="13067" max="13067" width="5" style="334" customWidth="1"/>
    <col min="13068" max="13068" width="6" style="334" bestFit="1" customWidth="1"/>
    <col min="13069" max="13069" width="6.140625" style="334" customWidth="1"/>
    <col min="13070" max="13070" width="16.5703125" style="334" customWidth="1"/>
    <col min="13071" max="13311" width="11.42578125" style="334"/>
    <col min="13312" max="13312" width="3.85546875" style="334" customWidth="1"/>
    <col min="13313" max="13313" width="49.7109375" style="334" customWidth="1"/>
    <col min="13314" max="13314" width="29.42578125" style="334" customWidth="1"/>
    <col min="13315" max="13315" width="6.28515625" style="334" customWidth="1"/>
    <col min="13316" max="13316" width="4.28515625" style="334" customWidth="1"/>
    <col min="13317" max="13317" width="6.42578125" style="334" customWidth="1"/>
    <col min="13318" max="13318" width="3.28515625" style="334" customWidth="1"/>
    <col min="13319" max="13319" width="6" style="334" customWidth="1"/>
    <col min="13320" max="13320" width="5.7109375" style="334" bestFit="1" customWidth="1"/>
    <col min="13321" max="13321" width="7" style="334" customWidth="1"/>
    <col min="13322" max="13322" width="5.42578125" style="334" customWidth="1"/>
    <col min="13323" max="13323" width="5" style="334" customWidth="1"/>
    <col min="13324" max="13324" width="6" style="334" bestFit="1" customWidth="1"/>
    <col min="13325" max="13325" width="6.140625" style="334" customWidth="1"/>
    <col min="13326" max="13326" width="16.5703125" style="334" customWidth="1"/>
    <col min="13327" max="13567" width="11.42578125" style="334"/>
    <col min="13568" max="13568" width="3.85546875" style="334" customWidth="1"/>
    <col min="13569" max="13569" width="49.7109375" style="334" customWidth="1"/>
    <col min="13570" max="13570" width="29.42578125" style="334" customWidth="1"/>
    <col min="13571" max="13571" width="6.28515625" style="334" customWidth="1"/>
    <col min="13572" max="13572" width="4.28515625" style="334" customWidth="1"/>
    <col min="13573" max="13573" width="6.42578125" style="334" customWidth="1"/>
    <col min="13574" max="13574" width="3.28515625" style="334" customWidth="1"/>
    <col min="13575" max="13575" width="6" style="334" customWidth="1"/>
    <col min="13576" max="13576" width="5.7109375" style="334" bestFit="1" customWidth="1"/>
    <col min="13577" max="13577" width="7" style="334" customWidth="1"/>
    <col min="13578" max="13578" width="5.42578125" style="334" customWidth="1"/>
    <col min="13579" max="13579" width="5" style="334" customWidth="1"/>
    <col min="13580" max="13580" width="6" style="334" bestFit="1" customWidth="1"/>
    <col min="13581" max="13581" width="6.140625" style="334" customWidth="1"/>
    <col min="13582" max="13582" width="16.5703125" style="334" customWidth="1"/>
    <col min="13583" max="13823" width="11.42578125" style="334"/>
    <col min="13824" max="13824" width="3.85546875" style="334" customWidth="1"/>
    <col min="13825" max="13825" width="49.7109375" style="334" customWidth="1"/>
    <col min="13826" max="13826" width="29.42578125" style="334" customWidth="1"/>
    <col min="13827" max="13827" width="6.28515625" style="334" customWidth="1"/>
    <col min="13828" max="13828" width="4.28515625" style="334" customWidth="1"/>
    <col min="13829" max="13829" width="6.42578125" style="334" customWidth="1"/>
    <col min="13830" max="13830" width="3.28515625" style="334" customWidth="1"/>
    <col min="13831" max="13831" width="6" style="334" customWidth="1"/>
    <col min="13832" max="13832" width="5.7109375" style="334" bestFit="1" customWidth="1"/>
    <col min="13833" max="13833" width="7" style="334" customWidth="1"/>
    <col min="13834" max="13834" width="5.42578125" style="334" customWidth="1"/>
    <col min="13835" max="13835" width="5" style="334" customWidth="1"/>
    <col min="13836" max="13836" width="6" style="334" bestFit="1" customWidth="1"/>
    <col min="13837" max="13837" width="6.140625" style="334" customWidth="1"/>
    <col min="13838" max="13838" width="16.5703125" style="334" customWidth="1"/>
    <col min="13839" max="14079" width="11.42578125" style="334"/>
    <col min="14080" max="14080" width="3.85546875" style="334" customWidth="1"/>
    <col min="14081" max="14081" width="49.7109375" style="334" customWidth="1"/>
    <col min="14082" max="14082" width="29.42578125" style="334" customWidth="1"/>
    <col min="14083" max="14083" width="6.28515625" style="334" customWidth="1"/>
    <col min="14084" max="14084" width="4.28515625" style="334" customWidth="1"/>
    <col min="14085" max="14085" width="6.42578125" style="334" customWidth="1"/>
    <col min="14086" max="14086" width="3.28515625" style="334" customWidth="1"/>
    <col min="14087" max="14087" width="6" style="334" customWidth="1"/>
    <col min="14088" max="14088" width="5.7109375" style="334" bestFit="1" customWidth="1"/>
    <col min="14089" max="14089" width="7" style="334" customWidth="1"/>
    <col min="14090" max="14090" width="5.42578125" style="334" customWidth="1"/>
    <col min="14091" max="14091" width="5" style="334" customWidth="1"/>
    <col min="14092" max="14092" width="6" style="334" bestFit="1" customWidth="1"/>
    <col min="14093" max="14093" width="6.140625" style="334" customWidth="1"/>
    <col min="14094" max="14094" width="16.5703125" style="334" customWidth="1"/>
    <col min="14095" max="14335" width="11.42578125" style="334"/>
    <col min="14336" max="14336" width="3.85546875" style="334" customWidth="1"/>
    <col min="14337" max="14337" width="49.7109375" style="334" customWidth="1"/>
    <col min="14338" max="14338" width="29.42578125" style="334" customWidth="1"/>
    <col min="14339" max="14339" width="6.28515625" style="334" customWidth="1"/>
    <col min="14340" max="14340" width="4.28515625" style="334" customWidth="1"/>
    <col min="14341" max="14341" width="6.42578125" style="334" customWidth="1"/>
    <col min="14342" max="14342" width="3.28515625" style="334" customWidth="1"/>
    <col min="14343" max="14343" width="6" style="334" customWidth="1"/>
    <col min="14344" max="14344" width="5.7109375" style="334" bestFit="1" customWidth="1"/>
    <col min="14345" max="14345" width="7" style="334" customWidth="1"/>
    <col min="14346" max="14346" width="5.42578125" style="334" customWidth="1"/>
    <col min="14347" max="14347" width="5" style="334" customWidth="1"/>
    <col min="14348" max="14348" width="6" style="334" bestFit="1" customWidth="1"/>
    <col min="14349" max="14349" width="6.140625" style="334" customWidth="1"/>
    <col min="14350" max="14350" width="16.5703125" style="334" customWidth="1"/>
    <col min="14351" max="14591" width="11.42578125" style="334"/>
    <col min="14592" max="14592" width="3.85546875" style="334" customWidth="1"/>
    <col min="14593" max="14593" width="49.7109375" style="334" customWidth="1"/>
    <col min="14594" max="14594" width="29.42578125" style="334" customWidth="1"/>
    <col min="14595" max="14595" width="6.28515625" style="334" customWidth="1"/>
    <col min="14596" max="14596" width="4.28515625" style="334" customWidth="1"/>
    <col min="14597" max="14597" width="6.42578125" style="334" customWidth="1"/>
    <col min="14598" max="14598" width="3.28515625" style="334" customWidth="1"/>
    <col min="14599" max="14599" width="6" style="334" customWidth="1"/>
    <col min="14600" max="14600" width="5.7109375" style="334" bestFit="1" customWidth="1"/>
    <col min="14601" max="14601" width="7" style="334" customWidth="1"/>
    <col min="14602" max="14602" width="5.42578125" style="334" customWidth="1"/>
    <col min="14603" max="14603" width="5" style="334" customWidth="1"/>
    <col min="14604" max="14604" width="6" style="334" bestFit="1" customWidth="1"/>
    <col min="14605" max="14605" width="6.140625" style="334" customWidth="1"/>
    <col min="14606" max="14606" width="16.5703125" style="334" customWidth="1"/>
    <col min="14607" max="14847" width="11.42578125" style="334"/>
    <col min="14848" max="14848" width="3.85546875" style="334" customWidth="1"/>
    <col min="14849" max="14849" width="49.7109375" style="334" customWidth="1"/>
    <col min="14850" max="14850" width="29.42578125" style="334" customWidth="1"/>
    <col min="14851" max="14851" width="6.28515625" style="334" customWidth="1"/>
    <col min="14852" max="14852" width="4.28515625" style="334" customWidth="1"/>
    <col min="14853" max="14853" width="6.42578125" style="334" customWidth="1"/>
    <col min="14854" max="14854" width="3.28515625" style="334" customWidth="1"/>
    <col min="14855" max="14855" width="6" style="334" customWidth="1"/>
    <col min="14856" max="14856" width="5.7109375" style="334" bestFit="1" customWidth="1"/>
    <col min="14857" max="14857" width="7" style="334" customWidth="1"/>
    <col min="14858" max="14858" width="5.42578125" style="334" customWidth="1"/>
    <col min="14859" max="14859" width="5" style="334" customWidth="1"/>
    <col min="14860" max="14860" width="6" style="334" bestFit="1" customWidth="1"/>
    <col min="14861" max="14861" width="6.140625" style="334" customWidth="1"/>
    <col min="14862" max="14862" width="16.5703125" style="334" customWidth="1"/>
    <col min="14863" max="15103" width="11.42578125" style="334"/>
    <col min="15104" max="15104" width="3.85546875" style="334" customWidth="1"/>
    <col min="15105" max="15105" width="49.7109375" style="334" customWidth="1"/>
    <col min="15106" max="15106" width="29.42578125" style="334" customWidth="1"/>
    <col min="15107" max="15107" width="6.28515625" style="334" customWidth="1"/>
    <col min="15108" max="15108" width="4.28515625" style="334" customWidth="1"/>
    <col min="15109" max="15109" width="6.42578125" style="334" customWidth="1"/>
    <col min="15110" max="15110" width="3.28515625" style="334" customWidth="1"/>
    <col min="15111" max="15111" width="6" style="334" customWidth="1"/>
    <col min="15112" max="15112" width="5.7109375" style="334" bestFit="1" customWidth="1"/>
    <col min="15113" max="15113" width="7" style="334" customWidth="1"/>
    <col min="15114" max="15114" width="5.42578125" style="334" customWidth="1"/>
    <col min="15115" max="15115" width="5" style="334" customWidth="1"/>
    <col min="15116" max="15116" width="6" style="334" bestFit="1" customWidth="1"/>
    <col min="15117" max="15117" width="6.140625" style="334" customWidth="1"/>
    <col min="15118" max="15118" width="16.5703125" style="334" customWidth="1"/>
    <col min="15119" max="15359" width="11.42578125" style="334"/>
    <col min="15360" max="15360" width="3.85546875" style="334" customWidth="1"/>
    <col min="15361" max="15361" width="49.7109375" style="334" customWidth="1"/>
    <col min="15362" max="15362" width="29.42578125" style="334" customWidth="1"/>
    <col min="15363" max="15363" width="6.28515625" style="334" customWidth="1"/>
    <col min="15364" max="15364" width="4.28515625" style="334" customWidth="1"/>
    <col min="15365" max="15365" width="6.42578125" style="334" customWidth="1"/>
    <col min="15366" max="15366" width="3.28515625" style="334" customWidth="1"/>
    <col min="15367" max="15367" width="6" style="334" customWidth="1"/>
    <col min="15368" max="15368" width="5.7109375" style="334" bestFit="1" customWidth="1"/>
    <col min="15369" max="15369" width="7" style="334" customWidth="1"/>
    <col min="15370" max="15370" width="5.42578125" style="334" customWidth="1"/>
    <col min="15371" max="15371" width="5" style="334" customWidth="1"/>
    <col min="15372" max="15372" width="6" style="334" bestFit="1" customWidth="1"/>
    <col min="15373" max="15373" width="6.140625" style="334" customWidth="1"/>
    <col min="15374" max="15374" width="16.5703125" style="334" customWidth="1"/>
    <col min="15375" max="15615" width="11.42578125" style="334"/>
    <col min="15616" max="15616" width="3.85546875" style="334" customWidth="1"/>
    <col min="15617" max="15617" width="49.7109375" style="334" customWidth="1"/>
    <col min="15618" max="15618" width="29.42578125" style="334" customWidth="1"/>
    <col min="15619" max="15619" width="6.28515625" style="334" customWidth="1"/>
    <col min="15620" max="15620" width="4.28515625" style="334" customWidth="1"/>
    <col min="15621" max="15621" width="6.42578125" style="334" customWidth="1"/>
    <col min="15622" max="15622" width="3.28515625" style="334" customWidth="1"/>
    <col min="15623" max="15623" width="6" style="334" customWidth="1"/>
    <col min="15624" max="15624" width="5.7109375" style="334" bestFit="1" customWidth="1"/>
    <col min="15625" max="15625" width="7" style="334" customWidth="1"/>
    <col min="15626" max="15626" width="5.42578125" style="334" customWidth="1"/>
    <col min="15627" max="15627" width="5" style="334" customWidth="1"/>
    <col min="15628" max="15628" width="6" style="334" bestFit="1" customWidth="1"/>
    <col min="15629" max="15629" width="6.140625" style="334" customWidth="1"/>
    <col min="15630" max="15630" width="16.5703125" style="334" customWidth="1"/>
    <col min="15631" max="15871" width="11.42578125" style="334"/>
    <col min="15872" max="15872" width="3.85546875" style="334" customWidth="1"/>
    <col min="15873" max="15873" width="49.7109375" style="334" customWidth="1"/>
    <col min="15874" max="15874" width="29.42578125" style="334" customWidth="1"/>
    <col min="15875" max="15875" width="6.28515625" style="334" customWidth="1"/>
    <col min="15876" max="15876" width="4.28515625" style="334" customWidth="1"/>
    <col min="15877" max="15877" width="6.42578125" style="334" customWidth="1"/>
    <col min="15878" max="15878" width="3.28515625" style="334" customWidth="1"/>
    <col min="15879" max="15879" width="6" style="334" customWidth="1"/>
    <col min="15880" max="15880" width="5.7109375" style="334" bestFit="1" customWidth="1"/>
    <col min="15881" max="15881" width="7" style="334" customWidth="1"/>
    <col min="15882" max="15882" width="5.42578125" style="334" customWidth="1"/>
    <col min="15883" max="15883" width="5" style="334" customWidth="1"/>
    <col min="15884" max="15884" width="6" style="334" bestFit="1" customWidth="1"/>
    <col min="15885" max="15885" width="6.140625" style="334" customWidth="1"/>
    <col min="15886" max="15886" width="16.5703125" style="334" customWidth="1"/>
    <col min="15887" max="16127" width="11.42578125" style="334"/>
    <col min="16128" max="16128" width="3.85546875" style="334" customWidth="1"/>
    <col min="16129" max="16129" width="49.7109375" style="334" customWidth="1"/>
    <col min="16130" max="16130" width="29.42578125" style="334" customWidth="1"/>
    <col min="16131" max="16131" width="6.28515625" style="334" customWidth="1"/>
    <col min="16132" max="16132" width="4.28515625" style="334" customWidth="1"/>
    <col min="16133" max="16133" width="6.42578125" style="334" customWidth="1"/>
    <col min="16134" max="16134" width="3.28515625" style="334" customWidth="1"/>
    <col min="16135" max="16135" width="6" style="334" customWidth="1"/>
    <col min="16136" max="16136" width="5.7109375" style="334" bestFit="1" customWidth="1"/>
    <col min="16137" max="16137" width="7" style="334" customWidth="1"/>
    <col min="16138" max="16138" width="5.42578125" style="334" customWidth="1"/>
    <col min="16139" max="16139" width="5" style="334" customWidth="1"/>
    <col min="16140" max="16140" width="6" style="334" bestFit="1" customWidth="1"/>
    <col min="16141" max="16141" width="6.140625" style="334" customWidth="1"/>
    <col min="16142" max="16142" width="16.5703125" style="334" customWidth="1"/>
    <col min="16143" max="16384" width="11.42578125" style="334"/>
  </cols>
  <sheetData>
    <row r="1" spans="1:17" ht="18" customHeight="1" thickBot="1" x14ac:dyDescent="0.3">
      <c r="B1" s="924" t="str">
        <f>'Recap Sheet'!A2</f>
        <v>School Food Authority:</v>
      </c>
      <c r="E1" s="2384" t="str">
        <f>'Recap Sheet'!A3</f>
        <v>Offeror Name:</v>
      </c>
      <c r="F1" s="2384"/>
      <c r="G1" s="2384"/>
      <c r="H1" s="2384"/>
      <c r="I1" s="2384"/>
      <c r="J1" s="2384"/>
      <c r="K1" s="2384"/>
      <c r="L1" s="2384"/>
      <c r="M1" s="2384"/>
    </row>
    <row r="2" spans="1:17" s="8" customFormat="1" ht="18.75" customHeight="1" thickBot="1" x14ac:dyDescent="0.3">
      <c r="A2" s="975"/>
      <c r="B2" s="926" t="str">
        <f>'Recap Sheet'!B2</f>
        <v>WILLIAMSBURG COUNTY SCHOOLS</v>
      </c>
      <c r="C2" s="987" t="s">
        <v>27</v>
      </c>
      <c r="D2" s="1013"/>
      <c r="E2" s="2389">
        <f>'Recap Sheet'!B3</f>
        <v>0</v>
      </c>
      <c r="F2" s="2386"/>
      <c r="G2" s="2386"/>
      <c r="H2" s="2386"/>
      <c r="I2" s="2386"/>
      <c r="J2" s="2386"/>
      <c r="K2" s="2386"/>
      <c r="L2" s="2386"/>
      <c r="M2" s="2387"/>
      <c r="N2" s="7"/>
      <c r="P2" s="335"/>
      <c r="Q2" s="335"/>
    </row>
    <row r="3" spans="1:17" s="8" customFormat="1" ht="15" customHeight="1" x14ac:dyDescent="0.25">
      <c r="A3" s="974" t="s">
        <v>28</v>
      </c>
      <c r="B3" s="918" t="s">
        <v>29</v>
      </c>
      <c r="C3" s="988" t="s">
        <v>30</v>
      </c>
      <c r="D3" s="1014"/>
      <c r="E3" s="920"/>
      <c r="F3" s="2388" t="s">
        <v>3</v>
      </c>
      <c r="G3" s="2388"/>
      <c r="H3" s="2388"/>
      <c r="I3" s="2388"/>
      <c r="J3" s="2388"/>
      <c r="K3" s="928">
        <f>'Recap Sheet'!B4</f>
        <v>0</v>
      </c>
      <c r="L3" s="917"/>
      <c r="M3" s="921"/>
      <c r="N3" s="20"/>
      <c r="P3" s="335"/>
      <c r="Q3" s="335"/>
    </row>
    <row r="4" spans="1:17" ht="15" customHeight="1" x14ac:dyDescent="0.25">
      <c r="A4" s="22" t="s">
        <v>31</v>
      </c>
      <c r="B4" s="34"/>
      <c r="C4" s="135"/>
      <c r="D4" s="1015" t="s">
        <v>32</v>
      </c>
      <c r="E4" s="1059" t="s">
        <v>33</v>
      </c>
      <c r="F4" s="1069" t="s">
        <v>34</v>
      </c>
      <c r="G4" s="528" t="s">
        <v>35</v>
      </c>
      <c r="H4" s="393" t="s">
        <v>36</v>
      </c>
      <c r="I4" s="393" t="s">
        <v>37</v>
      </c>
      <c r="J4" s="528" t="s">
        <v>38</v>
      </c>
      <c r="K4" s="393" t="s">
        <v>39</v>
      </c>
      <c r="L4" s="861" t="s">
        <v>40</v>
      </c>
      <c r="M4" s="919" t="s">
        <v>41</v>
      </c>
      <c r="O4" s="335"/>
      <c r="P4" s="335"/>
      <c r="Q4" s="335"/>
    </row>
    <row r="5" spans="1:17" ht="15" customHeight="1" thickBot="1" x14ac:dyDescent="0.3">
      <c r="A5" s="506"/>
      <c r="B5" s="86"/>
      <c r="C5" s="128"/>
      <c r="D5" s="1016" t="s">
        <v>42</v>
      </c>
      <c r="E5" s="1060" t="s">
        <v>43</v>
      </c>
      <c r="F5" s="1070" t="s">
        <v>44</v>
      </c>
      <c r="G5" s="673" t="s">
        <v>45</v>
      </c>
      <c r="H5" s="672" t="s">
        <v>46</v>
      </c>
      <c r="I5" s="672" t="s">
        <v>38</v>
      </c>
      <c r="J5" s="673" t="s">
        <v>47</v>
      </c>
      <c r="K5" s="672" t="s">
        <v>48</v>
      </c>
      <c r="L5" s="672" t="s">
        <v>47</v>
      </c>
      <c r="M5" s="674" t="s">
        <v>38</v>
      </c>
      <c r="P5" s="335"/>
      <c r="Q5" s="335"/>
    </row>
    <row r="6" spans="1:17" ht="15" customHeight="1" thickBot="1" x14ac:dyDescent="0.3">
      <c r="A6" s="14"/>
      <c r="B6" s="15" t="s">
        <v>1338</v>
      </c>
      <c r="C6" s="17"/>
      <c r="D6" s="17"/>
      <c r="E6" s="17"/>
      <c r="F6" s="1071"/>
      <c r="G6" s="15"/>
      <c r="H6" s="17"/>
      <c r="I6" s="15"/>
      <c r="J6" s="16"/>
      <c r="K6" s="16"/>
      <c r="L6" s="18"/>
      <c r="M6" s="19"/>
    </row>
    <row r="7" spans="1:17" ht="15" customHeight="1" thickBot="1" x14ac:dyDescent="0.3">
      <c r="A7" s="2334">
        <v>1</v>
      </c>
      <c r="B7" s="165" t="s">
        <v>2238</v>
      </c>
      <c r="C7" s="470" t="s">
        <v>3677</v>
      </c>
      <c r="D7" s="1231"/>
      <c r="E7" s="470" t="s">
        <v>2235</v>
      </c>
      <c r="F7" s="1076">
        <v>100</v>
      </c>
      <c r="G7" s="1746">
        <v>55</v>
      </c>
      <c r="H7" s="1380">
        <f>ROUND($G$7*$F$7/F7,2)</f>
        <v>55</v>
      </c>
      <c r="I7" s="277" t="s">
        <v>50</v>
      </c>
      <c r="J7" s="1202">
        <v>0</v>
      </c>
      <c r="K7" s="2330">
        <f>IF(OR(ISBLANK(J7),G7=0,ISBLANK(G7)),,ROUND(J7+$K$3,2))</f>
        <v>0</v>
      </c>
      <c r="L7" s="1382">
        <f t="shared" ref="L7:L12" si="0">ROUND(H7*K7,2)</f>
        <v>0</v>
      </c>
      <c r="M7" s="2331">
        <f t="shared" ref="M7" si="1">ROUND(K7/F7,2)</f>
        <v>0</v>
      </c>
    </row>
    <row r="8" spans="1:17" ht="15" customHeight="1" thickBot="1" x14ac:dyDescent="0.3">
      <c r="A8" s="2335">
        <v>2</v>
      </c>
      <c r="B8" s="2151" t="s">
        <v>2237</v>
      </c>
      <c r="C8" s="470" t="s">
        <v>3562</v>
      </c>
      <c r="D8" s="2333"/>
      <c r="E8" s="1825" t="s">
        <v>1352</v>
      </c>
      <c r="F8" s="1993">
        <v>100</v>
      </c>
      <c r="G8" s="1746">
        <v>30</v>
      </c>
      <c r="H8" s="453">
        <f>ROUND($G$8*$F$8/F8,2)</f>
        <v>30</v>
      </c>
      <c r="I8" s="1967" t="s">
        <v>50</v>
      </c>
      <c r="J8" s="1829">
        <v>0</v>
      </c>
      <c r="K8" s="2125">
        <f>IF(OR(ISBLANK(J8),G8=0,ISBLANK(G8)),,ROUND(J8+$K$3,2))</f>
        <v>0</v>
      </c>
      <c r="L8" s="1917">
        <f t="shared" si="0"/>
        <v>0</v>
      </c>
      <c r="M8" s="330">
        <f t="shared" ref="M8" si="2">ROUND(K8/F8,2)</f>
        <v>0</v>
      </c>
    </row>
    <row r="9" spans="1:17" ht="15" customHeight="1" thickBot="1" x14ac:dyDescent="0.3">
      <c r="A9" s="295" t="s">
        <v>157</v>
      </c>
      <c r="B9" s="34" t="s">
        <v>2236</v>
      </c>
      <c r="C9" s="1443" t="s">
        <v>2342</v>
      </c>
      <c r="D9" s="2332"/>
      <c r="E9" s="1835" t="s">
        <v>1352</v>
      </c>
      <c r="F9" s="1979">
        <v>100</v>
      </c>
      <c r="G9" s="1749" t="s">
        <v>157</v>
      </c>
      <c r="H9" s="70">
        <f>ROUND($G$8*$F$8/F9,2)</f>
        <v>30</v>
      </c>
      <c r="I9" s="48" t="s">
        <v>50</v>
      </c>
      <c r="J9" s="68">
        <v>0</v>
      </c>
      <c r="K9" s="69">
        <f>IF(OR(ISBLANK(J9),G9=0,ISBLANK(G9)),,ROUND(J9+$K$3,2))</f>
        <v>0</v>
      </c>
      <c r="L9" s="71">
        <f t="shared" si="0"/>
        <v>0</v>
      </c>
      <c r="M9" s="112">
        <f t="shared" ref="M9" si="3">ROUND(K9/F9,2)</f>
        <v>0</v>
      </c>
    </row>
    <row r="10" spans="1:17" ht="15" customHeight="1" thickBot="1" x14ac:dyDescent="0.3">
      <c r="A10" s="22">
        <v>3</v>
      </c>
      <c r="B10" s="62" t="s">
        <v>1339</v>
      </c>
      <c r="C10" s="470" t="s">
        <v>3563</v>
      </c>
      <c r="D10" s="1231"/>
      <c r="E10" s="470" t="s">
        <v>1340</v>
      </c>
      <c r="F10" s="1076">
        <v>60</v>
      </c>
      <c r="G10" s="1745">
        <v>20</v>
      </c>
      <c r="H10" s="140">
        <f>ROUND($G$10*$F$10/F10,2)</f>
        <v>20</v>
      </c>
      <c r="I10" s="88" t="s">
        <v>50</v>
      </c>
      <c r="J10" s="154">
        <v>0</v>
      </c>
      <c r="K10" s="138">
        <f>IF(OR(ISBLANK(J10),G10=0,ISBLANK(G10)),,ROUND(J10+$K$3,2))</f>
        <v>0</v>
      </c>
      <c r="L10" s="102">
        <f t="shared" si="0"/>
        <v>0</v>
      </c>
      <c r="M10" s="103">
        <f t="shared" ref="M10:M18" si="4">ROUND(K10/F10,2)</f>
        <v>0</v>
      </c>
    </row>
    <row r="11" spans="1:17" ht="15" customHeight="1" thickBot="1" x14ac:dyDescent="0.3">
      <c r="A11" s="22" t="s">
        <v>157</v>
      </c>
      <c r="B11" s="34" t="s">
        <v>1341</v>
      </c>
      <c r="C11" s="135" t="s">
        <v>1342</v>
      </c>
      <c r="D11" s="1214"/>
      <c r="E11" s="135" t="s">
        <v>1340</v>
      </c>
      <c r="F11" s="1073">
        <v>60</v>
      </c>
      <c r="G11" s="812"/>
      <c r="H11" s="128">
        <f>ROUND($G$10*$F$10/F11,2)</f>
        <v>20</v>
      </c>
      <c r="I11" s="13" t="s">
        <v>50</v>
      </c>
      <c r="J11" s="60">
        <v>0</v>
      </c>
      <c r="K11" s="61">
        <f>IF(OR(ISBLANK(J11),G10=0,ISBLANK(G10)),,ROUND(J11+$K$3,2))</f>
        <v>0</v>
      </c>
      <c r="L11" s="46">
        <f t="shared" si="0"/>
        <v>0</v>
      </c>
      <c r="M11" s="47">
        <f t="shared" si="4"/>
        <v>0</v>
      </c>
    </row>
    <row r="12" spans="1:17" ht="15" customHeight="1" thickBot="1" x14ac:dyDescent="0.3">
      <c r="A12" s="125">
        <v>4</v>
      </c>
      <c r="B12" s="165" t="s">
        <v>3564</v>
      </c>
      <c r="C12" s="994" t="s">
        <v>1343</v>
      </c>
      <c r="D12" s="1231"/>
      <c r="E12" s="470" t="s">
        <v>1344</v>
      </c>
      <c r="F12" s="1076">
        <v>60</v>
      </c>
      <c r="G12" s="1745">
        <v>25</v>
      </c>
      <c r="H12" s="27">
        <f>ROUND(G12*F12/F12,2)</f>
        <v>25</v>
      </c>
      <c r="I12" s="23" t="s">
        <v>50</v>
      </c>
      <c r="J12" s="25">
        <v>0</v>
      </c>
      <c r="K12" s="66">
        <f>IF(OR(ISBLANK(J12),G12=0,ISBLANK(G12)),,ROUND(J12+$K$3,2))</f>
        <v>0</v>
      </c>
      <c r="L12" s="28">
        <f t="shared" si="0"/>
        <v>0</v>
      </c>
      <c r="M12" s="29">
        <f t="shared" si="4"/>
        <v>0</v>
      </c>
    </row>
    <row r="13" spans="1:17" ht="15" customHeight="1" x14ac:dyDescent="0.25">
      <c r="A13" s="22"/>
      <c r="B13" s="34" t="s">
        <v>1345</v>
      </c>
      <c r="C13" s="860" t="s">
        <v>2339</v>
      </c>
      <c r="D13" s="1214"/>
      <c r="E13" s="135" t="s">
        <v>1346</v>
      </c>
      <c r="F13" s="1073">
        <v>100</v>
      </c>
      <c r="G13" s="809"/>
      <c r="H13" s="27">
        <f t="shared" ref="H13:H18" si="5">ROUND($G$12*$F$12/F13,2)</f>
        <v>15</v>
      </c>
      <c r="I13" s="23" t="s">
        <v>50</v>
      </c>
      <c r="J13" s="82">
        <v>0</v>
      </c>
      <c r="K13" s="66">
        <f>IF(OR(ISBLANK(J13),G12=0,ISBLANK(G12)),,ROUND(J13+$K$3,2))</f>
        <v>0</v>
      </c>
      <c r="L13" s="28">
        <f t="shared" ref="L13:L18" si="6">ROUND(K13*H13,2)</f>
        <v>0</v>
      </c>
      <c r="M13" s="29">
        <f t="shared" si="4"/>
        <v>0</v>
      </c>
    </row>
    <row r="14" spans="1:17" ht="15" customHeight="1" x14ac:dyDescent="0.25">
      <c r="A14" s="22"/>
      <c r="B14" s="34"/>
      <c r="C14" s="860" t="s">
        <v>1347</v>
      </c>
      <c r="D14" s="1214"/>
      <c r="E14" s="135" t="s">
        <v>1344</v>
      </c>
      <c r="F14" s="1073">
        <v>60</v>
      </c>
      <c r="G14" s="809"/>
      <c r="H14" s="27">
        <f t="shared" si="5"/>
        <v>25</v>
      </c>
      <c r="I14" s="23" t="s">
        <v>50</v>
      </c>
      <c r="J14" s="82">
        <v>0</v>
      </c>
      <c r="K14" s="66">
        <f>IF(OR(ISBLANK(J14),G12=0,ISBLANK(G12)),,ROUND(J14+$K$3,2))</f>
        <v>0</v>
      </c>
      <c r="L14" s="28">
        <f t="shared" si="6"/>
        <v>0</v>
      </c>
      <c r="M14" s="29">
        <f t="shared" si="4"/>
        <v>0</v>
      </c>
    </row>
    <row r="15" spans="1:17" ht="15" customHeight="1" x14ac:dyDescent="0.25">
      <c r="A15" s="22"/>
      <c r="B15" s="34"/>
      <c r="C15" s="135" t="s">
        <v>1348</v>
      </c>
      <c r="D15" s="1214"/>
      <c r="E15" s="135" t="s">
        <v>1349</v>
      </c>
      <c r="F15" s="1073">
        <v>102</v>
      </c>
      <c r="G15" s="809"/>
      <c r="H15" s="27">
        <f t="shared" si="5"/>
        <v>14.71</v>
      </c>
      <c r="I15" s="23" t="s">
        <v>50</v>
      </c>
      <c r="J15" s="82">
        <v>0</v>
      </c>
      <c r="K15" s="66">
        <f>IF(OR(ISBLANK(J15),G12=0,ISBLANK(G12)),,ROUND(J15+$K$3,2))</f>
        <v>0</v>
      </c>
      <c r="L15" s="28">
        <f t="shared" si="6"/>
        <v>0</v>
      </c>
      <c r="M15" s="29">
        <f t="shared" si="4"/>
        <v>0</v>
      </c>
    </row>
    <row r="16" spans="1:17" ht="15" customHeight="1" x14ac:dyDescent="0.25">
      <c r="A16" s="22"/>
      <c r="B16" s="34"/>
      <c r="C16" s="135" t="s">
        <v>1350</v>
      </c>
      <c r="D16" s="1214"/>
      <c r="E16" s="135" t="s">
        <v>1351</v>
      </c>
      <c r="F16" s="1073">
        <v>84</v>
      </c>
      <c r="G16" s="809"/>
      <c r="H16" s="90">
        <f t="shared" si="5"/>
        <v>17.86</v>
      </c>
      <c r="I16" s="23" t="s">
        <v>50</v>
      </c>
      <c r="J16" s="82">
        <v>0</v>
      </c>
      <c r="K16" s="66">
        <f>IF(OR(ISBLANK(J16),G12=0,ISBLANK(G12)),,ROUND(J16+$K$3,2))</f>
        <v>0</v>
      </c>
      <c r="L16" s="28">
        <f t="shared" si="6"/>
        <v>0</v>
      </c>
      <c r="M16" s="29">
        <f t="shared" si="4"/>
        <v>0</v>
      </c>
    </row>
    <row r="17" spans="1:13" ht="15" customHeight="1" x14ac:dyDescent="0.25">
      <c r="A17" s="22"/>
      <c r="B17" s="113"/>
      <c r="C17" s="228" t="s">
        <v>3678</v>
      </c>
      <c r="D17" s="1226"/>
      <c r="E17" s="228" t="s">
        <v>1352</v>
      </c>
      <c r="F17" s="1109">
        <v>100</v>
      </c>
      <c r="G17" s="809"/>
      <c r="H17" s="38">
        <f t="shared" si="5"/>
        <v>15</v>
      </c>
      <c r="I17" s="88" t="s">
        <v>50</v>
      </c>
      <c r="J17" s="80">
        <v>0</v>
      </c>
      <c r="K17" s="138">
        <f>IF(OR(ISBLANK(J17),G12=0,ISBLANK(G12)),,ROUND(J17+$K$3,2))</f>
        <v>0</v>
      </c>
      <c r="L17" s="28">
        <f t="shared" si="6"/>
        <v>0</v>
      </c>
      <c r="M17" s="29">
        <f t="shared" si="4"/>
        <v>0</v>
      </c>
    </row>
    <row r="18" spans="1:13" ht="15" customHeight="1" x14ac:dyDescent="0.25">
      <c r="A18" s="49"/>
      <c r="B18" s="34" t="s">
        <v>157</v>
      </c>
      <c r="C18" s="135" t="s">
        <v>1353</v>
      </c>
      <c r="D18" s="1214"/>
      <c r="E18" s="135" t="s">
        <v>1340</v>
      </c>
      <c r="F18" s="1073">
        <v>60</v>
      </c>
      <c r="G18" s="1773"/>
      <c r="H18" s="140">
        <f t="shared" si="5"/>
        <v>25</v>
      </c>
      <c r="I18" s="34" t="s">
        <v>50</v>
      </c>
      <c r="J18" s="82">
        <v>0</v>
      </c>
      <c r="K18" s="134">
        <f>IF(OR(ISBLANK(J18),G12=0,ISBLANK(G12)),,ROUND(J18+$K$3,2))</f>
        <v>0</v>
      </c>
      <c r="L18" s="102">
        <f t="shared" si="6"/>
        <v>0</v>
      </c>
      <c r="M18" s="103">
        <f t="shared" si="4"/>
        <v>0</v>
      </c>
    </row>
    <row r="19" spans="1:13" ht="15" customHeight="1" thickBot="1" x14ac:dyDescent="0.3">
      <c r="A19" s="211"/>
      <c r="B19" s="43"/>
      <c r="C19" s="124"/>
      <c r="D19" s="1086"/>
      <c r="E19" s="124"/>
      <c r="F19" s="1078"/>
      <c r="G19" s="727"/>
      <c r="H19" s="124"/>
      <c r="I19" s="43"/>
      <c r="J19" s="44"/>
      <c r="K19" s="241"/>
      <c r="L19" s="118"/>
      <c r="M19" s="119"/>
    </row>
    <row r="20" spans="1:13" ht="15" customHeight="1" thickBot="1" x14ac:dyDescent="0.3">
      <c r="A20" s="22">
        <v>5</v>
      </c>
      <c r="B20" s="200" t="s">
        <v>3565</v>
      </c>
      <c r="C20" s="908" t="s">
        <v>1354</v>
      </c>
      <c r="D20" s="1219"/>
      <c r="E20" s="436" t="s">
        <v>1355</v>
      </c>
      <c r="F20" s="1072">
        <v>60</v>
      </c>
      <c r="G20" s="1746">
        <v>30</v>
      </c>
      <c r="H20" s="27">
        <f>ROUND(G20*F20/F20,2)</f>
        <v>30</v>
      </c>
      <c r="I20" s="23" t="s">
        <v>50</v>
      </c>
      <c r="J20" s="25">
        <v>0</v>
      </c>
      <c r="K20" s="66">
        <f>IF(OR(ISBLANK(J20),G20=0,ISBLANK(G20)),,ROUND(J20+$K$3,2))</f>
        <v>0</v>
      </c>
      <c r="L20" s="28">
        <f>ROUND(H20*K20,2)</f>
        <v>0</v>
      </c>
      <c r="M20" s="29">
        <f t="shared" ref="M20:M34" si="7">ROUND(K20/F20,2)</f>
        <v>0</v>
      </c>
    </row>
    <row r="21" spans="1:13" ht="15" customHeight="1" x14ac:dyDescent="0.25">
      <c r="A21" s="22"/>
      <c r="B21" s="34" t="s">
        <v>1345</v>
      </c>
      <c r="C21" s="135" t="s">
        <v>2340</v>
      </c>
      <c r="D21" s="1214"/>
      <c r="E21" s="135" t="s">
        <v>1346</v>
      </c>
      <c r="F21" s="1073">
        <v>100</v>
      </c>
      <c r="G21" s="809"/>
      <c r="H21" s="27">
        <f t="shared" ref="H21:H26" si="8">ROUND($G$20*$F$20/F21,2)</f>
        <v>18</v>
      </c>
      <c r="I21" s="23" t="s">
        <v>50</v>
      </c>
      <c r="J21" s="82">
        <v>0</v>
      </c>
      <c r="K21" s="66">
        <f>IF(OR(ISBLANK(J21),G20=0,ISBLANK(G20)),,ROUND(J21+$K$3,2))</f>
        <v>0</v>
      </c>
      <c r="L21" s="28">
        <f t="shared" ref="L21:L26" si="9">ROUND(K21*H21,2)</f>
        <v>0</v>
      </c>
      <c r="M21" s="29">
        <f t="shared" si="7"/>
        <v>0</v>
      </c>
    </row>
    <row r="22" spans="1:13" ht="15" customHeight="1" x14ac:dyDescent="0.25">
      <c r="A22" s="22"/>
      <c r="B22" s="34"/>
      <c r="C22" s="228" t="s">
        <v>3566</v>
      </c>
      <c r="D22" s="1226"/>
      <c r="E22" s="228" t="s">
        <v>1352</v>
      </c>
      <c r="F22" s="1109">
        <v>100</v>
      </c>
      <c r="G22" s="809"/>
      <c r="H22" s="139">
        <f t="shared" si="8"/>
        <v>18</v>
      </c>
      <c r="I22" s="88" t="s">
        <v>50</v>
      </c>
      <c r="J22" s="82">
        <v>0</v>
      </c>
      <c r="K22" s="66">
        <f>IF(OR(ISBLANK(J22),G20=0,ISBLANK(G20)),,ROUND(J22+$K$3,2))</f>
        <v>0</v>
      </c>
      <c r="L22" s="28">
        <f t="shared" si="9"/>
        <v>0</v>
      </c>
      <c r="M22" s="29">
        <f t="shared" si="7"/>
        <v>0</v>
      </c>
    </row>
    <row r="23" spans="1:13" ht="15" customHeight="1" x14ac:dyDescent="0.25">
      <c r="A23" s="22"/>
      <c r="B23" s="34"/>
      <c r="C23" s="860" t="s">
        <v>1356</v>
      </c>
      <c r="D23" s="1214"/>
      <c r="E23" s="135" t="s">
        <v>1355</v>
      </c>
      <c r="F23" s="1073">
        <v>60</v>
      </c>
      <c r="G23" s="809"/>
      <c r="H23" s="27">
        <f t="shared" si="8"/>
        <v>30</v>
      </c>
      <c r="I23" s="23" t="s">
        <v>50</v>
      </c>
      <c r="J23" s="82">
        <v>0</v>
      </c>
      <c r="K23" s="66">
        <f>IF(OR(ISBLANK(J23),G20=0,ISBLANK(G20)),,ROUND(J23+$K$3,2))</f>
        <v>0</v>
      </c>
      <c r="L23" s="28">
        <f t="shared" si="9"/>
        <v>0</v>
      </c>
      <c r="M23" s="29">
        <f t="shared" si="7"/>
        <v>0</v>
      </c>
    </row>
    <row r="24" spans="1:13" ht="15" customHeight="1" x14ac:dyDescent="0.25">
      <c r="A24" s="22"/>
      <c r="B24" s="34"/>
      <c r="C24" s="135" t="s">
        <v>1357</v>
      </c>
      <c r="D24" s="1214"/>
      <c r="E24" s="135" t="s">
        <v>1349</v>
      </c>
      <c r="F24" s="1073">
        <v>102</v>
      </c>
      <c r="G24" s="809"/>
      <c r="H24" s="27">
        <f t="shared" si="8"/>
        <v>17.649999999999999</v>
      </c>
      <c r="I24" s="23" t="s">
        <v>50</v>
      </c>
      <c r="J24" s="82">
        <v>0</v>
      </c>
      <c r="K24" s="66">
        <f>IF(OR(ISBLANK(J24),G20=0,ISBLANK(G20)),,ROUND(J24+$K$3,2))</f>
        <v>0</v>
      </c>
      <c r="L24" s="28">
        <f t="shared" si="9"/>
        <v>0</v>
      </c>
      <c r="M24" s="29">
        <f t="shared" si="7"/>
        <v>0</v>
      </c>
    </row>
    <row r="25" spans="1:13" ht="15" customHeight="1" x14ac:dyDescent="0.25">
      <c r="A25" s="22"/>
      <c r="B25" s="34"/>
      <c r="C25" s="135" t="s">
        <v>1358</v>
      </c>
      <c r="D25" s="1214"/>
      <c r="E25" s="135" t="s">
        <v>1359</v>
      </c>
      <c r="F25" s="1073">
        <v>84</v>
      </c>
      <c r="G25" s="809"/>
      <c r="H25" s="90">
        <f t="shared" si="8"/>
        <v>21.43</v>
      </c>
      <c r="I25" s="23" t="s">
        <v>50</v>
      </c>
      <c r="J25" s="82">
        <v>0</v>
      </c>
      <c r="K25" s="66">
        <f>IF(OR(ISBLANK(J25),G20=0,ISBLANK(G20)),,ROUND(J25+$K$3,2))</f>
        <v>0</v>
      </c>
      <c r="L25" s="28">
        <f t="shared" si="9"/>
        <v>0</v>
      </c>
      <c r="M25" s="29">
        <f t="shared" si="7"/>
        <v>0</v>
      </c>
    </row>
    <row r="26" spans="1:13" ht="15" customHeight="1" thickBot="1" x14ac:dyDescent="0.3">
      <c r="A26" s="41"/>
      <c r="B26" s="13"/>
      <c r="C26" s="128" t="s">
        <v>1360</v>
      </c>
      <c r="D26" s="1215"/>
      <c r="E26" s="128" t="s">
        <v>1355</v>
      </c>
      <c r="F26" s="1074">
        <v>60</v>
      </c>
      <c r="G26" s="809"/>
      <c r="H26" s="70">
        <f t="shared" si="8"/>
        <v>30</v>
      </c>
      <c r="I26" s="48" t="s">
        <v>50</v>
      </c>
      <c r="J26" s="60">
        <v>0</v>
      </c>
      <c r="K26" s="69">
        <f>IF(OR(ISBLANK(J26),G20=0,ISBLANK(G20)),,ROUND(J26+$K$3,2))</f>
        <v>0</v>
      </c>
      <c r="L26" s="71">
        <f t="shared" si="9"/>
        <v>0</v>
      </c>
      <c r="M26" s="112">
        <f t="shared" si="7"/>
        <v>0</v>
      </c>
    </row>
    <row r="27" spans="1:13" ht="15" customHeight="1" thickBot="1" x14ac:dyDescent="0.3">
      <c r="A27" s="22">
        <v>6</v>
      </c>
      <c r="B27" s="200" t="s">
        <v>3567</v>
      </c>
      <c r="C27" s="436" t="s">
        <v>1361</v>
      </c>
      <c r="D27" s="1219"/>
      <c r="E27" s="436" t="s">
        <v>1355</v>
      </c>
      <c r="F27" s="1072">
        <v>60</v>
      </c>
      <c r="G27" s="1746">
        <v>26</v>
      </c>
      <c r="H27" s="27">
        <f>ROUND(G27*F27/F27,2)</f>
        <v>26</v>
      </c>
      <c r="I27" s="23" t="s">
        <v>50</v>
      </c>
      <c r="J27" s="25">
        <v>0</v>
      </c>
      <c r="K27" s="66">
        <f>IF(OR(ISBLANK(J27),G27=0,ISBLANK(G27)),,ROUND(J27+$K$3,2))</f>
        <v>0</v>
      </c>
      <c r="L27" s="28">
        <f>ROUND(H27*K27,2)</f>
        <v>0</v>
      </c>
      <c r="M27" s="29">
        <f t="shared" si="7"/>
        <v>0</v>
      </c>
    </row>
    <row r="28" spans="1:13" ht="15" customHeight="1" x14ac:dyDescent="0.25">
      <c r="A28" s="22"/>
      <c r="B28" s="23" t="s">
        <v>1345</v>
      </c>
      <c r="C28" s="436" t="s">
        <v>2341</v>
      </c>
      <c r="D28" s="1219"/>
      <c r="E28" s="436" t="s">
        <v>1346</v>
      </c>
      <c r="F28" s="1072">
        <v>100</v>
      </c>
      <c r="G28" s="809"/>
      <c r="H28" s="27">
        <f>ROUND($G$27*$F$27/F28,2)</f>
        <v>15.6</v>
      </c>
      <c r="I28" s="23" t="s">
        <v>50</v>
      </c>
      <c r="J28" s="25">
        <v>0</v>
      </c>
      <c r="K28" s="66">
        <f>IF(OR(ISBLANK(J28),G27=0,ISBLANK(G27)),,ROUND(J28+$K$3,2))</f>
        <v>0</v>
      </c>
      <c r="L28" s="28">
        <f>ROUND(K28*H28,2)</f>
        <v>0</v>
      </c>
      <c r="M28" s="29">
        <f t="shared" si="7"/>
        <v>0</v>
      </c>
    </row>
    <row r="29" spans="1:13" ht="15" customHeight="1" x14ac:dyDescent="0.25">
      <c r="A29" s="22"/>
      <c r="B29" s="34"/>
      <c r="C29" s="135" t="s">
        <v>1362</v>
      </c>
      <c r="D29" s="1214"/>
      <c r="E29" s="135" t="s">
        <v>1349</v>
      </c>
      <c r="F29" s="1073">
        <v>102</v>
      </c>
      <c r="G29" s="809"/>
      <c r="H29" s="27">
        <f>ROUND($G$27*$F$27/F29,2)</f>
        <v>15.29</v>
      </c>
      <c r="I29" s="23" t="s">
        <v>50</v>
      </c>
      <c r="J29" s="82">
        <v>0</v>
      </c>
      <c r="K29" s="66">
        <f>IF(OR(ISBLANK(J29),G27=0,ISBLANK(G27)),,ROUND(J29+$K$3,2))</f>
        <v>0</v>
      </c>
      <c r="L29" s="28">
        <f>ROUND(K29*H29,2)</f>
        <v>0</v>
      </c>
      <c r="M29" s="29">
        <f t="shared" si="7"/>
        <v>0</v>
      </c>
    </row>
    <row r="30" spans="1:13" ht="15" customHeight="1" thickBot="1" x14ac:dyDescent="0.3">
      <c r="A30" s="41"/>
      <c r="B30" s="13"/>
      <c r="C30" s="128" t="s">
        <v>1363</v>
      </c>
      <c r="D30" s="1215"/>
      <c r="E30" s="128" t="s">
        <v>1351</v>
      </c>
      <c r="F30" s="1074">
        <v>84</v>
      </c>
      <c r="G30" s="812"/>
      <c r="H30" s="45">
        <f>ROUND($G$27*$F$27/F30,2)</f>
        <v>18.57</v>
      </c>
      <c r="I30" s="48" t="s">
        <v>50</v>
      </c>
      <c r="J30" s="60">
        <v>0</v>
      </c>
      <c r="K30" s="69">
        <f>IF(OR(ISBLANK(J30),G27=0,ISBLANK(G27)),,ROUND(J30+$K$3,2))</f>
        <v>0</v>
      </c>
      <c r="L30" s="71">
        <f>ROUND(K30*H30,2)</f>
        <v>0</v>
      </c>
      <c r="M30" s="112">
        <f t="shared" si="7"/>
        <v>0</v>
      </c>
    </row>
    <row r="31" spans="1:13" ht="15" customHeight="1" thickBot="1" x14ac:dyDescent="0.3">
      <c r="A31" s="95">
        <v>7</v>
      </c>
      <c r="B31" s="165" t="s">
        <v>3568</v>
      </c>
      <c r="C31" s="470" t="s">
        <v>2342</v>
      </c>
      <c r="D31" s="1231"/>
      <c r="E31" s="470" t="s">
        <v>1340</v>
      </c>
      <c r="F31" s="1076">
        <v>60</v>
      </c>
      <c r="G31" s="1746">
        <v>160</v>
      </c>
      <c r="H31" s="329">
        <f>ROUND(G31*F31/F31,2)</f>
        <v>160</v>
      </c>
      <c r="I31" s="62" t="s">
        <v>50</v>
      </c>
      <c r="J31" s="120">
        <v>0</v>
      </c>
      <c r="K31" s="217">
        <f>IF(OR(ISBLANK(J31),G31=0,ISBLANK(G31)),,ROUND(J31+$K$3,2))</f>
        <v>0</v>
      </c>
      <c r="L31" s="221">
        <f>ROUND(H31*K31,2)</f>
        <v>0</v>
      </c>
      <c r="M31" s="330">
        <f t="shared" si="7"/>
        <v>0</v>
      </c>
    </row>
    <row r="32" spans="1:13" ht="15" customHeight="1" x14ac:dyDescent="0.25">
      <c r="A32" s="210"/>
      <c r="B32" s="34" t="s">
        <v>1345</v>
      </c>
      <c r="C32" s="123" t="s">
        <v>1364</v>
      </c>
      <c r="D32" s="1214"/>
      <c r="E32" s="135" t="s">
        <v>1352</v>
      </c>
      <c r="F32" s="1073">
        <v>100</v>
      </c>
      <c r="G32" s="1751"/>
      <c r="H32" s="38">
        <f>ROUND($G$31*$F$31/F32,2)</f>
        <v>96</v>
      </c>
      <c r="I32" s="56" t="s">
        <v>50</v>
      </c>
      <c r="J32" s="82">
        <v>0</v>
      </c>
      <c r="K32" s="134">
        <f>IF(OR(ISBLANK(J32),G31=0,ISBLANK(G31)),,ROUND(J32+$K$3,2))</f>
        <v>0</v>
      </c>
      <c r="L32" s="32">
        <f>ROUND(K32*H32,2)</f>
        <v>0</v>
      </c>
      <c r="M32" s="33">
        <f t="shared" si="7"/>
        <v>0</v>
      </c>
    </row>
    <row r="33" spans="1:13" ht="15" customHeight="1" x14ac:dyDescent="0.25">
      <c r="A33" s="210"/>
      <c r="B33" s="34" t="s">
        <v>1365</v>
      </c>
      <c r="C33" s="135" t="s">
        <v>3569</v>
      </c>
      <c r="D33" s="1214"/>
      <c r="E33" s="123" t="s">
        <v>1340</v>
      </c>
      <c r="F33" s="1088">
        <v>60</v>
      </c>
      <c r="G33" s="1751"/>
      <c r="H33" s="38">
        <f>ROUND($G$31*$F$31/F33,2)</f>
        <v>160</v>
      </c>
      <c r="I33" s="56" t="s">
        <v>50</v>
      </c>
      <c r="J33" s="82">
        <v>0</v>
      </c>
      <c r="K33" s="134">
        <f>IF(OR(ISBLANK(J33),G31=0,ISBLANK(G31)),,ROUND(J33+$K$3,2))</f>
        <v>0</v>
      </c>
      <c r="L33" s="32">
        <f>ROUND(K33*H33,2)</f>
        <v>0</v>
      </c>
      <c r="M33" s="33">
        <f t="shared" si="7"/>
        <v>0</v>
      </c>
    </row>
    <row r="34" spans="1:13" ht="15" customHeight="1" thickBot="1" x14ac:dyDescent="0.3">
      <c r="A34" s="211"/>
      <c r="B34" s="13"/>
      <c r="C34" s="128" t="s">
        <v>3679</v>
      </c>
      <c r="D34" s="1215"/>
      <c r="E34" s="128" t="s">
        <v>1340</v>
      </c>
      <c r="F34" s="1074">
        <v>60</v>
      </c>
      <c r="G34" s="1774"/>
      <c r="H34" s="224">
        <f>ROUND($G$31*$F$31/F34,2)</f>
        <v>160</v>
      </c>
      <c r="I34" s="146" t="s">
        <v>50</v>
      </c>
      <c r="J34" s="60">
        <v>0</v>
      </c>
      <c r="K34" s="127">
        <f>IF(OR(ISBLANK(J34),G31=0,ISBLANK(G31)),,ROUND(J34+$K$3,2))</f>
        <v>0</v>
      </c>
      <c r="L34" s="46">
        <f>ROUND(K34*H34,2)</f>
        <v>0</v>
      </c>
      <c r="M34" s="47">
        <f t="shared" si="7"/>
        <v>0</v>
      </c>
    </row>
    <row r="35" spans="1:13" ht="15" customHeight="1" thickBot="1" x14ac:dyDescent="0.3">
      <c r="A35" s="458">
        <v>8</v>
      </c>
      <c r="B35" s="165" t="s">
        <v>3570</v>
      </c>
      <c r="C35" s="470" t="s">
        <v>2343</v>
      </c>
      <c r="D35" s="1231"/>
      <c r="E35" s="470" t="s">
        <v>1366</v>
      </c>
      <c r="F35" s="1076">
        <v>200</v>
      </c>
      <c r="G35" s="1746">
        <v>20</v>
      </c>
      <c r="H35" s="329">
        <f>IF(F35&gt;0,ROUND(G35*F35/F35,2),)</f>
        <v>20</v>
      </c>
      <c r="I35" s="62" t="s">
        <v>50</v>
      </c>
      <c r="J35" s="120">
        <v>0</v>
      </c>
      <c r="K35" s="270">
        <f>IF(OR(ISBLANK(J35),G35=0,ISBLANK(G35)),,ROUND(J35+$K$3,2))</f>
        <v>0</v>
      </c>
      <c r="L35" s="221">
        <f>ROUND(H35*K35,2)</f>
        <v>0</v>
      </c>
      <c r="M35" s="330">
        <f>IF(F35&gt;0,ROUND(K35/F35,2),)</f>
        <v>0</v>
      </c>
    </row>
    <row r="36" spans="1:13" ht="15" customHeight="1" thickBot="1" x14ac:dyDescent="0.3">
      <c r="A36" s="41"/>
      <c r="B36" s="48"/>
      <c r="C36" s="1184"/>
      <c r="D36" s="1232"/>
      <c r="E36" s="513"/>
      <c r="F36" s="1075"/>
      <c r="G36" s="812">
        <v>0</v>
      </c>
      <c r="H36" s="74"/>
      <c r="I36" s="43"/>
      <c r="J36" s="44"/>
      <c r="K36" s="116"/>
      <c r="L36" s="118"/>
      <c r="M36" s="119"/>
    </row>
    <row r="37" spans="1:13" ht="15" customHeight="1" thickBot="1" x14ac:dyDescent="0.3">
      <c r="A37" s="1601">
        <v>9</v>
      </c>
      <c r="B37" s="165" t="s">
        <v>3571</v>
      </c>
      <c r="C37" s="470" t="s">
        <v>3572</v>
      </c>
      <c r="D37" s="1231"/>
      <c r="E37" s="470" t="s">
        <v>1366</v>
      </c>
      <c r="F37" s="1076">
        <v>200</v>
      </c>
      <c r="G37" s="1746">
        <v>3</v>
      </c>
      <c r="H37" s="27">
        <f>IF(F37&gt;0,ROUND(G37*F37/F37,2),)</f>
        <v>3</v>
      </c>
      <c r="I37" s="62" t="s">
        <v>50</v>
      </c>
      <c r="J37" s="120">
        <v>0</v>
      </c>
      <c r="K37" s="217">
        <f>IF(OR(ISBLANK(J37),G37=0,ISBLANK(G37)),,ROUND(J37+$K$3,2))</f>
        <v>0</v>
      </c>
      <c r="L37" s="28">
        <f>ROUND(H37*K37,2)</f>
        <v>0</v>
      </c>
      <c r="M37" s="29">
        <f>IF(F37&gt;0,ROUND(K37/F37,2),)</f>
        <v>0</v>
      </c>
    </row>
    <row r="38" spans="1:13" ht="15" customHeight="1" thickBot="1" x14ac:dyDescent="0.3">
      <c r="A38" s="41"/>
      <c r="B38" s="48"/>
      <c r="C38" s="1185"/>
      <c r="D38" s="1233"/>
      <c r="E38" s="513"/>
      <c r="F38" s="1075"/>
      <c r="G38" s="1754"/>
      <c r="H38" s="117"/>
      <c r="I38" s="43"/>
      <c r="J38" s="44"/>
      <c r="K38" s="116"/>
      <c r="L38" s="118"/>
      <c r="M38" s="119"/>
    </row>
    <row r="39" spans="1:13" ht="15" customHeight="1" thickBot="1" x14ac:dyDescent="0.3">
      <c r="A39" s="22">
        <v>10</v>
      </c>
      <c r="B39" s="165" t="s">
        <v>3573</v>
      </c>
      <c r="C39" s="470" t="s">
        <v>3574</v>
      </c>
      <c r="D39" s="1231"/>
      <c r="E39" s="470" t="s">
        <v>1367</v>
      </c>
      <c r="F39" s="1076">
        <v>200</v>
      </c>
      <c r="G39" s="1746">
        <v>150</v>
      </c>
      <c r="H39" s="27">
        <f>ROUND(G39*F39/F39,2)</f>
        <v>150</v>
      </c>
      <c r="I39" s="62" t="s">
        <v>50</v>
      </c>
      <c r="J39" s="120">
        <v>0</v>
      </c>
      <c r="K39" s="217">
        <f>IF(OR(ISBLANK(J39),G39=0,ISBLANK(G39)),,ROUND(J39+$K$3,2))</f>
        <v>0</v>
      </c>
      <c r="L39" s="28">
        <f>ROUND(H39*K39,2)</f>
        <v>0</v>
      </c>
      <c r="M39" s="29">
        <f t="shared" ref="M39:M70" si="10">ROUND(K39/F39,2)</f>
        <v>0</v>
      </c>
    </row>
    <row r="40" spans="1:13" ht="15" customHeight="1" thickBot="1" x14ac:dyDescent="0.3">
      <c r="A40" s="41"/>
      <c r="B40" s="48"/>
      <c r="C40" s="513" t="s">
        <v>3575</v>
      </c>
      <c r="D40" s="1218"/>
      <c r="E40" s="513" t="s">
        <v>1366</v>
      </c>
      <c r="F40" s="1075">
        <v>200</v>
      </c>
      <c r="G40" s="1753"/>
      <c r="H40" s="74">
        <f>ROUND($G$39*$F$39/F40,2)</f>
        <v>150</v>
      </c>
      <c r="I40" s="13" t="s">
        <v>50</v>
      </c>
      <c r="J40" s="60">
        <v>0</v>
      </c>
      <c r="K40" s="61">
        <f>IF(OR(ISBLANK(J40),G39=0,ISBLANK(G39)),,ROUND(J40+$K$3,2))</f>
        <v>0</v>
      </c>
      <c r="L40" s="46">
        <f>ROUND(K40*H40,2)</f>
        <v>0</v>
      </c>
      <c r="M40" s="47">
        <f t="shared" si="10"/>
        <v>0</v>
      </c>
    </row>
    <row r="41" spans="1:13" ht="15" customHeight="1" thickBot="1" x14ac:dyDescent="0.3">
      <c r="A41" s="22">
        <v>11</v>
      </c>
      <c r="B41" s="200" t="s">
        <v>3577</v>
      </c>
      <c r="C41" s="436" t="s">
        <v>2344</v>
      </c>
      <c r="D41" s="1219"/>
      <c r="E41" s="436" t="s">
        <v>1368</v>
      </c>
      <c r="F41" s="1072">
        <v>200</v>
      </c>
      <c r="G41" s="1746">
        <v>25</v>
      </c>
      <c r="H41" s="27">
        <f>ROUND(G41*F41/F41,2)</f>
        <v>25</v>
      </c>
      <c r="I41" s="23" t="s">
        <v>50</v>
      </c>
      <c r="J41" s="25">
        <v>0</v>
      </c>
      <c r="K41" s="66">
        <f>IF(OR(ISBLANK(J41),G41=0,ISBLANK(G41)),,ROUND(J41+$K$3,2))</f>
        <v>0</v>
      </c>
      <c r="L41" s="28">
        <f>ROUND(H41*K41,2)</f>
        <v>0</v>
      </c>
      <c r="M41" s="29">
        <f t="shared" si="10"/>
        <v>0</v>
      </c>
    </row>
    <row r="42" spans="1:13" ht="15" customHeight="1" thickBot="1" x14ac:dyDescent="0.3">
      <c r="A42" s="41"/>
      <c r="B42" s="13" t="s">
        <v>1345</v>
      </c>
      <c r="C42" s="513" t="s">
        <v>3576</v>
      </c>
      <c r="D42" s="1218"/>
      <c r="E42" s="128" t="s">
        <v>1369</v>
      </c>
      <c r="F42" s="1074">
        <v>200</v>
      </c>
      <c r="G42" s="1775"/>
      <c r="H42" s="128">
        <f>ROUND(G41*F41/F42,2)</f>
        <v>25</v>
      </c>
      <c r="I42" s="13" t="s">
        <v>50</v>
      </c>
      <c r="J42" s="60">
        <v>0</v>
      </c>
      <c r="K42" s="61">
        <f>IF(OR(ISBLANK(J42),G41=0,ISBLANK(G41)),,ROUND(J42+$K$3,2))</f>
        <v>0</v>
      </c>
      <c r="L42" s="46">
        <f>ROUND(H42*K42,2)</f>
        <v>0</v>
      </c>
      <c r="M42" s="47">
        <f t="shared" si="10"/>
        <v>0</v>
      </c>
    </row>
    <row r="43" spans="1:13" ht="15" customHeight="1" thickBot="1" x14ac:dyDescent="0.3">
      <c r="A43" s="22">
        <v>12</v>
      </c>
      <c r="B43" s="200" t="s">
        <v>3578</v>
      </c>
      <c r="C43" s="436" t="s">
        <v>2345</v>
      </c>
      <c r="D43" s="1219"/>
      <c r="E43" s="436" t="s">
        <v>1369</v>
      </c>
      <c r="F43" s="1072">
        <v>200</v>
      </c>
      <c r="G43" s="1746">
        <v>15</v>
      </c>
      <c r="H43" s="27">
        <f>ROUND(G43*F43/F43,2)</f>
        <v>15</v>
      </c>
      <c r="I43" s="23" t="s">
        <v>50</v>
      </c>
      <c r="J43" s="25">
        <v>0</v>
      </c>
      <c r="K43" s="66">
        <f>IF(OR(ISBLANK(J43),G43=0,ISBLANK(G43)),,ROUND(J43+$K$3,2))</f>
        <v>0</v>
      </c>
      <c r="L43" s="28">
        <f>ROUND(H43*K43,2)</f>
        <v>0</v>
      </c>
      <c r="M43" s="29">
        <f t="shared" si="10"/>
        <v>0</v>
      </c>
    </row>
    <row r="44" spans="1:13" ht="15" customHeight="1" thickBot="1" x14ac:dyDescent="0.3">
      <c r="A44" s="41"/>
      <c r="B44" s="13" t="s">
        <v>1345</v>
      </c>
      <c r="C44" s="128" t="s">
        <v>3580</v>
      </c>
      <c r="D44" s="1215"/>
      <c r="E44" s="128" t="s">
        <v>1369</v>
      </c>
      <c r="F44" s="1074">
        <v>200</v>
      </c>
      <c r="G44" s="1776">
        <v>0</v>
      </c>
      <c r="H44" s="27">
        <f>ROUND(G43*F43/F44,2)</f>
        <v>15</v>
      </c>
      <c r="I44" s="23" t="s">
        <v>50</v>
      </c>
      <c r="J44" s="25">
        <v>0</v>
      </c>
      <c r="K44" s="66">
        <f>IF(OR(ISBLANK(J44),G43=0,ISBLANK(G43)),,ROUND(J44+$K$3,2))</f>
        <v>0</v>
      </c>
      <c r="L44" s="28">
        <f>ROUND(H44*K44,2)</f>
        <v>0</v>
      </c>
      <c r="M44" s="29">
        <f t="shared" si="10"/>
        <v>0</v>
      </c>
    </row>
    <row r="45" spans="1:13" ht="15" customHeight="1" thickBot="1" x14ac:dyDescent="0.3">
      <c r="A45" s="125">
        <v>13</v>
      </c>
      <c r="B45" s="2123" t="s">
        <v>3579</v>
      </c>
      <c r="C45" s="999" t="s">
        <v>2346</v>
      </c>
      <c r="D45" s="1230"/>
      <c r="E45" s="999" t="s">
        <v>1368</v>
      </c>
      <c r="F45" s="1081">
        <v>200</v>
      </c>
      <c r="G45" s="1746">
        <v>0</v>
      </c>
      <c r="H45" s="446">
        <f>ROUND(G45*F45/F45,2)</f>
        <v>0</v>
      </c>
      <c r="I45" s="156" t="s">
        <v>50</v>
      </c>
      <c r="J45" s="147">
        <v>0</v>
      </c>
      <c r="K45" s="220">
        <f>IF(OR(ISBLANK(J45),G45=0,ISBLANK(G45)),,ROUND(J45+$K$3,2))</f>
        <v>0</v>
      </c>
      <c r="L45" s="447">
        <f>ROUND(H45*K45,2)</f>
        <v>0</v>
      </c>
      <c r="M45" s="448">
        <f t="shared" si="10"/>
        <v>0</v>
      </c>
    </row>
    <row r="46" spans="1:13" ht="15" customHeight="1" x14ac:dyDescent="0.25">
      <c r="A46" s="49"/>
      <c r="B46" s="34" t="s">
        <v>1345</v>
      </c>
      <c r="C46" s="87" t="s">
        <v>3581</v>
      </c>
      <c r="D46" s="1234"/>
      <c r="E46" s="123" t="s">
        <v>1366</v>
      </c>
      <c r="F46" s="1186">
        <v>200</v>
      </c>
      <c r="G46" s="809"/>
      <c r="H46" s="135">
        <f>ROUND($G$45*$F$45/F46,2)</f>
        <v>0</v>
      </c>
      <c r="I46" s="109" t="s">
        <v>50</v>
      </c>
      <c r="J46" s="82">
        <v>0</v>
      </c>
      <c r="K46" s="57">
        <f>IF(OR(ISBLANK(J46),G45=0,ISBLANK(G45)),,ROUND(J46+$K$3,2))</f>
        <v>0</v>
      </c>
      <c r="L46" s="32">
        <f t="shared" ref="L46:L55" si="11">ROUND(K46*H46,2)</f>
        <v>0</v>
      </c>
      <c r="M46" s="294">
        <f t="shared" si="10"/>
        <v>0</v>
      </c>
    </row>
    <row r="47" spans="1:13" ht="15" customHeight="1" thickBot="1" x14ac:dyDescent="0.3">
      <c r="A47" s="260"/>
      <c r="B47" s="48"/>
      <c r="C47" s="128" t="s">
        <v>3582</v>
      </c>
      <c r="D47" s="1235"/>
      <c r="E47" s="513" t="s">
        <v>1368</v>
      </c>
      <c r="F47" s="1187">
        <v>200</v>
      </c>
      <c r="G47" s="1777"/>
      <c r="H47" s="518">
        <f>ROUND($G$45*$F$45/F47,2)</f>
        <v>0</v>
      </c>
      <c r="I47" s="13" t="s">
        <v>50</v>
      </c>
      <c r="J47" s="60">
        <v>0</v>
      </c>
      <c r="K47" s="61">
        <f>IF(OR(ISBLANK(J47),G45=0,ISBLANK(G45)),,ROUND(J47+$K$3,2))</f>
        <v>0</v>
      </c>
      <c r="L47" s="46">
        <f t="shared" si="11"/>
        <v>0</v>
      </c>
      <c r="M47" s="519">
        <f t="shared" si="10"/>
        <v>0</v>
      </c>
    </row>
    <row r="48" spans="1:13" ht="15" customHeight="1" thickBot="1" x14ac:dyDescent="0.3">
      <c r="A48" s="22">
        <v>14</v>
      </c>
      <c r="B48" s="200" t="s">
        <v>3583</v>
      </c>
      <c r="C48" s="998" t="s">
        <v>1370</v>
      </c>
      <c r="D48" s="1219"/>
      <c r="E48" s="436" t="s">
        <v>1371</v>
      </c>
      <c r="F48" s="1072">
        <v>120</v>
      </c>
      <c r="G48" s="1745">
        <v>0</v>
      </c>
      <c r="H48" s="27">
        <f>ROUND(G48*F48/F48,2)</f>
        <v>0</v>
      </c>
      <c r="I48" s="23" t="s">
        <v>50</v>
      </c>
      <c r="J48" s="25">
        <v>0</v>
      </c>
      <c r="K48" s="66">
        <f>IF(OR(ISBLANK(J48),G48=0,ISBLANK(G48)),,ROUND(J48+$K$3,2))</f>
        <v>0</v>
      </c>
      <c r="L48" s="221">
        <f t="shared" si="11"/>
        <v>0</v>
      </c>
      <c r="M48" s="29">
        <f t="shared" si="10"/>
        <v>0</v>
      </c>
    </row>
    <row r="49" spans="1:13" ht="15" customHeight="1" x14ac:dyDescent="0.25">
      <c r="A49" s="22"/>
      <c r="B49" s="34" t="s">
        <v>1345</v>
      </c>
      <c r="C49" s="135" t="s">
        <v>2347</v>
      </c>
      <c r="D49" s="1214"/>
      <c r="E49" s="135" t="s">
        <v>1346</v>
      </c>
      <c r="F49" s="1073">
        <v>100</v>
      </c>
      <c r="G49" s="809"/>
      <c r="H49" s="90">
        <f t="shared" ref="H49:H54" si="12">ROUND($G$48*$F$48/F49,2)</f>
        <v>0</v>
      </c>
      <c r="I49" s="23" t="s">
        <v>50</v>
      </c>
      <c r="J49" s="82">
        <v>0</v>
      </c>
      <c r="K49" s="66">
        <f>IF(OR(ISBLANK(J49),G48=0,ISBLANK(G48)),,ROUND(J49+$K$3,2))</f>
        <v>0</v>
      </c>
      <c r="L49" s="28">
        <f t="shared" si="11"/>
        <v>0</v>
      </c>
      <c r="M49" s="29">
        <f t="shared" si="10"/>
        <v>0</v>
      </c>
    </row>
    <row r="50" spans="1:13" ht="15" customHeight="1" x14ac:dyDescent="0.25">
      <c r="A50" s="22"/>
      <c r="B50" s="34"/>
      <c r="C50" s="860" t="s">
        <v>1372</v>
      </c>
      <c r="D50" s="1214"/>
      <c r="E50" s="135" t="s">
        <v>1355</v>
      </c>
      <c r="F50" s="1073">
        <v>60</v>
      </c>
      <c r="G50" s="809"/>
      <c r="H50" s="27">
        <f t="shared" si="12"/>
        <v>0</v>
      </c>
      <c r="I50" s="23" t="s">
        <v>50</v>
      </c>
      <c r="J50" s="82">
        <v>0</v>
      </c>
      <c r="K50" s="66">
        <f>IF(OR(ISBLANK(J50),G48=0,ISBLANK(G48)),,ROUND(J50+$K$3,2))</f>
        <v>0</v>
      </c>
      <c r="L50" s="28">
        <f t="shared" si="11"/>
        <v>0</v>
      </c>
      <c r="M50" s="29">
        <f t="shared" si="10"/>
        <v>0</v>
      </c>
    </row>
    <row r="51" spans="1:13" ht="15" customHeight="1" x14ac:dyDescent="0.25">
      <c r="A51" s="22"/>
      <c r="B51" s="34"/>
      <c r="C51" s="135" t="s">
        <v>1373</v>
      </c>
      <c r="D51" s="1214"/>
      <c r="E51" s="135" t="s">
        <v>1349</v>
      </c>
      <c r="F51" s="1073">
        <v>102</v>
      </c>
      <c r="G51" s="809"/>
      <c r="H51" s="27">
        <f t="shared" si="12"/>
        <v>0</v>
      </c>
      <c r="I51" s="23" t="s">
        <v>50</v>
      </c>
      <c r="J51" s="82">
        <v>0</v>
      </c>
      <c r="K51" s="66">
        <f>IF(OR(ISBLANK(J51),G48=0,ISBLANK(G48)),,ROUND(J51+$K$3,2))</f>
        <v>0</v>
      </c>
      <c r="L51" s="28">
        <f t="shared" si="11"/>
        <v>0</v>
      </c>
      <c r="M51" s="29">
        <f t="shared" si="10"/>
        <v>0</v>
      </c>
    </row>
    <row r="52" spans="1:13" ht="15" customHeight="1" x14ac:dyDescent="0.25">
      <c r="A52" s="22"/>
      <c r="B52" s="34"/>
      <c r="C52" s="135" t="s">
        <v>1374</v>
      </c>
      <c r="D52" s="1214"/>
      <c r="E52" s="135" t="s">
        <v>1355</v>
      </c>
      <c r="F52" s="1073">
        <v>60</v>
      </c>
      <c r="G52" s="809"/>
      <c r="H52" s="27">
        <f t="shared" si="12"/>
        <v>0</v>
      </c>
      <c r="I52" s="23" t="s">
        <v>50</v>
      </c>
      <c r="J52" s="82">
        <v>0</v>
      </c>
      <c r="K52" s="66">
        <f>IF(OR(ISBLANK(J52),G48=0,ISBLANK(G48)),,ROUND(J52+$K$3,2))</f>
        <v>0</v>
      </c>
      <c r="L52" s="28">
        <f t="shared" si="11"/>
        <v>0</v>
      </c>
      <c r="M52" s="29">
        <f t="shared" si="10"/>
        <v>0</v>
      </c>
    </row>
    <row r="53" spans="1:13" ht="15" customHeight="1" x14ac:dyDescent="0.25">
      <c r="A53" s="22"/>
      <c r="B53" s="34"/>
      <c r="C53" s="135" t="s">
        <v>1375</v>
      </c>
      <c r="D53" s="1214"/>
      <c r="E53" s="135" t="s">
        <v>1355</v>
      </c>
      <c r="F53" s="1073">
        <v>60</v>
      </c>
      <c r="G53" s="809"/>
      <c r="H53" s="27">
        <f t="shared" si="12"/>
        <v>0</v>
      </c>
      <c r="I53" s="23" t="s">
        <v>50</v>
      </c>
      <c r="J53" s="82">
        <v>0</v>
      </c>
      <c r="K53" s="66">
        <f>IF(OR(ISBLANK(J53),G48=0,ISBLANK(G48)),,ROUND(J53+$K$3,2))</f>
        <v>0</v>
      </c>
      <c r="L53" s="28">
        <f t="shared" si="11"/>
        <v>0</v>
      </c>
      <c r="M53" s="29">
        <f t="shared" si="10"/>
        <v>0</v>
      </c>
    </row>
    <row r="54" spans="1:13" ht="15" customHeight="1" x14ac:dyDescent="0.25">
      <c r="A54" s="22"/>
      <c r="B54" s="113"/>
      <c r="C54" s="228" t="s">
        <v>1376</v>
      </c>
      <c r="D54" s="1226"/>
      <c r="E54" s="228" t="s">
        <v>1351</v>
      </c>
      <c r="F54" s="1109">
        <v>84</v>
      </c>
      <c r="G54" s="809"/>
      <c r="H54" s="38">
        <f t="shared" si="12"/>
        <v>0</v>
      </c>
      <c r="I54" s="34" t="s">
        <v>50</v>
      </c>
      <c r="J54" s="82">
        <v>0</v>
      </c>
      <c r="K54" s="57">
        <f>IF(OR(ISBLANK(J54),G48=0,ISBLANK(G48)),,ROUND(J54+$K$3,2))</f>
        <v>0</v>
      </c>
      <c r="L54" s="32">
        <f t="shared" si="11"/>
        <v>0</v>
      </c>
      <c r="M54" s="33">
        <f t="shared" si="10"/>
        <v>0</v>
      </c>
    </row>
    <row r="55" spans="1:13" ht="15" customHeight="1" thickBot="1" x14ac:dyDescent="0.3">
      <c r="A55" s="210"/>
      <c r="B55" s="35"/>
      <c r="C55" s="863" t="s">
        <v>3680</v>
      </c>
      <c r="D55" s="1226"/>
      <c r="E55" s="863" t="s">
        <v>1340</v>
      </c>
      <c r="F55" s="1105">
        <v>60</v>
      </c>
      <c r="G55" s="1778"/>
      <c r="H55" s="687">
        <f>ROUND($G$48*$F$48/F55,2)</f>
        <v>0</v>
      </c>
      <c r="I55" s="88" t="s">
        <v>50</v>
      </c>
      <c r="J55" s="154">
        <v>0</v>
      </c>
      <c r="K55" s="138">
        <f>IF(OR(ISBLANK(J55),G48=0,ISBLANK(G48)),,ROUND(J55+$K$3,2))</f>
        <v>0</v>
      </c>
      <c r="L55" s="102">
        <f t="shared" si="11"/>
        <v>0</v>
      </c>
      <c r="M55" s="103">
        <f t="shared" si="10"/>
        <v>0</v>
      </c>
    </row>
    <row r="56" spans="1:13" ht="15" customHeight="1" thickBot="1" x14ac:dyDescent="0.3">
      <c r="A56" s="125">
        <v>15</v>
      </c>
      <c r="B56" s="165" t="s">
        <v>3584</v>
      </c>
      <c r="C56" s="994" t="s">
        <v>3585</v>
      </c>
      <c r="D56" s="1231"/>
      <c r="E56" s="470" t="s">
        <v>1355</v>
      </c>
      <c r="F56" s="1076">
        <v>60</v>
      </c>
      <c r="G56" s="1746">
        <v>10</v>
      </c>
      <c r="H56" s="329">
        <f>ROUND(G56*F56/F56,2)</f>
        <v>10</v>
      </c>
      <c r="I56" s="62" t="s">
        <v>50</v>
      </c>
      <c r="J56" s="120">
        <v>0</v>
      </c>
      <c r="K56" s="217">
        <f>IF(OR(ISBLANK(J56),G56=0,ISBLANK(G56)),,ROUND(J56+$K$3,2))</f>
        <v>0</v>
      </c>
      <c r="L56" s="221">
        <f>ROUND(H56*K56,2)</f>
        <v>0</v>
      </c>
      <c r="M56" s="330">
        <f t="shared" si="10"/>
        <v>0</v>
      </c>
    </row>
    <row r="57" spans="1:13" ht="15" customHeight="1" x14ac:dyDescent="0.25">
      <c r="A57" s="22"/>
      <c r="B57" s="34" t="s">
        <v>1345</v>
      </c>
      <c r="C57" s="135" t="s">
        <v>2348</v>
      </c>
      <c r="D57" s="1214"/>
      <c r="E57" s="135" t="s">
        <v>1346</v>
      </c>
      <c r="F57" s="1073">
        <v>100</v>
      </c>
      <c r="G57" s="809"/>
      <c r="H57" s="90">
        <f t="shared" ref="H57:H62" si="13">ROUND($G$56*$F$56/F57,2)</f>
        <v>6</v>
      </c>
      <c r="I57" s="23" t="s">
        <v>50</v>
      </c>
      <c r="J57" s="82">
        <v>0</v>
      </c>
      <c r="K57" s="66">
        <f>IF(OR(ISBLANK(J57),G56=0,ISBLANK(G56)),,ROUND(J57+$K$3,2))</f>
        <v>0</v>
      </c>
      <c r="L57" s="28">
        <f t="shared" ref="L57:L88" si="14">ROUND(K57*H57,2)</f>
        <v>0</v>
      </c>
      <c r="M57" s="29">
        <f t="shared" si="10"/>
        <v>0</v>
      </c>
    </row>
    <row r="58" spans="1:13" ht="15" customHeight="1" x14ac:dyDescent="0.25">
      <c r="A58" s="22"/>
      <c r="B58" s="34"/>
      <c r="C58" s="860" t="s">
        <v>1377</v>
      </c>
      <c r="D58" s="1214"/>
      <c r="E58" s="135" t="s">
        <v>1355</v>
      </c>
      <c r="F58" s="1073">
        <v>60</v>
      </c>
      <c r="G58" s="809"/>
      <c r="H58" s="27">
        <f t="shared" si="13"/>
        <v>10</v>
      </c>
      <c r="I58" s="23" t="s">
        <v>50</v>
      </c>
      <c r="J58" s="82">
        <v>0</v>
      </c>
      <c r="K58" s="66">
        <f>IF(OR(ISBLANK(J58),G56=0,ISBLANK(G56)),,ROUND(J58+$K$3,2))</f>
        <v>0</v>
      </c>
      <c r="L58" s="28">
        <f t="shared" si="14"/>
        <v>0</v>
      </c>
      <c r="M58" s="29">
        <f t="shared" si="10"/>
        <v>0</v>
      </c>
    </row>
    <row r="59" spans="1:13" ht="15" customHeight="1" x14ac:dyDescent="0.25">
      <c r="A59" s="22"/>
      <c r="B59" s="34"/>
      <c r="C59" s="135" t="s">
        <v>1378</v>
      </c>
      <c r="D59" s="1214"/>
      <c r="E59" s="135" t="s">
        <v>1349</v>
      </c>
      <c r="F59" s="1073">
        <v>102</v>
      </c>
      <c r="G59" s="809"/>
      <c r="H59" s="27">
        <f t="shared" si="13"/>
        <v>5.88</v>
      </c>
      <c r="I59" s="23" t="s">
        <v>50</v>
      </c>
      <c r="J59" s="82">
        <v>0</v>
      </c>
      <c r="K59" s="66">
        <f>IF(OR(ISBLANK(J59),G56=0,ISBLANK(G56)),,ROUND(J59+$K$3,2))</f>
        <v>0</v>
      </c>
      <c r="L59" s="28">
        <f t="shared" si="14"/>
        <v>0</v>
      </c>
      <c r="M59" s="29">
        <f t="shared" si="10"/>
        <v>0</v>
      </c>
    </row>
    <row r="60" spans="1:13" ht="15" customHeight="1" x14ac:dyDescent="0.25">
      <c r="A60" s="22"/>
      <c r="B60" s="34"/>
      <c r="C60" s="135" t="s">
        <v>1379</v>
      </c>
      <c r="D60" s="1214"/>
      <c r="E60" s="135" t="s">
        <v>1355</v>
      </c>
      <c r="F60" s="1073">
        <v>60</v>
      </c>
      <c r="G60" s="809"/>
      <c r="H60" s="27">
        <f t="shared" si="13"/>
        <v>10</v>
      </c>
      <c r="I60" s="23" t="s">
        <v>50</v>
      </c>
      <c r="J60" s="82">
        <v>0</v>
      </c>
      <c r="K60" s="66">
        <f>IF(OR(ISBLANK(J60),G56=0,ISBLANK(G56)),,ROUND(J60+$K$3,2))</f>
        <v>0</v>
      </c>
      <c r="L60" s="28">
        <f t="shared" si="14"/>
        <v>0</v>
      </c>
      <c r="M60" s="29">
        <f t="shared" si="10"/>
        <v>0</v>
      </c>
    </row>
    <row r="61" spans="1:13" ht="15" customHeight="1" x14ac:dyDescent="0.25">
      <c r="A61" s="22"/>
      <c r="B61" s="34"/>
      <c r="C61" s="135" t="s">
        <v>1380</v>
      </c>
      <c r="D61" s="1214"/>
      <c r="E61" s="135" t="s">
        <v>1355</v>
      </c>
      <c r="F61" s="1073">
        <v>60</v>
      </c>
      <c r="G61" s="809"/>
      <c r="H61" s="27">
        <f t="shared" si="13"/>
        <v>10</v>
      </c>
      <c r="I61" s="23" t="s">
        <v>50</v>
      </c>
      <c r="J61" s="82">
        <v>0</v>
      </c>
      <c r="K61" s="66">
        <f>IF(OR(ISBLANK(J61),G56=0,ISBLANK(G56)),,ROUND(J61+$K$3,2))</f>
        <v>0</v>
      </c>
      <c r="L61" s="28">
        <f t="shared" si="14"/>
        <v>0</v>
      </c>
      <c r="M61" s="29">
        <f t="shared" si="10"/>
        <v>0</v>
      </c>
    </row>
    <row r="62" spans="1:13" ht="15" customHeight="1" thickBot="1" x14ac:dyDescent="0.3">
      <c r="A62" s="41"/>
      <c r="B62" s="13"/>
      <c r="C62" s="128" t="s">
        <v>1381</v>
      </c>
      <c r="D62" s="1215"/>
      <c r="E62" s="128" t="s">
        <v>1351</v>
      </c>
      <c r="F62" s="1074">
        <v>84</v>
      </c>
      <c r="G62" s="812"/>
      <c r="H62" s="45">
        <f t="shared" si="13"/>
        <v>7.14</v>
      </c>
      <c r="I62" s="48" t="s">
        <v>50</v>
      </c>
      <c r="J62" s="60">
        <v>0</v>
      </c>
      <c r="K62" s="69">
        <f>IF(OR(ISBLANK(J62),G56=0,ISBLANK(G56)),,ROUND(J62+$K$3,2))</f>
        <v>0</v>
      </c>
      <c r="L62" s="71">
        <f t="shared" si="14"/>
        <v>0</v>
      </c>
      <c r="M62" s="112">
        <f t="shared" si="10"/>
        <v>0</v>
      </c>
    </row>
    <row r="63" spans="1:13" ht="15" customHeight="1" thickBot="1" x14ac:dyDescent="0.3">
      <c r="A63" s="22">
        <v>16</v>
      </c>
      <c r="B63" s="165" t="s">
        <v>3589</v>
      </c>
      <c r="C63" s="470" t="s">
        <v>3681</v>
      </c>
      <c r="D63" s="1231"/>
      <c r="E63" s="470" t="s">
        <v>1352</v>
      </c>
      <c r="F63" s="1076">
        <v>100</v>
      </c>
      <c r="G63" s="1746">
        <v>40</v>
      </c>
      <c r="H63" s="27">
        <f>ROUND(G63*F63/F63,2)</f>
        <v>40</v>
      </c>
      <c r="I63" s="62" t="s">
        <v>50</v>
      </c>
      <c r="J63" s="120">
        <v>0</v>
      </c>
      <c r="K63" s="138">
        <f>IF(OR(ISBLANK(J63),G63=0,ISBLANK(G63)),,ROUND(J63+$K$3,2))</f>
        <v>0</v>
      </c>
      <c r="L63" s="221">
        <f t="shared" si="14"/>
        <v>0</v>
      </c>
      <c r="M63" s="29">
        <f t="shared" si="10"/>
        <v>0</v>
      </c>
    </row>
    <row r="64" spans="1:13" ht="15" customHeight="1" x14ac:dyDescent="0.25">
      <c r="A64" s="22"/>
      <c r="B64" s="113" t="s">
        <v>1345</v>
      </c>
      <c r="C64" s="228" t="s">
        <v>3587</v>
      </c>
      <c r="D64" s="1226"/>
      <c r="E64" s="228" t="s">
        <v>1382</v>
      </c>
      <c r="F64" s="1109">
        <v>102</v>
      </c>
      <c r="G64" s="809"/>
      <c r="H64" s="131">
        <f>ROUND($G$63*$F$63/F64,2)</f>
        <v>39.22</v>
      </c>
      <c r="I64" s="113" t="s">
        <v>50</v>
      </c>
      <c r="J64" s="80">
        <v>0</v>
      </c>
      <c r="K64" s="81">
        <f>IF(OR(ISBLANK(J64),G63=0,ISBLANK(G63)),,ROUND(J64+$K$3,2))</f>
        <v>0</v>
      </c>
      <c r="L64" s="102">
        <f t="shared" si="14"/>
        <v>0</v>
      </c>
      <c r="M64" s="40">
        <f t="shared" si="10"/>
        <v>0</v>
      </c>
    </row>
    <row r="65" spans="1:13" ht="15" customHeight="1" x14ac:dyDescent="0.25">
      <c r="A65" s="22"/>
      <c r="B65" s="113"/>
      <c r="C65" s="228" t="s">
        <v>3586</v>
      </c>
      <c r="D65" s="1214"/>
      <c r="E65" s="135" t="s">
        <v>1340</v>
      </c>
      <c r="F65" s="1073">
        <v>60</v>
      </c>
      <c r="G65" s="809"/>
      <c r="H65" s="131">
        <f>ROUND($G$63*$F$63/F65,2)</f>
        <v>66.67</v>
      </c>
      <c r="I65" s="113" t="s">
        <v>50</v>
      </c>
      <c r="J65" s="80">
        <v>0</v>
      </c>
      <c r="K65" s="81">
        <f>IF(OR(ISBLANK(J65),G63=0,ISBLANK(G63)),,ROUND(J65+$K$3,2))</f>
        <v>0</v>
      </c>
      <c r="L65" s="39">
        <f t="shared" si="14"/>
        <v>0</v>
      </c>
      <c r="M65" s="40">
        <f t="shared" si="10"/>
        <v>0</v>
      </c>
    </row>
    <row r="66" spans="1:13" ht="15" customHeight="1" thickBot="1" x14ac:dyDescent="0.3">
      <c r="A66" s="41"/>
      <c r="B66" s="13"/>
      <c r="C66" s="128" t="s">
        <v>3588</v>
      </c>
      <c r="D66" s="1218"/>
      <c r="E66" s="513" t="s">
        <v>1340</v>
      </c>
      <c r="F66" s="1075">
        <v>60</v>
      </c>
      <c r="G66" s="812"/>
      <c r="H66" s="115">
        <f>ROUND($G$63*$F$63/F66,2)</f>
        <v>66.67</v>
      </c>
      <c r="I66" s="13" t="s">
        <v>50</v>
      </c>
      <c r="J66" s="60">
        <v>0</v>
      </c>
      <c r="K66" s="61">
        <f>IF(OR(ISBLANK(J66),G63=0,ISBLANK(G63)),,ROUND(J66+$K$3,2))</f>
        <v>0</v>
      </c>
      <c r="L66" s="46">
        <f t="shared" si="14"/>
        <v>0</v>
      </c>
      <c r="M66" s="47">
        <f t="shared" si="10"/>
        <v>0</v>
      </c>
    </row>
    <row r="67" spans="1:13" ht="15" customHeight="1" thickBot="1" x14ac:dyDescent="0.3">
      <c r="A67" s="125">
        <v>17</v>
      </c>
      <c r="B67" s="165" t="s">
        <v>3590</v>
      </c>
      <c r="C67" s="994" t="s">
        <v>3591</v>
      </c>
      <c r="D67" s="1231"/>
      <c r="E67" s="470" t="s">
        <v>1371</v>
      </c>
      <c r="F67" s="1076">
        <v>120</v>
      </c>
      <c r="G67" s="1746">
        <v>0</v>
      </c>
      <c r="H67" s="329">
        <f>ROUND(G67*F67/F67,2)</f>
        <v>0</v>
      </c>
      <c r="I67" s="62" t="s">
        <v>50</v>
      </c>
      <c r="J67" s="120">
        <v>0</v>
      </c>
      <c r="K67" s="217">
        <f>IF(OR(ISBLANK(J67),G67=0,ISBLANK(G67)),,ROUND(J67+$K$3,2))</f>
        <v>0</v>
      </c>
      <c r="L67" s="221">
        <f t="shared" si="14"/>
        <v>0</v>
      </c>
      <c r="M67" s="330">
        <f t="shared" si="10"/>
        <v>0</v>
      </c>
    </row>
    <row r="68" spans="1:13" ht="15" customHeight="1" x14ac:dyDescent="0.25">
      <c r="A68" s="22"/>
      <c r="B68" s="34" t="s">
        <v>1345</v>
      </c>
      <c r="C68" s="135" t="s">
        <v>2349</v>
      </c>
      <c r="D68" s="1214"/>
      <c r="E68" s="135" t="s">
        <v>1346</v>
      </c>
      <c r="F68" s="1073">
        <v>100</v>
      </c>
      <c r="G68" s="809"/>
      <c r="H68" s="90">
        <f t="shared" ref="H68:H75" si="15">ROUND($G$67*$F$67/F68,2)</f>
        <v>0</v>
      </c>
      <c r="I68" s="23" t="s">
        <v>50</v>
      </c>
      <c r="J68" s="82">
        <v>0</v>
      </c>
      <c r="K68" s="66">
        <f>IF(OR(ISBLANK(J68),G67=0,ISBLANK(G67)),,ROUND(J68+$K$3,2))</f>
        <v>0</v>
      </c>
      <c r="L68" s="28">
        <f t="shared" si="14"/>
        <v>0</v>
      </c>
      <c r="M68" s="29">
        <f t="shared" si="10"/>
        <v>0</v>
      </c>
    </row>
    <row r="69" spans="1:13" ht="15" customHeight="1" x14ac:dyDescent="0.25">
      <c r="A69" s="22"/>
      <c r="B69" s="34"/>
      <c r="C69" s="135" t="s">
        <v>1383</v>
      </c>
      <c r="D69" s="1214"/>
      <c r="E69" s="135" t="s">
        <v>1355</v>
      </c>
      <c r="F69" s="1073">
        <v>60</v>
      </c>
      <c r="G69" s="809"/>
      <c r="H69" s="27">
        <f t="shared" si="15"/>
        <v>0</v>
      </c>
      <c r="I69" s="23" t="s">
        <v>50</v>
      </c>
      <c r="J69" s="82">
        <v>0</v>
      </c>
      <c r="K69" s="66">
        <f>IF(OR(ISBLANK(J69),G67=0,ISBLANK(G67)),,ROUND(J69+$K$3,2))</f>
        <v>0</v>
      </c>
      <c r="L69" s="28">
        <f t="shared" si="14"/>
        <v>0</v>
      </c>
      <c r="M69" s="29">
        <f t="shared" si="10"/>
        <v>0</v>
      </c>
    </row>
    <row r="70" spans="1:13" ht="15" customHeight="1" x14ac:dyDescent="0.25">
      <c r="A70" s="22"/>
      <c r="B70" s="34"/>
      <c r="C70" s="135" t="s">
        <v>1384</v>
      </c>
      <c r="D70" s="1214"/>
      <c r="E70" s="135" t="s">
        <v>1349</v>
      </c>
      <c r="F70" s="1073">
        <v>102</v>
      </c>
      <c r="G70" s="809"/>
      <c r="H70" s="27">
        <f t="shared" si="15"/>
        <v>0</v>
      </c>
      <c r="I70" s="23" t="s">
        <v>50</v>
      </c>
      <c r="J70" s="82">
        <v>0</v>
      </c>
      <c r="K70" s="66">
        <f>IF(OR(ISBLANK(J70),G67=0,ISBLANK(G67)),,ROUND(J70+$K$3,2))</f>
        <v>0</v>
      </c>
      <c r="L70" s="28">
        <f t="shared" si="14"/>
        <v>0</v>
      </c>
      <c r="M70" s="29">
        <f t="shared" si="10"/>
        <v>0</v>
      </c>
    </row>
    <row r="71" spans="1:13" ht="15" customHeight="1" x14ac:dyDescent="0.25">
      <c r="A71" s="22"/>
      <c r="B71" s="34"/>
      <c r="C71" s="135" t="s">
        <v>1385</v>
      </c>
      <c r="D71" s="1214"/>
      <c r="E71" s="135" t="s">
        <v>1355</v>
      </c>
      <c r="F71" s="1073">
        <v>60</v>
      </c>
      <c r="G71" s="809"/>
      <c r="H71" s="27">
        <f t="shared" si="15"/>
        <v>0</v>
      </c>
      <c r="I71" s="23" t="s">
        <v>50</v>
      </c>
      <c r="J71" s="82">
        <v>0</v>
      </c>
      <c r="K71" s="66">
        <f>IF(OR(ISBLANK(J71),G67=0,ISBLANK(G67)),,ROUND(J71+$K$3,2))</f>
        <v>0</v>
      </c>
      <c r="L71" s="28">
        <f t="shared" si="14"/>
        <v>0</v>
      </c>
      <c r="M71" s="29">
        <f t="shared" ref="M71:M98" si="16">ROUND(K71/F71,2)</f>
        <v>0</v>
      </c>
    </row>
    <row r="72" spans="1:13" ht="15" customHeight="1" x14ac:dyDescent="0.25">
      <c r="A72" s="22"/>
      <c r="B72" s="34"/>
      <c r="C72" s="135" t="s">
        <v>2350</v>
      </c>
      <c r="D72" s="1214"/>
      <c r="E72" s="135" t="s">
        <v>1355</v>
      </c>
      <c r="F72" s="1073">
        <v>60</v>
      </c>
      <c r="G72" s="809"/>
      <c r="H72" s="27">
        <f t="shared" si="15"/>
        <v>0</v>
      </c>
      <c r="I72" s="23" t="s">
        <v>50</v>
      </c>
      <c r="J72" s="82">
        <v>0</v>
      </c>
      <c r="K72" s="66">
        <f>IF(OR(ISBLANK(J72),G67=0,ISBLANK(G67)),,ROUND(J72+$K$3,2))</f>
        <v>0</v>
      </c>
      <c r="L72" s="28">
        <f t="shared" si="14"/>
        <v>0</v>
      </c>
      <c r="M72" s="29">
        <f t="shared" si="16"/>
        <v>0</v>
      </c>
    </row>
    <row r="73" spans="1:13" ht="15" customHeight="1" x14ac:dyDescent="0.25">
      <c r="A73" s="22"/>
      <c r="B73" s="113"/>
      <c r="C73" s="228" t="s">
        <v>1386</v>
      </c>
      <c r="D73" s="1226"/>
      <c r="E73" s="228" t="s">
        <v>1351</v>
      </c>
      <c r="F73" s="1109">
        <v>84</v>
      </c>
      <c r="G73" s="809"/>
      <c r="H73" s="139">
        <f t="shared" si="15"/>
        <v>0</v>
      </c>
      <c r="I73" s="88" t="s">
        <v>50</v>
      </c>
      <c r="J73" s="80">
        <v>0</v>
      </c>
      <c r="K73" s="57">
        <f>IF(OR(ISBLANK(J73),G67=0,ISBLANK(G67)),,ROUND(J73+$K$3,2))</f>
        <v>0</v>
      </c>
      <c r="L73" s="102">
        <f t="shared" si="14"/>
        <v>0</v>
      </c>
      <c r="M73" s="103">
        <f t="shared" si="16"/>
        <v>0</v>
      </c>
    </row>
    <row r="74" spans="1:13" ht="15" customHeight="1" x14ac:dyDescent="0.25">
      <c r="A74" s="49"/>
      <c r="B74" s="34"/>
      <c r="C74" s="135" t="s">
        <v>3682</v>
      </c>
      <c r="D74" s="1214"/>
      <c r="E74" s="135" t="s">
        <v>1352</v>
      </c>
      <c r="F74" s="1073">
        <v>100</v>
      </c>
      <c r="G74" s="1751"/>
      <c r="H74" s="38">
        <f t="shared" si="15"/>
        <v>0</v>
      </c>
      <c r="I74" s="34" t="s">
        <v>50</v>
      </c>
      <c r="J74" s="82">
        <v>0</v>
      </c>
      <c r="K74" s="134">
        <f>IF(OR(ISBLANK(J74),G67=0,ISBLANK(G67)),,ROUND(J74+$K$3,2))</f>
        <v>0</v>
      </c>
      <c r="L74" s="32">
        <f t="shared" si="14"/>
        <v>0</v>
      </c>
      <c r="M74" s="33">
        <f t="shared" si="16"/>
        <v>0</v>
      </c>
    </row>
    <row r="75" spans="1:13" ht="15" customHeight="1" x14ac:dyDescent="0.25">
      <c r="A75" s="49"/>
      <c r="B75" s="34"/>
      <c r="C75" s="135" t="s">
        <v>3592</v>
      </c>
      <c r="D75" s="1214"/>
      <c r="E75" s="135" t="s">
        <v>1349</v>
      </c>
      <c r="F75" s="1073">
        <v>100</v>
      </c>
      <c r="G75" s="1751"/>
      <c r="H75" s="38">
        <f t="shared" si="15"/>
        <v>0</v>
      </c>
      <c r="I75" s="34" t="s">
        <v>50</v>
      </c>
      <c r="J75" s="82">
        <v>0</v>
      </c>
      <c r="K75" s="134">
        <f>IF(OR(ISBLANK(J75),G67=0,ISBLANK(G67)),,ROUND(J75+$K$3,2))</f>
        <v>0</v>
      </c>
      <c r="L75" s="32">
        <f t="shared" si="14"/>
        <v>0</v>
      </c>
      <c r="M75" s="33">
        <f t="shared" si="16"/>
        <v>0</v>
      </c>
    </row>
    <row r="76" spans="1:13" ht="15" customHeight="1" x14ac:dyDescent="0.25">
      <c r="A76" s="49"/>
      <c r="B76" s="34"/>
      <c r="C76" s="135" t="s">
        <v>3593</v>
      </c>
      <c r="D76" s="1214"/>
      <c r="E76" s="135" t="s">
        <v>1340</v>
      </c>
      <c r="F76" s="1073">
        <v>60</v>
      </c>
      <c r="G76" s="1751"/>
      <c r="H76" s="38">
        <f>ROUND($G$67*$F$67/F76,2)</f>
        <v>0</v>
      </c>
      <c r="I76" s="34" t="s">
        <v>50</v>
      </c>
      <c r="J76" s="82">
        <v>0</v>
      </c>
      <c r="K76" s="134">
        <f>IF(OR(ISBLANK(J76),G67=0,ISBLANK(G67)),,ROUND(J76+$K$3,2))</f>
        <v>0</v>
      </c>
      <c r="L76" s="32">
        <f t="shared" si="14"/>
        <v>0</v>
      </c>
      <c r="M76" s="33">
        <f t="shared" si="16"/>
        <v>0</v>
      </c>
    </row>
    <row r="77" spans="1:13" ht="15" customHeight="1" thickBot="1" x14ac:dyDescent="0.3">
      <c r="A77" s="260"/>
      <c r="B77" s="13"/>
      <c r="C77" s="128" t="s">
        <v>3594</v>
      </c>
      <c r="D77" s="1215"/>
      <c r="E77" s="128" t="s">
        <v>1340</v>
      </c>
      <c r="F77" s="1074">
        <v>60</v>
      </c>
      <c r="G77" s="1752"/>
      <c r="H77" s="224">
        <f>ROUND($G$67*$F$67/F77,2)</f>
        <v>0</v>
      </c>
      <c r="I77" s="13" t="s">
        <v>50</v>
      </c>
      <c r="J77" s="60">
        <v>0</v>
      </c>
      <c r="K77" s="127">
        <f>IF(OR(ISBLANK(J77),G67=0,ISBLANK(G67)),,ROUND(J77+$K$3,2))</f>
        <v>0</v>
      </c>
      <c r="L77" s="46">
        <f t="shared" si="14"/>
        <v>0</v>
      </c>
      <c r="M77" s="47">
        <f t="shared" si="16"/>
        <v>0</v>
      </c>
    </row>
    <row r="78" spans="1:13" ht="15" customHeight="1" thickBot="1" x14ac:dyDescent="0.3">
      <c r="A78" s="125">
        <v>18</v>
      </c>
      <c r="B78" s="165" t="s">
        <v>3595</v>
      </c>
      <c r="C78" s="994" t="s">
        <v>3596</v>
      </c>
      <c r="D78" s="1231"/>
      <c r="E78" s="470" t="s">
        <v>1355</v>
      </c>
      <c r="F78" s="1076">
        <v>60</v>
      </c>
      <c r="G78" s="808">
        <v>0</v>
      </c>
      <c r="H78" s="329">
        <f>ROUND(G78*F78/F78,2)</f>
        <v>0</v>
      </c>
      <c r="I78" s="62" t="s">
        <v>50</v>
      </c>
      <c r="J78" s="120">
        <v>0</v>
      </c>
      <c r="K78" s="217">
        <f>IF(OR(ISBLANK(J78),G78=0,ISBLANK(G78)),,ROUND(J78+$K$3,2))</f>
        <v>0</v>
      </c>
      <c r="L78" s="221">
        <f t="shared" si="14"/>
        <v>0</v>
      </c>
      <c r="M78" s="330">
        <f t="shared" si="16"/>
        <v>0</v>
      </c>
    </row>
    <row r="79" spans="1:13" ht="15" customHeight="1" x14ac:dyDescent="0.25">
      <c r="A79" s="22"/>
      <c r="B79" s="34" t="s">
        <v>1345</v>
      </c>
      <c r="C79" s="135" t="s">
        <v>2351</v>
      </c>
      <c r="D79" s="1214"/>
      <c r="E79" s="135" t="s">
        <v>1346</v>
      </c>
      <c r="F79" s="1073">
        <v>100</v>
      </c>
      <c r="G79" s="809"/>
      <c r="H79" s="27">
        <f t="shared" ref="H79:H85" si="17">ROUND($G$78*$F$78/F79,2)</f>
        <v>0</v>
      </c>
      <c r="I79" s="23" t="s">
        <v>50</v>
      </c>
      <c r="J79" s="82">
        <v>0</v>
      </c>
      <c r="K79" s="66">
        <f>IF(OR(ISBLANK(J79),G78=0,ISBLANK(G78)),,ROUND(J79+$K$3,2))</f>
        <v>0</v>
      </c>
      <c r="L79" s="28">
        <f t="shared" si="14"/>
        <v>0</v>
      </c>
      <c r="M79" s="29">
        <f t="shared" si="16"/>
        <v>0</v>
      </c>
    </row>
    <row r="80" spans="1:13" ht="15" customHeight="1" x14ac:dyDescent="0.25">
      <c r="A80" s="22"/>
      <c r="B80" s="34"/>
      <c r="C80" s="135" t="s">
        <v>1387</v>
      </c>
      <c r="D80" s="1214"/>
      <c r="E80" s="135" t="s">
        <v>1355</v>
      </c>
      <c r="F80" s="1073">
        <v>60</v>
      </c>
      <c r="G80" s="809"/>
      <c r="H80" s="27">
        <f t="shared" si="17"/>
        <v>0</v>
      </c>
      <c r="I80" s="23" t="s">
        <v>50</v>
      </c>
      <c r="J80" s="82">
        <v>0</v>
      </c>
      <c r="K80" s="66">
        <f>IF(OR(ISBLANK(J80),G78=0,ISBLANK(G78)),,ROUND(J80+$K$3,2))</f>
        <v>0</v>
      </c>
      <c r="L80" s="28">
        <f t="shared" si="14"/>
        <v>0</v>
      </c>
      <c r="M80" s="29">
        <f t="shared" si="16"/>
        <v>0</v>
      </c>
    </row>
    <row r="81" spans="1:13" ht="15" customHeight="1" x14ac:dyDescent="0.25">
      <c r="A81" s="22"/>
      <c r="B81" s="34"/>
      <c r="C81" s="135" t="s">
        <v>1388</v>
      </c>
      <c r="D81" s="1214"/>
      <c r="E81" s="135" t="s">
        <v>1349</v>
      </c>
      <c r="F81" s="1073">
        <v>102</v>
      </c>
      <c r="G81" s="809"/>
      <c r="H81" s="27">
        <f t="shared" si="17"/>
        <v>0</v>
      </c>
      <c r="I81" s="23" t="s">
        <v>50</v>
      </c>
      <c r="J81" s="82">
        <v>0</v>
      </c>
      <c r="K81" s="66">
        <f>IF(OR(ISBLANK(J81),G78=0,ISBLANK(G78)),,ROUND(J81+$K$3,2))</f>
        <v>0</v>
      </c>
      <c r="L81" s="28">
        <f t="shared" si="14"/>
        <v>0</v>
      </c>
      <c r="M81" s="29">
        <f t="shared" si="16"/>
        <v>0</v>
      </c>
    </row>
    <row r="82" spans="1:13" ht="15" customHeight="1" x14ac:dyDescent="0.25">
      <c r="A82" s="22"/>
      <c r="B82" s="34"/>
      <c r="C82" s="135" t="s">
        <v>1389</v>
      </c>
      <c r="D82" s="1214"/>
      <c r="E82" s="135" t="s">
        <v>1344</v>
      </c>
      <c r="F82" s="1073">
        <v>60</v>
      </c>
      <c r="G82" s="809"/>
      <c r="H82" s="27">
        <f t="shared" si="17"/>
        <v>0</v>
      </c>
      <c r="I82" s="23" t="s">
        <v>50</v>
      </c>
      <c r="J82" s="82">
        <v>0</v>
      </c>
      <c r="K82" s="66">
        <f>IF(OR(ISBLANK(J82),G78=0,ISBLANK(G78)),,ROUND(J82+$K$3,2))</f>
        <v>0</v>
      </c>
      <c r="L82" s="28">
        <f t="shared" si="14"/>
        <v>0</v>
      </c>
      <c r="M82" s="29">
        <f t="shared" si="16"/>
        <v>0</v>
      </c>
    </row>
    <row r="83" spans="1:13" ht="15" customHeight="1" x14ac:dyDescent="0.25">
      <c r="A83" s="22"/>
      <c r="B83" s="113"/>
      <c r="C83" s="228" t="s">
        <v>2352</v>
      </c>
      <c r="D83" s="1226"/>
      <c r="E83" s="228" t="s">
        <v>1355</v>
      </c>
      <c r="F83" s="1109">
        <v>60</v>
      </c>
      <c r="G83" s="809"/>
      <c r="H83" s="140">
        <f t="shared" si="17"/>
        <v>0</v>
      </c>
      <c r="I83" s="88" t="s">
        <v>50</v>
      </c>
      <c r="J83" s="80">
        <v>0</v>
      </c>
      <c r="K83" s="138">
        <f>IF(OR(ISBLANK(J83),G78=0,ISBLANK(G78)),,ROUND(J83+$K$3,2))</f>
        <v>0</v>
      </c>
      <c r="L83" s="102">
        <f t="shared" si="14"/>
        <v>0</v>
      </c>
      <c r="M83" s="103">
        <f t="shared" si="16"/>
        <v>0</v>
      </c>
    </row>
    <row r="84" spans="1:13" ht="15" customHeight="1" x14ac:dyDescent="0.25">
      <c r="A84" s="49"/>
      <c r="B84" s="34"/>
      <c r="C84" s="135" t="s">
        <v>1390</v>
      </c>
      <c r="D84" s="1214"/>
      <c r="E84" s="135" t="s">
        <v>1351</v>
      </c>
      <c r="F84" s="1073">
        <v>84</v>
      </c>
      <c r="G84" s="1751"/>
      <c r="H84" s="38">
        <f t="shared" si="17"/>
        <v>0</v>
      </c>
      <c r="I84" s="34" t="s">
        <v>50</v>
      </c>
      <c r="J84" s="82">
        <v>0</v>
      </c>
      <c r="K84" s="134">
        <f>IF(OR(ISBLANK(J84),G78=0,ISBLANK(G78)),,ROUND(J84+$K$3,2))</f>
        <v>0</v>
      </c>
      <c r="L84" s="32">
        <f t="shared" si="14"/>
        <v>0</v>
      </c>
      <c r="M84" s="33">
        <f t="shared" si="16"/>
        <v>0</v>
      </c>
    </row>
    <row r="85" spans="1:13" ht="15" customHeight="1" thickBot="1" x14ac:dyDescent="0.3">
      <c r="A85" s="260"/>
      <c r="B85" s="13"/>
      <c r="C85" s="128" t="s">
        <v>3683</v>
      </c>
      <c r="D85" s="1215"/>
      <c r="E85" s="128" t="s">
        <v>1340</v>
      </c>
      <c r="F85" s="1074">
        <v>60</v>
      </c>
      <c r="G85" s="1752"/>
      <c r="H85" s="224">
        <f t="shared" si="17"/>
        <v>0</v>
      </c>
      <c r="I85" s="13" t="s">
        <v>50</v>
      </c>
      <c r="J85" s="60">
        <v>0</v>
      </c>
      <c r="K85" s="127">
        <f>IF(OR(ISBLANK(J85),G78=0,ISBLANK(G78)),,ROUND(J85+$K$3,2))</f>
        <v>0</v>
      </c>
      <c r="L85" s="46">
        <f t="shared" si="14"/>
        <v>0</v>
      </c>
      <c r="M85" s="47">
        <f t="shared" si="16"/>
        <v>0</v>
      </c>
    </row>
    <row r="86" spans="1:13" ht="15" customHeight="1" thickBot="1" x14ac:dyDescent="0.3">
      <c r="A86" s="125">
        <v>19</v>
      </c>
      <c r="B86" s="165" t="s">
        <v>1391</v>
      </c>
      <c r="C86" s="470" t="s">
        <v>2353</v>
      </c>
      <c r="D86" s="1231"/>
      <c r="E86" s="470" t="s">
        <v>1392</v>
      </c>
      <c r="F86" s="1076">
        <v>200</v>
      </c>
      <c r="G86" s="808">
        <v>13</v>
      </c>
      <c r="H86" s="329">
        <f>ROUND(G86*F86/F86,2)</f>
        <v>13</v>
      </c>
      <c r="I86" s="62" t="s">
        <v>50</v>
      </c>
      <c r="J86" s="120">
        <v>0</v>
      </c>
      <c r="K86" s="217">
        <f>IF(OR(ISBLANK(J86),G86=0,ISBLANK(G86)),,ROUND(J86+$K$3,2))</f>
        <v>0</v>
      </c>
      <c r="L86" s="221">
        <f t="shared" si="14"/>
        <v>0</v>
      </c>
      <c r="M86" s="330">
        <f t="shared" si="16"/>
        <v>0</v>
      </c>
    </row>
    <row r="87" spans="1:13" ht="15" customHeight="1" x14ac:dyDescent="0.25">
      <c r="A87" s="22"/>
      <c r="B87" s="113" t="s">
        <v>1393</v>
      </c>
      <c r="C87" s="228" t="s">
        <v>1798</v>
      </c>
      <c r="D87" s="1226"/>
      <c r="E87" s="228" t="s">
        <v>1392</v>
      </c>
      <c r="F87" s="1109">
        <v>200</v>
      </c>
      <c r="G87" s="809"/>
      <c r="H87" s="140">
        <f>ROUND($G$86*$F$86/F87,2)</f>
        <v>13</v>
      </c>
      <c r="I87" s="88" t="s">
        <v>50</v>
      </c>
      <c r="J87" s="80">
        <v>0</v>
      </c>
      <c r="K87" s="138">
        <f>IF(OR(ISBLANK(J87),G86=0,ISBLANK(G86)),,ROUND(J87+$K$3,2))</f>
        <v>0</v>
      </c>
      <c r="L87" s="102">
        <f t="shared" si="14"/>
        <v>0</v>
      </c>
      <c r="M87" s="103">
        <f t="shared" si="16"/>
        <v>0</v>
      </c>
    </row>
    <row r="88" spans="1:13" ht="15" customHeight="1" thickBot="1" x14ac:dyDescent="0.3">
      <c r="A88" s="260"/>
      <c r="B88" s="13"/>
      <c r="C88" s="128" t="s">
        <v>1394</v>
      </c>
      <c r="D88" s="1215"/>
      <c r="E88" s="128" t="s">
        <v>1395</v>
      </c>
      <c r="F88" s="1074">
        <v>200</v>
      </c>
      <c r="G88" s="1752"/>
      <c r="H88" s="128">
        <f>ROUND($G$86*$F$86/F88,2)</f>
        <v>13</v>
      </c>
      <c r="I88" s="13" t="s">
        <v>50</v>
      </c>
      <c r="J88" s="60">
        <v>0</v>
      </c>
      <c r="K88" s="127">
        <f>IF(OR(ISBLANK(J88),G86=0,ISBLANK(G86)),,ROUND(J88+$K$3,2))</f>
        <v>0</v>
      </c>
      <c r="L88" s="46">
        <f t="shared" si="14"/>
        <v>0</v>
      </c>
      <c r="M88" s="47">
        <f t="shared" si="16"/>
        <v>0</v>
      </c>
    </row>
    <row r="89" spans="1:13" ht="15" customHeight="1" thickBot="1" x14ac:dyDescent="0.3">
      <c r="A89" s="125">
        <v>20</v>
      </c>
      <c r="B89" s="2123" t="s">
        <v>1396</v>
      </c>
      <c r="C89" s="999" t="s">
        <v>2354</v>
      </c>
      <c r="D89" s="1230"/>
      <c r="E89" s="999" t="s">
        <v>1392</v>
      </c>
      <c r="F89" s="1081">
        <v>200</v>
      </c>
      <c r="G89" s="808">
        <v>5</v>
      </c>
      <c r="H89" s="446">
        <f>ROUND(G89*F89/F89,2)</f>
        <v>5</v>
      </c>
      <c r="I89" s="156" t="s">
        <v>50</v>
      </c>
      <c r="J89" s="147">
        <v>0</v>
      </c>
      <c r="K89" s="220">
        <f>IF(OR(ISBLANK(J89),G89=0,ISBLANK(G89)),,ROUND(J89+$K$3,2))</f>
        <v>0</v>
      </c>
      <c r="L89" s="447">
        <f>ROUND(H89*K89,2)</f>
        <v>0</v>
      </c>
      <c r="M89" s="448">
        <f t="shared" si="16"/>
        <v>0</v>
      </c>
    </row>
    <row r="90" spans="1:13" ht="15" customHeight="1" x14ac:dyDescent="0.25">
      <c r="A90" s="49"/>
      <c r="B90" s="34" t="s">
        <v>1397</v>
      </c>
      <c r="C90" s="135" t="s">
        <v>1799</v>
      </c>
      <c r="D90" s="1214"/>
      <c r="E90" s="135" t="s">
        <v>1392</v>
      </c>
      <c r="F90" s="1073">
        <v>200</v>
      </c>
      <c r="G90" s="1751"/>
      <c r="H90" s="135">
        <f>ROUND($G$89*$F$89/F90,2)</f>
        <v>5</v>
      </c>
      <c r="I90" s="34" t="s">
        <v>50</v>
      </c>
      <c r="J90" s="82">
        <v>0</v>
      </c>
      <c r="K90" s="134">
        <f>IF(OR(ISBLANK(J90),G89=0,ISBLANK(G89)),,ROUND(J90+$K$3,2))</f>
        <v>0</v>
      </c>
      <c r="L90" s="32">
        <f>ROUND(K90*H90,2)</f>
        <v>0</v>
      </c>
      <c r="M90" s="33">
        <f t="shared" si="16"/>
        <v>0</v>
      </c>
    </row>
    <row r="91" spans="1:13" ht="15" customHeight="1" thickBot="1" x14ac:dyDescent="0.3">
      <c r="A91" s="260"/>
      <c r="B91" s="13"/>
      <c r="C91" s="128" t="s">
        <v>1398</v>
      </c>
      <c r="D91" s="1215"/>
      <c r="E91" s="128" t="s">
        <v>1395</v>
      </c>
      <c r="F91" s="1074">
        <v>200</v>
      </c>
      <c r="G91" s="1752"/>
      <c r="H91" s="128">
        <f>ROUND($G$89*$F$89/F91,2)</f>
        <v>5</v>
      </c>
      <c r="I91" s="13" t="s">
        <v>50</v>
      </c>
      <c r="J91" s="60">
        <v>0</v>
      </c>
      <c r="K91" s="127">
        <f>IF(OR(ISBLANK(J91),G89=0,ISBLANK(G89)),,ROUND(J91+$K$3,2))</f>
        <v>0</v>
      </c>
      <c r="L91" s="46">
        <f>ROUND(K91*H91,2)</f>
        <v>0</v>
      </c>
      <c r="M91" s="47">
        <f t="shared" si="16"/>
        <v>0</v>
      </c>
    </row>
    <row r="92" spans="1:13" ht="15" customHeight="1" thickBot="1" x14ac:dyDescent="0.3">
      <c r="A92" s="22">
        <v>21</v>
      </c>
      <c r="B92" s="676" t="s">
        <v>3597</v>
      </c>
      <c r="C92" s="186" t="s">
        <v>2355</v>
      </c>
      <c r="D92" s="1231"/>
      <c r="E92" s="436" t="s">
        <v>1369</v>
      </c>
      <c r="F92" s="1072">
        <v>200</v>
      </c>
      <c r="G92" s="1765">
        <v>10</v>
      </c>
      <c r="H92" s="27">
        <f>ROUND(G92*F92/F92,2)</f>
        <v>10</v>
      </c>
      <c r="I92" s="23" t="s">
        <v>50</v>
      </c>
      <c r="J92" s="25">
        <v>0</v>
      </c>
      <c r="K92" s="66">
        <f>IF(OR(ISBLANK(J92),G92=0,ISBLANK(G92)),,ROUND(J92+$K$3,2))</f>
        <v>0</v>
      </c>
      <c r="L92" s="221">
        <f>ROUND(K92*H92,2)</f>
        <v>0</v>
      </c>
      <c r="M92" s="29">
        <f t="shared" si="16"/>
        <v>0</v>
      </c>
    </row>
    <row r="93" spans="1:13" ht="15" customHeight="1" thickBot="1" x14ac:dyDescent="0.3">
      <c r="A93" s="41"/>
      <c r="B93" s="108"/>
      <c r="C93" s="128" t="s">
        <v>2356</v>
      </c>
      <c r="D93" s="1218"/>
      <c r="E93" s="513" t="s">
        <v>1369</v>
      </c>
      <c r="F93" s="1075">
        <v>200</v>
      </c>
      <c r="G93" s="809">
        <v>0</v>
      </c>
      <c r="H93" s="70">
        <f>ROUND($G$92*$F$92/F93,2)</f>
        <v>10</v>
      </c>
      <c r="I93" s="48" t="s">
        <v>50</v>
      </c>
      <c r="J93" s="68">
        <v>0</v>
      </c>
      <c r="K93" s="69">
        <f>IF(OR(ISBLANK(J93),G92=0,ISBLANK(G92)),,ROUND(J93+$K$3,2))</f>
        <v>0</v>
      </c>
      <c r="L93" s="71">
        <f>ROUND(K93*H93,2)</f>
        <v>0</v>
      </c>
      <c r="M93" s="112">
        <f t="shared" si="16"/>
        <v>0</v>
      </c>
    </row>
    <row r="94" spans="1:13" ht="15" customHeight="1" thickBot="1" x14ac:dyDescent="0.3">
      <c r="A94" s="125">
        <v>22</v>
      </c>
      <c r="B94" s="165" t="s">
        <v>1399</v>
      </c>
      <c r="C94" s="470" t="s">
        <v>2357</v>
      </c>
      <c r="D94" s="1231"/>
      <c r="E94" s="470" t="s">
        <v>1369</v>
      </c>
      <c r="F94" s="1076">
        <v>200</v>
      </c>
      <c r="G94" s="1746">
        <v>10</v>
      </c>
      <c r="H94" s="329">
        <f>ROUND(G94*F94/F94,2)</f>
        <v>10</v>
      </c>
      <c r="I94" s="62" t="s">
        <v>50</v>
      </c>
      <c r="J94" s="120">
        <v>0</v>
      </c>
      <c r="K94" s="217">
        <f>IF(OR(ISBLANK(J94),G94=0,ISBLANK(G94)),,ROUND(J94+$K$3,2))</f>
        <v>0</v>
      </c>
      <c r="L94" s="221">
        <f>ROUND(H94*K94,2)</f>
        <v>0</v>
      </c>
      <c r="M94" s="330">
        <f t="shared" si="16"/>
        <v>0</v>
      </c>
    </row>
    <row r="95" spans="1:13" ht="15" customHeight="1" x14ac:dyDescent="0.25">
      <c r="A95" s="22"/>
      <c r="B95" s="113"/>
      <c r="C95" s="1001" t="s">
        <v>1400</v>
      </c>
      <c r="D95" s="1226"/>
      <c r="E95" s="863" t="s">
        <v>1368</v>
      </c>
      <c r="F95" s="1109">
        <v>204</v>
      </c>
      <c r="G95" s="809"/>
      <c r="H95" s="223">
        <f>ROUND($G$94*$F$94/F95,2)</f>
        <v>9.8000000000000007</v>
      </c>
      <c r="I95" s="88" t="s">
        <v>50</v>
      </c>
      <c r="J95" s="80">
        <v>0</v>
      </c>
      <c r="K95" s="81">
        <f>IF(OR(ISBLANK(J95),G94=0,ISBLANK(G94)),,ROUND(J95+$K$3,2))</f>
        <v>0</v>
      </c>
      <c r="L95" s="39">
        <f>ROUND(K95*H95,2)</f>
        <v>0</v>
      </c>
      <c r="M95" s="40">
        <f t="shared" si="16"/>
        <v>0</v>
      </c>
    </row>
    <row r="96" spans="1:13" ht="15" customHeight="1" x14ac:dyDescent="0.25">
      <c r="A96" s="49"/>
      <c r="B96" s="34"/>
      <c r="C96" s="860" t="s">
        <v>3598</v>
      </c>
      <c r="D96" s="1214"/>
      <c r="E96" s="123" t="s">
        <v>1368</v>
      </c>
      <c r="F96" s="1073">
        <v>200</v>
      </c>
      <c r="G96" s="1751"/>
      <c r="H96" s="135">
        <f>ROUND($G$94*$F$94/F96,2)</f>
        <v>10</v>
      </c>
      <c r="I96" s="34" t="s">
        <v>50</v>
      </c>
      <c r="J96" s="82">
        <v>0</v>
      </c>
      <c r="K96" s="134">
        <f>IF(OR(ISBLANK(J96),G94=0,ISBLANK(G94)),,ROUND(J96+$K$3,2))</f>
        <v>0</v>
      </c>
      <c r="L96" s="32">
        <f>ROUND(K96*H96,2)</f>
        <v>0</v>
      </c>
      <c r="M96" s="33">
        <f t="shared" si="16"/>
        <v>0</v>
      </c>
    </row>
    <row r="97" spans="1:13" ht="15" customHeight="1" thickBot="1" x14ac:dyDescent="0.3">
      <c r="A97" s="260"/>
      <c r="B97" s="13"/>
      <c r="C97" s="1058" t="s">
        <v>3599</v>
      </c>
      <c r="D97" s="1215"/>
      <c r="E97" s="128" t="s">
        <v>1368</v>
      </c>
      <c r="F97" s="1074">
        <v>200</v>
      </c>
      <c r="G97" s="1774"/>
      <c r="H97" s="128">
        <f>ROUND($G$94*$F$94/F97,2)</f>
        <v>10</v>
      </c>
      <c r="I97" s="13" t="s">
        <v>50</v>
      </c>
      <c r="J97" s="60">
        <v>0</v>
      </c>
      <c r="K97" s="127">
        <f>IF(OR(ISBLANK(J97),G94=0,ISBLANK(G94)),,ROUND(J97+$K$3,2))</f>
        <v>0</v>
      </c>
      <c r="L97" s="46">
        <f>ROUND(K97*H97,2)</f>
        <v>0</v>
      </c>
      <c r="M97" s="47">
        <f t="shared" si="16"/>
        <v>0</v>
      </c>
    </row>
    <row r="98" spans="1:13" ht="15" customHeight="1" thickBot="1" x14ac:dyDescent="0.3">
      <c r="A98" s="95">
        <v>23</v>
      </c>
      <c r="B98" s="2123" t="s">
        <v>1401</v>
      </c>
      <c r="C98" s="1188" t="s">
        <v>3600</v>
      </c>
      <c r="D98" s="1230"/>
      <c r="E98" s="999" t="s">
        <v>1368</v>
      </c>
      <c r="F98" s="1081">
        <v>200</v>
      </c>
      <c r="G98" s="1779">
        <v>105</v>
      </c>
      <c r="H98" s="470">
        <f>ROUND(G98*F98/F98,2)</f>
        <v>105</v>
      </c>
      <c r="I98" s="62" t="s">
        <v>50</v>
      </c>
      <c r="J98" s="120">
        <v>0</v>
      </c>
      <c r="K98" s="270">
        <f>IF(OR(ISBLANK(J98),G98=0,ISBLANK(G98)),,ROUND(J98+$K$3,2))</f>
        <v>0</v>
      </c>
      <c r="L98" s="221">
        <f>ROUND(H98*K98,2)</f>
        <v>0</v>
      </c>
      <c r="M98" s="330">
        <f t="shared" si="16"/>
        <v>0</v>
      </c>
    </row>
    <row r="99" spans="1:13" ht="15" customHeight="1" thickBot="1" x14ac:dyDescent="0.3">
      <c r="A99" s="52"/>
      <c r="B99" s="34" t="s">
        <v>1402</v>
      </c>
      <c r="C99" s="860" t="s">
        <v>3601</v>
      </c>
      <c r="D99" s="1036"/>
      <c r="E99" s="999" t="s">
        <v>1368</v>
      </c>
      <c r="F99" s="1081">
        <v>200</v>
      </c>
      <c r="G99" s="809"/>
      <c r="H99" s="470">
        <f>ROUND(G98*F98/F99,2)</f>
        <v>105</v>
      </c>
      <c r="I99" s="62" t="s">
        <v>50</v>
      </c>
      <c r="J99" s="120">
        <v>0</v>
      </c>
      <c r="K99" s="270">
        <f>IF(OR(ISBLANK(J99),G99=0,ISBLANK(G99)),,ROUND(J99+$K$3,2))</f>
        <v>0</v>
      </c>
      <c r="L99" s="221">
        <f>ROUND(H99*K99,2)</f>
        <v>0</v>
      </c>
      <c r="M99" s="330">
        <f t="shared" ref="M99" si="18">ROUND(K99/F99,2)</f>
        <v>0</v>
      </c>
    </row>
    <row r="100" spans="1:13" ht="15" customHeight="1" thickBot="1" x14ac:dyDescent="0.3">
      <c r="A100" s="125">
        <v>24</v>
      </c>
      <c r="B100" s="165" t="s">
        <v>1403</v>
      </c>
      <c r="C100" s="470" t="s">
        <v>2358</v>
      </c>
      <c r="D100" s="1231"/>
      <c r="E100" s="470" t="s">
        <v>1404</v>
      </c>
      <c r="F100" s="1076">
        <v>500</v>
      </c>
      <c r="G100" s="1746">
        <v>80</v>
      </c>
      <c r="H100" s="329">
        <f>ROUND(G100*F100/F100,2)</f>
        <v>80</v>
      </c>
      <c r="I100" s="62" t="s">
        <v>50</v>
      </c>
      <c r="J100" s="120">
        <v>0</v>
      </c>
      <c r="K100" s="217">
        <f>IF(OR(ISBLANK(J100),G100=0,ISBLANK(G100)),,ROUND(J100+$K$3,2))</f>
        <v>0</v>
      </c>
      <c r="L100" s="221">
        <f>ROUND(H100*K100,2)</f>
        <v>0</v>
      </c>
      <c r="M100" s="330">
        <f>ROUND(K100/F100,2)</f>
        <v>0</v>
      </c>
    </row>
    <row r="101" spans="1:13" ht="15" customHeight="1" x14ac:dyDescent="0.25">
      <c r="A101" s="49"/>
      <c r="B101" s="34" t="s">
        <v>1405</v>
      </c>
      <c r="C101" s="135" t="s">
        <v>2359</v>
      </c>
      <c r="D101" s="1214"/>
      <c r="E101" s="135" t="s">
        <v>1406</v>
      </c>
      <c r="F101" s="1073">
        <v>500</v>
      </c>
      <c r="G101" s="1751"/>
      <c r="H101" s="135">
        <f>ROUND($G$100*$F$100/F101,2)</f>
        <v>80</v>
      </c>
      <c r="I101" s="34" t="s">
        <v>50</v>
      </c>
      <c r="J101" s="82">
        <v>0</v>
      </c>
      <c r="K101" s="134">
        <f>IF(OR(ISBLANK(J101),G100=0,ISBLANK(G100)),,ROUND(J101+$K$3,2))</f>
        <v>0</v>
      </c>
      <c r="L101" s="32">
        <f>ROUND(K101*H101,2)</f>
        <v>0</v>
      </c>
      <c r="M101" s="33">
        <f>ROUND(K101/F101,2)</f>
        <v>0</v>
      </c>
    </row>
    <row r="102" spans="1:13" ht="15" customHeight="1" thickBot="1" x14ac:dyDescent="0.3">
      <c r="A102" s="260"/>
      <c r="B102" s="13"/>
      <c r="C102" s="128" t="s">
        <v>3602</v>
      </c>
      <c r="D102" s="1215"/>
      <c r="E102" s="128" t="s">
        <v>1406</v>
      </c>
      <c r="F102" s="1074">
        <v>500</v>
      </c>
      <c r="G102" s="1752"/>
      <c r="H102" s="128">
        <f>ROUND($G$100*$F$100/F102,2)</f>
        <v>80</v>
      </c>
      <c r="I102" s="13" t="s">
        <v>50</v>
      </c>
      <c r="J102" s="60">
        <v>0</v>
      </c>
      <c r="K102" s="127">
        <f>IF(OR(ISBLANK(J102),G100=0,ISBLANK(G100)),,ROUND(J102+$K$3,2))</f>
        <v>0</v>
      </c>
      <c r="L102" s="46">
        <f>ROUND(K102*H102,2)</f>
        <v>0</v>
      </c>
      <c r="M102" s="47">
        <f>ROUND(K102/F102,2)</f>
        <v>0</v>
      </c>
    </row>
    <row r="103" spans="1:13" ht="15" customHeight="1" thickBot="1" x14ac:dyDescent="0.3">
      <c r="A103" s="210">
        <v>25</v>
      </c>
      <c r="B103" s="200" t="s">
        <v>1407</v>
      </c>
      <c r="C103" s="436" t="s">
        <v>3603</v>
      </c>
      <c r="D103" s="1219"/>
      <c r="E103" s="436" t="s">
        <v>1369</v>
      </c>
      <c r="F103" s="1072">
        <v>200</v>
      </c>
      <c r="G103" s="1765">
        <v>55</v>
      </c>
      <c r="H103" s="27">
        <f>ROUND(G103*F103/F103,2)</f>
        <v>55</v>
      </c>
      <c r="I103" s="23" t="s">
        <v>50</v>
      </c>
      <c r="J103" s="25">
        <v>0</v>
      </c>
      <c r="K103" s="208">
        <f>IF(OR(ISBLANK(J103),G103=0,ISBLANK(G103)),,ROUND(J103+$K$3,2))</f>
        <v>0</v>
      </c>
      <c r="L103" s="28">
        <f>ROUND(H103*K103,2)</f>
        <v>0</v>
      </c>
      <c r="M103" s="29">
        <f>ROUND(K103/F103,2)</f>
        <v>0</v>
      </c>
    </row>
    <row r="104" spans="1:13" ht="15" customHeight="1" thickBot="1" x14ac:dyDescent="0.3">
      <c r="A104" s="55"/>
      <c r="B104" s="48" t="s">
        <v>1408</v>
      </c>
      <c r="C104" s="513"/>
      <c r="D104" s="1228"/>
      <c r="E104" s="513"/>
      <c r="F104" s="1075"/>
      <c r="G104" s="809"/>
      <c r="H104" s="70"/>
      <c r="I104" s="130"/>
      <c r="J104" s="133"/>
      <c r="K104" s="69"/>
      <c r="L104" s="71"/>
      <c r="M104" s="112"/>
    </row>
    <row r="105" spans="1:13" ht="15" customHeight="1" thickBot="1" x14ac:dyDescent="0.3">
      <c r="A105" s="22">
        <v>26</v>
      </c>
      <c r="B105" s="200" t="s">
        <v>1409</v>
      </c>
      <c r="C105" s="329" t="s">
        <v>51</v>
      </c>
      <c r="D105" s="1316"/>
      <c r="E105" s="436" t="s">
        <v>1410</v>
      </c>
      <c r="F105" s="1072">
        <v>6000</v>
      </c>
      <c r="G105" s="808">
        <v>2</v>
      </c>
      <c r="H105" s="27">
        <f>ROUND(G105*F105/F105,2)</f>
        <v>2</v>
      </c>
      <c r="I105" s="23" t="s">
        <v>50</v>
      </c>
      <c r="J105" s="982"/>
      <c r="K105" s="208"/>
      <c r="L105" s="28"/>
      <c r="M105" s="29"/>
    </row>
    <row r="106" spans="1:13" ht="15" customHeight="1" thickBot="1" x14ac:dyDescent="0.3">
      <c r="A106" s="41"/>
      <c r="B106" s="13" t="s">
        <v>1411</v>
      </c>
      <c r="C106" s="946" t="s">
        <v>52</v>
      </c>
      <c r="D106" s="1215"/>
      <c r="E106" s="1215"/>
      <c r="F106" s="1215"/>
      <c r="G106" s="1780">
        <v>0</v>
      </c>
      <c r="H106" s="70" t="e">
        <f>ROUND(G105*F105/F106,2)</f>
        <v>#DIV/0!</v>
      </c>
      <c r="I106" s="59" t="s">
        <v>50</v>
      </c>
      <c r="J106" s="2337">
        <v>0</v>
      </c>
      <c r="K106" s="69">
        <f>IF(OR(ISBLANK(J106),G105=0,ISBLANK(G105)),,ROUND(J106+$K$3,2))</f>
        <v>0</v>
      </c>
      <c r="L106" s="71" t="e">
        <f>ROUND(H106*K106,2)</f>
        <v>#DIV/0!</v>
      </c>
      <c r="M106" s="112" t="e">
        <f>ROUND(K106/F106,2)</f>
        <v>#DIV/0!</v>
      </c>
    </row>
    <row r="107" spans="1:13" ht="15" customHeight="1" thickBot="1" x14ac:dyDescent="0.3">
      <c r="A107" s="22">
        <v>27</v>
      </c>
      <c r="B107" s="200" t="s">
        <v>1412</v>
      </c>
      <c r="C107" s="329" t="s">
        <v>51</v>
      </c>
      <c r="D107" s="1216"/>
      <c r="E107" s="436" t="s">
        <v>1410</v>
      </c>
      <c r="F107" s="1072">
        <v>6000</v>
      </c>
      <c r="G107" s="808">
        <v>2</v>
      </c>
      <c r="H107" s="27">
        <f>ROUND(G107*F107/F107,2)</f>
        <v>2</v>
      </c>
      <c r="I107" s="23" t="s">
        <v>50</v>
      </c>
      <c r="J107" s="982"/>
      <c r="K107" s="208"/>
      <c r="L107" s="28"/>
      <c r="M107" s="29"/>
    </row>
    <row r="108" spans="1:13" ht="15" customHeight="1" thickBot="1" x14ac:dyDescent="0.3">
      <c r="A108" s="41"/>
      <c r="B108" s="13" t="s">
        <v>1411</v>
      </c>
      <c r="C108" s="946" t="s">
        <v>52</v>
      </c>
      <c r="D108" s="1215"/>
      <c r="E108" s="1215"/>
      <c r="F108" s="1215"/>
      <c r="G108" s="1780"/>
      <c r="H108" s="70" t="e">
        <f>ROUND(G107*F107/F108,2)</f>
        <v>#DIV/0!</v>
      </c>
      <c r="I108" s="59" t="s">
        <v>50</v>
      </c>
      <c r="J108" s="2336">
        <v>0</v>
      </c>
      <c r="K108" s="69">
        <f>IF(OR(ISBLANK(J108),G107=0,ISBLANK(G107)),,ROUND(J108+$K$3,2))</f>
        <v>0</v>
      </c>
      <c r="L108" s="71" t="e">
        <f>ROUND(H108*K108,2)</f>
        <v>#DIV/0!</v>
      </c>
      <c r="M108" s="112" t="e">
        <f>ROUND(K108/F108,2)</f>
        <v>#DIV/0!</v>
      </c>
    </row>
    <row r="109" spans="1:13" ht="15" customHeight="1" thickBot="1" x14ac:dyDescent="0.3">
      <c r="A109" s="125">
        <v>28</v>
      </c>
      <c r="B109" s="2123" t="s">
        <v>1413</v>
      </c>
      <c r="C109" s="999" t="s">
        <v>2360</v>
      </c>
      <c r="D109" s="1230"/>
      <c r="E109" s="999" t="s">
        <v>1369</v>
      </c>
      <c r="F109" s="1081">
        <v>200</v>
      </c>
      <c r="G109" s="808">
        <v>0</v>
      </c>
      <c r="H109" s="446">
        <f>ROUND(G109*F109/F109,2)</f>
        <v>0</v>
      </c>
      <c r="I109" s="156" t="s">
        <v>50</v>
      </c>
      <c r="J109" s="147">
        <v>0</v>
      </c>
      <c r="K109" s="220">
        <f>IF(OR(ISBLANK(J109),G109=0,ISBLANK(G109)),,ROUND(J109+$K$3,2))</f>
        <v>0</v>
      </c>
      <c r="L109" s="447">
        <f>ROUND(H109*K109,2)</f>
        <v>0</v>
      </c>
      <c r="M109" s="448">
        <f t="shared" ref="M109:M117" si="19">ROUND(K109/F109,2)</f>
        <v>0</v>
      </c>
    </row>
    <row r="110" spans="1:13" ht="15" customHeight="1" thickBot="1" x14ac:dyDescent="0.3">
      <c r="A110" s="260"/>
      <c r="B110" s="13" t="s">
        <v>1414</v>
      </c>
      <c r="C110" s="128" t="s">
        <v>3604</v>
      </c>
      <c r="D110" s="1215"/>
      <c r="E110" s="128" t="s">
        <v>1369</v>
      </c>
      <c r="F110" s="1074">
        <v>200</v>
      </c>
      <c r="G110" s="1752"/>
      <c r="H110" s="128">
        <f>ROUND($G$109*$F$109/F110,2)</f>
        <v>0</v>
      </c>
      <c r="I110" s="13" t="s">
        <v>50</v>
      </c>
      <c r="J110" s="60">
        <v>0</v>
      </c>
      <c r="K110" s="127">
        <f>IF(OR(ISBLANK(J110),G109=0,ISBLANK(G109)),,ROUND(J110+$K$3,2))</f>
        <v>0</v>
      </c>
      <c r="L110" s="46">
        <f>ROUND(K110*H110,2)</f>
        <v>0</v>
      </c>
      <c r="M110" s="47">
        <f t="shared" si="19"/>
        <v>0</v>
      </c>
    </row>
    <row r="111" spans="1:13" ht="15" customHeight="1" thickBot="1" x14ac:dyDescent="0.3">
      <c r="A111" s="125">
        <v>29</v>
      </c>
      <c r="B111" s="651" t="s">
        <v>1415</v>
      </c>
      <c r="C111" s="994" t="s">
        <v>3605</v>
      </c>
      <c r="D111" s="1236"/>
      <c r="E111" s="329" t="s">
        <v>900</v>
      </c>
      <c r="F111" s="1076">
        <v>100</v>
      </c>
      <c r="G111" s="808">
        <v>210</v>
      </c>
      <c r="H111" s="329">
        <f>ROUND(G111*F111/F111,2)</f>
        <v>210</v>
      </c>
      <c r="I111" s="62" t="s">
        <v>50</v>
      </c>
      <c r="J111" s="120">
        <v>0</v>
      </c>
      <c r="K111" s="217">
        <f>IF(OR(ISBLANK(J111),G111=0,ISBLANK(G111)),,ROUND(J111+$K$3,2))</f>
        <v>0</v>
      </c>
      <c r="L111" s="221">
        <f>ROUND(H111*K111,2)</f>
        <v>0</v>
      </c>
      <c r="M111" s="330">
        <f t="shared" si="19"/>
        <v>0</v>
      </c>
    </row>
    <row r="112" spans="1:13" ht="15" customHeight="1" x14ac:dyDescent="0.25">
      <c r="A112" s="22"/>
      <c r="B112" s="113" t="s">
        <v>1416</v>
      </c>
      <c r="C112" s="228" t="s">
        <v>3684</v>
      </c>
      <c r="D112" s="1226"/>
      <c r="E112" s="228" t="s">
        <v>900</v>
      </c>
      <c r="F112" s="1109">
        <v>100</v>
      </c>
      <c r="G112" s="809"/>
      <c r="H112" s="101">
        <f>ROUND($G$111*$F$111/F112,2)</f>
        <v>210</v>
      </c>
      <c r="I112" s="113" t="s">
        <v>50</v>
      </c>
      <c r="J112" s="80">
        <v>0</v>
      </c>
      <c r="K112" s="81">
        <f>IF(OR(ISBLANK(J112),G111=0,ISBLANK(G111)),,ROUND(J112+$K$3,2))</f>
        <v>0</v>
      </c>
      <c r="L112" s="39">
        <f t="shared" ref="L112:L117" si="20">ROUND(K112*H112,2)</f>
        <v>0</v>
      </c>
      <c r="M112" s="40">
        <f t="shared" si="19"/>
        <v>0</v>
      </c>
    </row>
    <row r="113" spans="1:16" ht="15" customHeight="1" x14ac:dyDescent="0.25">
      <c r="A113" s="49"/>
      <c r="B113" s="34"/>
      <c r="C113" s="135" t="s">
        <v>3606</v>
      </c>
      <c r="D113" s="1226"/>
      <c r="E113" s="135" t="s">
        <v>900</v>
      </c>
      <c r="F113" s="1073">
        <v>100</v>
      </c>
      <c r="G113" s="1751"/>
      <c r="H113" s="135">
        <f>ROUND($G$111*$F$111/F113,2)</f>
        <v>210</v>
      </c>
      <c r="I113" s="34" t="s">
        <v>50</v>
      </c>
      <c r="J113" s="82">
        <v>0</v>
      </c>
      <c r="K113" s="134">
        <f>IF(OR(ISBLANK(J113),G111=0,ISBLANK(G111)),,ROUND(J113+$K$3,2))</f>
        <v>0</v>
      </c>
      <c r="L113" s="32">
        <f t="shared" si="20"/>
        <v>0</v>
      </c>
      <c r="M113" s="33">
        <f t="shared" si="19"/>
        <v>0</v>
      </c>
    </row>
    <row r="114" spans="1:16" ht="15" customHeight="1" thickBot="1" x14ac:dyDescent="0.3">
      <c r="A114" s="260"/>
      <c r="B114" s="13"/>
      <c r="C114" s="128"/>
      <c r="D114" s="1324"/>
      <c r="E114" s="128"/>
      <c r="F114" s="1074"/>
      <c r="G114" s="1752"/>
      <c r="H114" s="128"/>
      <c r="I114" s="13"/>
      <c r="J114" s="968"/>
      <c r="K114" s="127"/>
      <c r="L114" s="46"/>
      <c r="M114" s="47"/>
    </row>
    <row r="115" spans="1:16" ht="15" customHeight="1" thickBot="1" x14ac:dyDescent="0.3">
      <c r="A115" s="125">
        <v>30</v>
      </c>
      <c r="B115" s="165" t="s">
        <v>1417</v>
      </c>
      <c r="C115" s="999" t="s">
        <v>1418</v>
      </c>
      <c r="D115" s="1230"/>
      <c r="E115" s="470" t="s">
        <v>1419</v>
      </c>
      <c r="F115" s="1076">
        <v>200</v>
      </c>
      <c r="G115" s="808">
        <v>0</v>
      </c>
      <c r="H115" s="329">
        <f>ROUND(G115*F115/F115,2)</f>
        <v>0</v>
      </c>
      <c r="I115" s="62" t="s">
        <v>50</v>
      </c>
      <c r="J115" s="120">
        <v>0</v>
      </c>
      <c r="K115" s="217">
        <f>IF(OR(ISBLANK(J115),G115=0,ISBLANK(G115)),,ROUND(J115+$K$3,2))</f>
        <v>0</v>
      </c>
      <c r="L115" s="221">
        <f t="shared" si="20"/>
        <v>0</v>
      </c>
      <c r="M115" s="330">
        <f t="shared" si="19"/>
        <v>0</v>
      </c>
    </row>
    <row r="116" spans="1:16" ht="15" customHeight="1" x14ac:dyDescent="0.25">
      <c r="A116" s="49"/>
      <c r="B116" s="34" t="s">
        <v>1420</v>
      </c>
      <c r="C116" s="123" t="s">
        <v>3607</v>
      </c>
      <c r="D116" s="1214"/>
      <c r="E116" s="135" t="s">
        <v>1369</v>
      </c>
      <c r="F116" s="1073">
        <v>200</v>
      </c>
      <c r="G116" s="1751"/>
      <c r="H116" s="135">
        <f>ROUND($G$115*$F$115/F116,2)</f>
        <v>0</v>
      </c>
      <c r="I116" s="34" t="s">
        <v>50</v>
      </c>
      <c r="J116" s="82">
        <v>0</v>
      </c>
      <c r="K116" s="134">
        <f>IF(OR(ISBLANK(J116),G115=0,ISBLANK(G115)),,ROUND(J116+$K$3,2))</f>
        <v>0</v>
      </c>
      <c r="L116" s="28">
        <f t="shared" si="20"/>
        <v>0</v>
      </c>
      <c r="M116" s="33">
        <f t="shared" si="19"/>
        <v>0</v>
      </c>
    </row>
    <row r="117" spans="1:16" ht="15" customHeight="1" x14ac:dyDescent="0.25">
      <c r="A117" s="49"/>
      <c r="B117" s="34"/>
      <c r="C117" s="135" t="s">
        <v>3608</v>
      </c>
      <c r="D117" s="1214"/>
      <c r="E117" s="135" t="s">
        <v>1419</v>
      </c>
      <c r="F117" s="1073">
        <v>200</v>
      </c>
      <c r="G117" s="1751"/>
      <c r="H117" s="135">
        <f>ROUND($G$115*$F$115/F117,2)</f>
        <v>0</v>
      </c>
      <c r="I117" s="34" t="s">
        <v>50</v>
      </c>
      <c r="J117" s="82">
        <v>0</v>
      </c>
      <c r="K117" s="134">
        <f>IF(OR(ISBLANK(J117),G115=0,ISBLANK(G115)),,ROUND(J117+$K$3,2))</f>
        <v>0</v>
      </c>
      <c r="L117" s="32">
        <f t="shared" si="20"/>
        <v>0</v>
      </c>
      <c r="M117" s="33">
        <f t="shared" si="19"/>
        <v>0</v>
      </c>
    </row>
    <row r="118" spans="1:16" ht="15" customHeight="1" thickBot="1" x14ac:dyDescent="0.3">
      <c r="A118" s="260"/>
      <c r="B118" s="13"/>
      <c r="C118" s="128"/>
      <c r="D118" s="1048"/>
      <c r="E118" s="128"/>
      <c r="F118" s="1074"/>
      <c r="G118" s="1752"/>
      <c r="H118" s="128"/>
      <c r="I118" s="13"/>
      <c r="J118" s="44"/>
      <c r="K118" s="127"/>
      <c r="L118" s="46"/>
      <c r="M118" s="47"/>
    </row>
    <row r="119" spans="1:16" ht="15" customHeight="1" thickBot="1" x14ac:dyDescent="0.3">
      <c r="A119" s="125">
        <v>31</v>
      </c>
      <c r="B119" s="2123" t="s">
        <v>1421</v>
      </c>
      <c r="C119" s="999" t="s">
        <v>2361</v>
      </c>
      <c r="D119" s="1230"/>
      <c r="E119" s="999" t="s">
        <v>1369</v>
      </c>
      <c r="F119" s="1081">
        <v>200</v>
      </c>
      <c r="G119" s="808">
        <v>40</v>
      </c>
      <c r="H119" s="446">
        <f>ROUND(G119*F119/F119,2)</f>
        <v>40</v>
      </c>
      <c r="I119" s="156" t="s">
        <v>50</v>
      </c>
      <c r="J119" s="147">
        <v>0</v>
      </c>
      <c r="K119" s="220">
        <f>IF(OR(ISBLANK(J119),G119=0,ISBLANK(G119)),,ROUND(J119+$K$3,2))</f>
        <v>0</v>
      </c>
      <c r="L119" s="447">
        <f>ROUND(H119*K119,2)</f>
        <v>0</v>
      </c>
      <c r="M119" s="448">
        <f t="shared" ref="M119:M126" si="21">ROUND(K119/F119,2)</f>
        <v>0</v>
      </c>
    </row>
    <row r="120" spans="1:16" ht="15" customHeight="1" x14ac:dyDescent="0.25">
      <c r="A120" s="49"/>
      <c r="B120" s="34" t="s">
        <v>1414</v>
      </c>
      <c r="C120" s="135" t="s">
        <v>3609</v>
      </c>
      <c r="D120" s="1214"/>
      <c r="E120" s="135" t="s">
        <v>1369</v>
      </c>
      <c r="F120" s="1073">
        <v>200</v>
      </c>
      <c r="G120" s="1751"/>
      <c r="H120" s="135">
        <f>ROUND($G$119*$F$119/F120,2)</f>
        <v>40</v>
      </c>
      <c r="I120" s="34" t="s">
        <v>50</v>
      </c>
      <c r="J120" s="82">
        <v>0</v>
      </c>
      <c r="K120" s="134">
        <f>IF(OR(ISBLANK(J120),G119=0,ISBLANK(G119)),,ROUND(J120+$K$3,2))</f>
        <v>0</v>
      </c>
      <c r="L120" s="32">
        <f t="shared" ref="L120:L126" si="22">ROUND(K120*H120,2)</f>
        <v>0</v>
      </c>
      <c r="M120" s="33">
        <f t="shared" si="21"/>
        <v>0</v>
      </c>
    </row>
    <row r="121" spans="1:16" ht="15" customHeight="1" thickBot="1" x14ac:dyDescent="0.3">
      <c r="A121" s="260"/>
      <c r="B121" s="13"/>
      <c r="D121" s="1048"/>
      <c r="E121" s="128" t="s">
        <v>1368</v>
      </c>
      <c r="F121" s="1074">
        <v>200</v>
      </c>
      <c r="G121" s="1752"/>
      <c r="H121" s="128">
        <f>ROUND($G$119*$F$119/F121,2)</f>
        <v>40</v>
      </c>
      <c r="I121" s="13" t="s">
        <v>50</v>
      </c>
      <c r="J121" s="60">
        <v>0</v>
      </c>
      <c r="K121" s="127">
        <f>IF(OR(ISBLANK(J121),G119=0,ISBLANK(G119)),,ROUND(J121+$K$3,2))</f>
        <v>0</v>
      </c>
      <c r="L121" s="46">
        <f t="shared" si="22"/>
        <v>0</v>
      </c>
      <c r="M121" s="47">
        <f t="shared" si="21"/>
        <v>0</v>
      </c>
    </row>
    <row r="122" spans="1:16" ht="15" customHeight="1" thickBot="1" x14ac:dyDescent="0.3">
      <c r="A122" s="125">
        <v>32</v>
      </c>
      <c r="B122" s="165" t="s">
        <v>1422</v>
      </c>
      <c r="C122" s="470" t="s">
        <v>2362</v>
      </c>
      <c r="D122" s="1231"/>
      <c r="E122" s="470" t="s">
        <v>1346</v>
      </c>
      <c r="F122" s="1076">
        <v>100</v>
      </c>
      <c r="G122" s="808">
        <v>10</v>
      </c>
      <c r="H122" s="329">
        <f>ROUND(G122*F122/F122,2)</f>
        <v>10</v>
      </c>
      <c r="I122" s="62" t="s">
        <v>50</v>
      </c>
      <c r="J122" s="120">
        <v>0</v>
      </c>
      <c r="K122" s="217">
        <f>IF(OR(ISBLANK(J122),G122=0,ISBLANK(G122)),,ROUND(J122+$K$3,2))</f>
        <v>0</v>
      </c>
      <c r="L122" s="221">
        <f t="shared" si="22"/>
        <v>0</v>
      </c>
      <c r="M122" s="330">
        <f t="shared" si="21"/>
        <v>0</v>
      </c>
    </row>
    <row r="123" spans="1:16" ht="15" customHeight="1" x14ac:dyDescent="0.25">
      <c r="A123" s="22"/>
      <c r="B123" s="34" t="s">
        <v>1423</v>
      </c>
      <c r="C123" s="135" t="s">
        <v>3610</v>
      </c>
      <c r="D123" s="1214"/>
      <c r="E123" s="135" t="s">
        <v>1346</v>
      </c>
      <c r="F123" s="1073">
        <v>100</v>
      </c>
      <c r="G123" s="809"/>
      <c r="H123" s="27">
        <f>ROUND(G122*F122/F123,2)</f>
        <v>10</v>
      </c>
      <c r="I123" s="23" t="s">
        <v>50</v>
      </c>
      <c r="J123" s="82">
        <v>0</v>
      </c>
      <c r="K123" s="66">
        <f>IF(OR(ISBLANK(J123),G122=0,ISBLANK(G122)),,ROUND(J123+$K$3,2))</f>
        <v>0</v>
      </c>
      <c r="L123" s="28">
        <f t="shared" si="22"/>
        <v>0</v>
      </c>
      <c r="M123" s="29">
        <f t="shared" si="21"/>
        <v>0</v>
      </c>
    </row>
    <row r="124" spans="1:16" ht="15" customHeight="1" x14ac:dyDescent="0.25">
      <c r="A124" s="22"/>
      <c r="B124" s="113"/>
      <c r="C124" s="228" t="s">
        <v>3685</v>
      </c>
      <c r="D124" s="1226"/>
      <c r="E124" s="228" t="s">
        <v>1346</v>
      </c>
      <c r="F124" s="1109">
        <v>100</v>
      </c>
      <c r="G124" s="809"/>
      <c r="H124" s="140">
        <f>ROUND($G$122*$F$122/F124,2)</f>
        <v>10</v>
      </c>
      <c r="I124" s="88" t="s">
        <v>50</v>
      </c>
      <c r="J124" s="80">
        <v>0</v>
      </c>
      <c r="K124" s="138">
        <f>IF(OR(ISBLANK(J124),G122=0,ISBLANK(G122)),,ROUND(J124+$K$3,2))</f>
        <v>0</v>
      </c>
      <c r="L124" s="102">
        <f t="shared" si="22"/>
        <v>0</v>
      </c>
      <c r="M124" s="33">
        <f t="shared" si="21"/>
        <v>0</v>
      </c>
      <c r="O124" s="520"/>
      <c r="P124" s="21"/>
    </row>
    <row r="125" spans="1:16" ht="15" customHeight="1" x14ac:dyDescent="0.25">
      <c r="A125" s="49"/>
      <c r="B125" s="34"/>
      <c r="C125" s="135" t="s">
        <v>3611</v>
      </c>
      <c r="D125" s="1214"/>
      <c r="E125" s="135" t="s">
        <v>1346</v>
      </c>
      <c r="F125" s="1073">
        <v>100</v>
      </c>
      <c r="G125" s="1751"/>
      <c r="H125" s="135">
        <f>ROUND($G$122*$F$122/F125,2)</f>
        <v>10</v>
      </c>
      <c r="I125" s="34" t="s">
        <v>50</v>
      </c>
      <c r="J125" s="82">
        <v>0</v>
      </c>
      <c r="K125" s="134">
        <f>IF(OR(ISBLANK(J125),G122=0,ISBLANK(G122)),,ROUND(J125+$K$3,2))</f>
        <v>0</v>
      </c>
      <c r="L125" s="32">
        <f t="shared" si="22"/>
        <v>0</v>
      </c>
      <c r="M125" s="33">
        <f t="shared" si="21"/>
        <v>0</v>
      </c>
    </row>
    <row r="126" spans="1:16" ht="15" customHeight="1" thickBot="1" x14ac:dyDescent="0.3">
      <c r="A126" s="260"/>
      <c r="B126" s="13"/>
      <c r="D126" s="1048"/>
      <c r="E126" s="128" t="s">
        <v>1346</v>
      </c>
      <c r="F126" s="1074">
        <v>100</v>
      </c>
      <c r="G126" s="1752"/>
      <c r="H126" s="128">
        <f>ROUND($G$122*$F$122/F126,2)</f>
        <v>10</v>
      </c>
      <c r="I126" s="13" t="s">
        <v>50</v>
      </c>
      <c r="J126" s="60">
        <v>0</v>
      </c>
      <c r="K126" s="127">
        <f>IF(OR(ISBLANK(J126),G122=0,ISBLANK(G122)),,ROUND(J126+$K$3,2))</f>
        <v>0</v>
      </c>
      <c r="L126" s="46">
        <f t="shared" si="22"/>
        <v>0</v>
      </c>
      <c r="M126" s="112">
        <f t="shared" si="21"/>
        <v>0</v>
      </c>
    </row>
    <row r="127" spans="1:16" s="167" customFormat="1" ht="15" customHeight="1" thickBot="1" x14ac:dyDescent="0.3">
      <c r="A127" s="95">
        <v>33</v>
      </c>
      <c r="B127" s="1605" t="s">
        <v>1424</v>
      </c>
      <c r="C127" s="329" t="s">
        <v>51</v>
      </c>
      <c r="D127" s="1223"/>
      <c r="E127" s="994" t="s">
        <v>900</v>
      </c>
      <c r="F127" s="1101">
        <v>100</v>
      </c>
      <c r="G127" s="1781">
        <v>220</v>
      </c>
      <c r="H127" s="470">
        <f>ROUND(G127*F127/F127,2)</f>
        <v>220</v>
      </c>
      <c r="I127" s="94" t="s">
        <v>50</v>
      </c>
      <c r="J127" s="2338" t="s">
        <v>157</v>
      </c>
      <c r="K127" s="336" t="s">
        <v>157</v>
      </c>
      <c r="L127" s="221" t="s">
        <v>157</v>
      </c>
      <c r="M127" s="330" t="s">
        <v>157</v>
      </c>
      <c r="N127" s="99"/>
    </row>
    <row r="128" spans="1:16" s="167" customFormat="1" ht="15" customHeight="1" x14ac:dyDescent="0.25">
      <c r="A128" s="52"/>
      <c r="B128" s="30"/>
      <c r="C128" s="946" t="s">
        <v>52</v>
      </c>
      <c r="D128" s="1214"/>
      <c r="E128" s="1214"/>
      <c r="F128" s="1214"/>
      <c r="G128" s="1782"/>
      <c r="H128" s="27" t="e">
        <f>ROUND(G127*F127/F128,2)</f>
        <v>#DIV/0!</v>
      </c>
      <c r="I128" s="50" t="s">
        <v>50</v>
      </c>
      <c r="J128" s="2339">
        <v>0</v>
      </c>
      <c r="K128" s="66">
        <f>IF(OR(ISBLANK(J128),G127=0,ISBLANK(G127)),,ROUND(J128+$K$3,2))</f>
        <v>0</v>
      </c>
      <c r="L128" s="28" t="e">
        <f>ROUND(H128*K128,2)</f>
        <v>#DIV/0!</v>
      </c>
      <c r="M128" s="29" t="e">
        <f>ROUND(K128/F128,2)</f>
        <v>#DIV/0!</v>
      </c>
      <c r="N128" s="99"/>
    </row>
    <row r="129" spans="1:13" ht="15" customHeight="1" thickBot="1" x14ac:dyDescent="0.3">
      <c r="A129" s="463"/>
      <c r="B129" s="461"/>
      <c r="C129" s="1113"/>
      <c r="D129" s="1237"/>
      <c r="E129" s="1113"/>
      <c r="F129" s="1114"/>
      <c r="G129" s="1783"/>
      <c r="H129" s="464"/>
      <c r="I129" s="465"/>
      <c r="J129" s="466"/>
      <c r="K129" s="467"/>
      <c r="L129" s="468"/>
      <c r="M129" s="469"/>
    </row>
    <row r="130" spans="1:13" ht="15" customHeight="1" thickTop="1" thickBot="1" x14ac:dyDescent="0.3">
      <c r="A130" s="543"/>
      <c r="B130" s="544"/>
      <c r="C130" s="1003"/>
      <c r="D130" s="1003"/>
      <c r="E130" s="1003"/>
      <c r="F130" s="1161"/>
      <c r="G130" s="1771"/>
      <c r="H130" s="545"/>
      <c r="I130" s="546" t="s">
        <v>66</v>
      </c>
      <c r="J130" s="548"/>
      <c r="K130" s="548"/>
      <c r="L130" s="549">
        <f>SUMIF(L7:L129,"&gt;0")</f>
        <v>0</v>
      </c>
      <c r="M130" s="550"/>
    </row>
    <row r="131" spans="1:13" ht="15" customHeight="1" x14ac:dyDescent="0.25">
      <c r="G131" s="1772"/>
    </row>
  </sheetData>
  <sheetProtection selectLockedCells="1"/>
  <customSheetViews>
    <customSheetView guid="{2146B8A8-0C50-46D7-9E04-99F80A0FDBAC}" showPageBreaks="1" fitToPage="1">
      <selection activeCell="A111" sqref="A111:XFD111"/>
      <rowBreaks count="2" manualBreakCount="2">
        <brk id="84" max="16383" man="1"/>
        <brk id="114" max="16383" man="1"/>
      </rowBreaks>
      <pageMargins left="0" right="0" top="0" bottom="0" header="0" footer="0"/>
      <pageSetup scale="91" fitToHeight="0" orientation="landscape" r:id="rId1"/>
      <headerFooter>
        <oddHeader>&amp;C&amp;16South Carolina Purchasing Alliance Lot A
&amp;R&amp;12&amp;A
2014</oddHeader>
      </headerFooter>
    </customSheetView>
    <customSheetView guid="{92C9CC13-8131-4554-86CD-BEA0EE82905A}" scale="120" fitToPage="1" topLeftCell="A43">
      <selection activeCell="C2" sqref="C2"/>
      <rowBreaks count="2" manualBreakCount="2">
        <brk id="78" max="16383" man="1"/>
        <brk id="117" max="16383" man="1"/>
      </rowBreaks>
      <pageMargins left="0" right="0" top="0" bottom="0" header="0" footer="0"/>
      <pageSetup scale="91" fitToHeight="0" orientation="landscape" r:id="rId2"/>
      <headerFooter>
        <oddHeader>&amp;C&amp;16South Carolina Purchasing Alliance Lot A
&amp;R&amp;12&amp;A
2014</oddHeader>
      </headerFooter>
    </customSheetView>
  </customSheetViews>
  <mergeCells count="3">
    <mergeCell ref="E1:M1"/>
    <mergeCell ref="E2:M2"/>
    <mergeCell ref="F3:J3"/>
  </mergeCells>
  <conditionalFormatting sqref="G99 G87:G88 G11 G21:G26 G28:G30 G32:G34 G36 G38 G40 G42 G44 G46:G47 G49:G55 G57:G62 G64:G66 G68:G77 G79:G85 G93 G104 G106 G108 G112:G114 G120:G121 G123:G126 G13:G19 G95:G97 G101:G102 G116:G118 G129:G130 G110 G90:G91">
    <cfRule type="cellIs" dxfId="19" priority="18" stopIfTrue="1" operator="equal">
      <formula>0</formula>
    </cfRule>
  </conditionalFormatting>
  <conditionalFormatting sqref="G99 G87:G88 G11 G21:G26 G28:G30 G32:G34 G36 G38 G40 G42 G44 G46:G47 G49:G55 G57:G62 G64:G66 G68:G77 G79:G85 G93 G104 G106 G108 G112:G114 G120:G121 G123:G126 G13:G19 G95:G97 G101:G102 G116:G118 G129:G130 G110 G90:G91">
    <cfRule type="cellIs" dxfId="18" priority="17" stopIfTrue="1" operator="equal">
      <formula>0</formula>
    </cfRule>
  </conditionalFormatting>
  <conditionalFormatting sqref="G128">
    <cfRule type="cellIs" dxfId="17" priority="6" stopIfTrue="1" operator="equal">
      <formula>0</formula>
    </cfRule>
  </conditionalFormatting>
  <conditionalFormatting sqref="G128">
    <cfRule type="cellIs" dxfId="16" priority="5" stopIfTrue="1" operator="equal">
      <formula>0</formula>
    </cfRule>
  </conditionalFormatting>
  <conditionalFormatting sqref="G9">
    <cfRule type="cellIs" dxfId="15" priority="4" stopIfTrue="1" operator="equal">
      <formula>0</formula>
    </cfRule>
  </conditionalFormatting>
  <conditionalFormatting sqref="G9">
    <cfRule type="cellIs" dxfId="14" priority="3" stopIfTrue="1" operator="equal">
      <formula>0</formula>
    </cfRule>
  </conditionalFormatting>
  <hyperlinks>
    <hyperlink ref="C2" location="'Recap Sheet'!B1" tooltip="Click here to return to recap sheet" display="Return to Recap Sheet"/>
  </hyperlinks>
  <pageMargins left="0.25" right="0.25" top="0.75" bottom="0.75" header="0.3" footer="0.3"/>
  <pageSetup scale="89" fitToHeight="0" orientation="landscape" r:id="rId3"/>
  <headerFooter>
    <oddHeader>&amp;C&amp;"-,Bold"&amp;10South Carolina School Food Service Purchasing Alliance, Inc. 
2018-2019 Bid
Lot A &amp;R&amp;12&amp;A
Page &amp;P of &amp;N</oddHeader>
  </headerFooter>
  <rowBreaks count="2" manualBreakCount="2">
    <brk id="66" max="16383" man="1"/>
    <brk id="102" max="16383" man="1"/>
  </rowBreaks>
  <ignoredErrors>
    <ignoredError sqref="L27 L31 L35 H40 H42:H44 L89 H93 L94 L111 L37 L39:L40" formula="1"/>
    <ignoredError sqref="H33 L33:M33" evalError="1"/>
  </ignoredErrors>
</worksheet>
</file>

<file path=xl/worksheets/sheet3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Q143"/>
  <sheetViews>
    <sheetView view="pageLayout" zoomScaleNormal="110" workbookViewId="0">
      <selection activeCell="C2" sqref="C2"/>
    </sheetView>
  </sheetViews>
  <sheetFormatPr defaultColWidth="11.42578125" defaultRowHeight="15" customHeight="1" x14ac:dyDescent="0.25"/>
  <cols>
    <col min="1" max="1" width="5.140625" style="307" customWidth="1"/>
    <col min="2" max="2" width="49.7109375" style="334" customWidth="1"/>
    <col min="3" max="3" width="31" style="308" customWidth="1"/>
    <col min="4" max="4" width="8.5703125" style="308" customWidth="1"/>
    <col min="5" max="5" width="6.28515625" style="308" customWidth="1"/>
    <col min="6" max="6" width="6.140625" style="1082" customWidth="1"/>
    <col min="7" max="7" width="6" style="405" customWidth="1"/>
    <col min="8" max="8" width="6.42578125" style="308" customWidth="1"/>
    <col min="9" max="9" width="3.28515625" style="334" customWidth="1"/>
    <col min="10" max="10" width="6" style="209" customWidth="1"/>
    <col min="11" max="11" width="7.28515625" style="209" customWidth="1"/>
    <col min="12" max="12" width="7.7109375" style="309" customWidth="1"/>
    <col min="13" max="13" width="6.140625" style="310" customWidth="1"/>
    <col min="14" max="14" width="6.85546875" style="10" customWidth="1"/>
    <col min="15" max="15" width="7.28515625" style="334" customWidth="1"/>
    <col min="16" max="16" width="6.5703125" style="334" customWidth="1"/>
    <col min="17" max="17" width="5.140625" style="334" customWidth="1"/>
    <col min="18" max="18" width="5.85546875" style="334" customWidth="1"/>
    <col min="19" max="19" width="6.28515625" style="334" customWidth="1"/>
    <col min="20" max="20" width="5.7109375" style="334" customWidth="1"/>
    <col min="21" max="255" width="11.42578125" style="334"/>
    <col min="256" max="256" width="3.85546875" style="334" customWidth="1"/>
    <col min="257" max="257" width="49.7109375" style="334" customWidth="1"/>
    <col min="258" max="258" width="29.42578125" style="334" customWidth="1"/>
    <col min="259" max="259" width="6.28515625" style="334" customWidth="1"/>
    <col min="260" max="260" width="4.28515625" style="334" customWidth="1"/>
    <col min="261" max="261" width="6.42578125" style="334" customWidth="1"/>
    <col min="262" max="262" width="3.28515625" style="334" customWidth="1"/>
    <col min="263" max="263" width="6" style="334" customWidth="1"/>
    <col min="264" max="264" width="5.7109375" style="334" bestFit="1" customWidth="1"/>
    <col min="265" max="265" width="7" style="334" customWidth="1"/>
    <col min="266" max="266" width="5.42578125" style="334" customWidth="1"/>
    <col min="267" max="267" width="5" style="334" customWidth="1"/>
    <col min="268" max="268" width="6" style="334" bestFit="1" customWidth="1"/>
    <col min="269" max="269" width="6.140625" style="334" customWidth="1"/>
    <col min="270" max="270" width="16.5703125" style="334" customWidth="1"/>
    <col min="271" max="511" width="11.42578125" style="334"/>
    <col min="512" max="512" width="3.85546875" style="334" customWidth="1"/>
    <col min="513" max="513" width="49.7109375" style="334" customWidth="1"/>
    <col min="514" max="514" width="29.42578125" style="334" customWidth="1"/>
    <col min="515" max="515" width="6.28515625" style="334" customWidth="1"/>
    <col min="516" max="516" width="4.28515625" style="334" customWidth="1"/>
    <col min="517" max="517" width="6.42578125" style="334" customWidth="1"/>
    <col min="518" max="518" width="3.28515625" style="334" customWidth="1"/>
    <col min="519" max="519" width="6" style="334" customWidth="1"/>
    <col min="520" max="520" width="5.7109375" style="334" bestFit="1" customWidth="1"/>
    <col min="521" max="521" width="7" style="334" customWidth="1"/>
    <col min="522" max="522" width="5.42578125" style="334" customWidth="1"/>
    <col min="523" max="523" width="5" style="334" customWidth="1"/>
    <col min="524" max="524" width="6" style="334" bestFit="1" customWidth="1"/>
    <col min="525" max="525" width="6.140625" style="334" customWidth="1"/>
    <col min="526" max="526" width="16.5703125" style="334" customWidth="1"/>
    <col min="527" max="767" width="11.42578125" style="334"/>
    <col min="768" max="768" width="3.85546875" style="334" customWidth="1"/>
    <col min="769" max="769" width="49.7109375" style="334" customWidth="1"/>
    <col min="770" max="770" width="29.42578125" style="334" customWidth="1"/>
    <col min="771" max="771" width="6.28515625" style="334" customWidth="1"/>
    <col min="772" max="772" width="4.28515625" style="334" customWidth="1"/>
    <col min="773" max="773" width="6.42578125" style="334" customWidth="1"/>
    <col min="774" max="774" width="3.28515625" style="334" customWidth="1"/>
    <col min="775" max="775" width="6" style="334" customWidth="1"/>
    <col min="776" max="776" width="5.7109375" style="334" bestFit="1" customWidth="1"/>
    <col min="777" max="777" width="7" style="334" customWidth="1"/>
    <col min="778" max="778" width="5.42578125" style="334" customWidth="1"/>
    <col min="779" max="779" width="5" style="334" customWidth="1"/>
    <col min="780" max="780" width="6" style="334" bestFit="1" customWidth="1"/>
    <col min="781" max="781" width="6.140625" style="334" customWidth="1"/>
    <col min="782" max="782" width="16.5703125" style="334" customWidth="1"/>
    <col min="783" max="1023" width="11.42578125" style="334"/>
    <col min="1024" max="1024" width="3.85546875" style="334" customWidth="1"/>
    <col min="1025" max="1025" width="49.7109375" style="334" customWidth="1"/>
    <col min="1026" max="1026" width="29.42578125" style="334" customWidth="1"/>
    <col min="1027" max="1027" width="6.28515625" style="334" customWidth="1"/>
    <col min="1028" max="1028" width="4.28515625" style="334" customWidth="1"/>
    <col min="1029" max="1029" width="6.42578125" style="334" customWidth="1"/>
    <col min="1030" max="1030" width="3.28515625" style="334" customWidth="1"/>
    <col min="1031" max="1031" width="6" style="334" customWidth="1"/>
    <col min="1032" max="1032" width="5.7109375" style="334" bestFit="1" customWidth="1"/>
    <col min="1033" max="1033" width="7" style="334" customWidth="1"/>
    <col min="1034" max="1034" width="5.42578125" style="334" customWidth="1"/>
    <col min="1035" max="1035" width="5" style="334" customWidth="1"/>
    <col min="1036" max="1036" width="6" style="334" bestFit="1" customWidth="1"/>
    <col min="1037" max="1037" width="6.140625" style="334" customWidth="1"/>
    <col min="1038" max="1038" width="16.5703125" style="334" customWidth="1"/>
    <col min="1039" max="1279" width="11.42578125" style="334"/>
    <col min="1280" max="1280" width="3.85546875" style="334" customWidth="1"/>
    <col min="1281" max="1281" width="49.7109375" style="334" customWidth="1"/>
    <col min="1282" max="1282" width="29.42578125" style="334" customWidth="1"/>
    <col min="1283" max="1283" width="6.28515625" style="334" customWidth="1"/>
    <col min="1284" max="1284" width="4.28515625" style="334" customWidth="1"/>
    <col min="1285" max="1285" width="6.42578125" style="334" customWidth="1"/>
    <col min="1286" max="1286" width="3.28515625" style="334" customWidth="1"/>
    <col min="1287" max="1287" width="6" style="334" customWidth="1"/>
    <col min="1288" max="1288" width="5.7109375" style="334" bestFit="1" customWidth="1"/>
    <col min="1289" max="1289" width="7" style="334" customWidth="1"/>
    <col min="1290" max="1290" width="5.42578125" style="334" customWidth="1"/>
    <col min="1291" max="1291" width="5" style="334" customWidth="1"/>
    <col min="1292" max="1292" width="6" style="334" bestFit="1" customWidth="1"/>
    <col min="1293" max="1293" width="6.140625" style="334" customWidth="1"/>
    <col min="1294" max="1294" width="16.5703125" style="334" customWidth="1"/>
    <col min="1295" max="1535" width="11.42578125" style="334"/>
    <col min="1536" max="1536" width="3.85546875" style="334" customWidth="1"/>
    <col min="1537" max="1537" width="49.7109375" style="334" customWidth="1"/>
    <col min="1538" max="1538" width="29.42578125" style="334" customWidth="1"/>
    <col min="1539" max="1539" width="6.28515625" style="334" customWidth="1"/>
    <col min="1540" max="1540" width="4.28515625" style="334" customWidth="1"/>
    <col min="1541" max="1541" width="6.42578125" style="334" customWidth="1"/>
    <col min="1542" max="1542" width="3.28515625" style="334" customWidth="1"/>
    <col min="1543" max="1543" width="6" style="334" customWidth="1"/>
    <col min="1544" max="1544" width="5.7109375" style="334" bestFit="1" customWidth="1"/>
    <col min="1545" max="1545" width="7" style="334" customWidth="1"/>
    <col min="1546" max="1546" width="5.42578125" style="334" customWidth="1"/>
    <col min="1547" max="1547" width="5" style="334" customWidth="1"/>
    <col min="1548" max="1548" width="6" style="334" bestFit="1" customWidth="1"/>
    <col min="1549" max="1549" width="6.140625" style="334" customWidth="1"/>
    <col min="1550" max="1550" width="16.5703125" style="334" customWidth="1"/>
    <col min="1551" max="1791" width="11.42578125" style="334"/>
    <col min="1792" max="1792" width="3.85546875" style="334" customWidth="1"/>
    <col min="1793" max="1793" width="49.7109375" style="334" customWidth="1"/>
    <col min="1794" max="1794" width="29.42578125" style="334" customWidth="1"/>
    <col min="1795" max="1795" width="6.28515625" style="334" customWidth="1"/>
    <col min="1796" max="1796" width="4.28515625" style="334" customWidth="1"/>
    <col min="1797" max="1797" width="6.42578125" style="334" customWidth="1"/>
    <col min="1798" max="1798" width="3.28515625" style="334" customWidth="1"/>
    <col min="1799" max="1799" width="6" style="334" customWidth="1"/>
    <col min="1800" max="1800" width="5.7109375" style="334" bestFit="1" customWidth="1"/>
    <col min="1801" max="1801" width="7" style="334" customWidth="1"/>
    <col min="1802" max="1802" width="5.42578125" style="334" customWidth="1"/>
    <col min="1803" max="1803" width="5" style="334" customWidth="1"/>
    <col min="1804" max="1804" width="6" style="334" bestFit="1" customWidth="1"/>
    <col min="1805" max="1805" width="6.140625" style="334" customWidth="1"/>
    <col min="1806" max="1806" width="16.5703125" style="334" customWidth="1"/>
    <col min="1807" max="2047" width="11.42578125" style="334"/>
    <col min="2048" max="2048" width="3.85546875" style="334" customWidth="1"/>
    <col min="2049" max="2049" width="49.7109375" style="334" customWidth="1"/>
    <col min="2050" max="2050" width="29.42578125" style="334" customWidth="1"/>
    <col min="2051" max="2051" width="6.28515625" style="334" customWidth="1"/>
    <col min="2052" max="2052" width="4.28515625" style="334" customWidth="1"/>
    <col min="2053" max="2053" width="6.42578125" style="334" customWidth="1"/>
    <col min="2054" max="2054" width="3.28515625" style="334" customWidth="1"/>
    <col min="2055" max="2055" width="6" style="334" customWidth="1"/>
    <col min="2056" max="2056" width="5.7109375" style="334" bestFit="1" customWidth="1"/>
    <col min="2057" max="2057" width="7" style="334" customWidth="1"/>
    <col min="2058" max="2058" width="5.42578125" style="334" customWidth="1"/>
    <col min="2059" max="2059" width="5" style="334" customWidth="1"/>
    <col min="2060" max="2060" width="6" style="334" bestFit="1" customWidth="1"/>
    <col min="2061" max="2061" width="6.140625" style="334" customWidth="1"/>
    <col min="2062" max="2062" width="16.5703125" style="334" customWidth="1"/>
    <col min="2063" max="2303" width="11.42578125" style="334"/>
    <col min="2304" max="2304" width="3.85546875" style="334" customWidth="1"/>
    <col min="2305" max="2305" width="49.7109375" style="334" customWidth="1"/>
    <col min="2306" max="2306" width="29.42578125" style="334" customWidth="1"/>
    <col min="2307" max="2307" width="6.28515625" style="334" customWidth="1"/>
    <col min="2308" max="2308" width="4.28515625" style="334" customWidth="1"/>
    <col min="2309" max="2309" width="6.42578125" style="334" customWidth="1"/>
    <col min="2310" max="2310" width="3.28515625" style="334" customWidth="1"/>
    <col min="2311" max="2311" width="6" style="334" customWidth="1"/>
    <col min="2312" max="2312" width="5.7109375" style="334" bestFit="1" customWidth="1"/>
    <col min="2313" max="2313" width="7" style="334" customWidth="1"/>
    <col min="2314" max="2314" width="5.42578125" style="334" customWidth="1"/>
    <col min="2315" max="2315" width="5" style="334" customWidth="1"/>
    <col min="2316" max="2316" width="6" style="334" bestFit="1" customWidth="1"/>
    <col min="2317" max="2317" width="6.140625" style="334" customWidth="1"/>
    <col min="2318" max="2318" width="16.5703125" style="334" customWidth="1"/>
    <col min="2319" max="2559" width="11.42578125" style="334"/>
    <col min="2560" max="2560" width="3.85546875" style="334" customWidth="1"/>
    <col min="2561" max="2561" width="49.7109375" style="334" customWidth="1"/>
    <col min="2562" max="2562" width="29.42578125" style="334" customWidth="1"/>
    <col min="2563" max="2563" width="6.28515625" style="334" customWidth="1"/>
    <col min="2564" max="2564" width="4.28515625" style="334" customWidth="1"/>
    <col min="2565" max="2565" width="6.42578125" style="334" customWidth="1"/>
    <col min="2566" max="2566" width="3.28515625" style="334" customWidth="1"/>
    <col min="2567" max="2567" width="6" style="334" customWidth="1"/>
    <col min="2568" max="2568" width="5.7109375" style="334" bestFit="1" customWidth="1"/>
    <col min="2569" max="2569" width="7" style="334" customWidth="1"/>
    <col min="2570" max="2570" width="5.42578125" style="334" customWidth="1"/>
    <col min="2571" max="2571" width="5" style="334" customWidth="1"/>
    <col min="2572" max="2572" width="6" style="334" bestFit="1" customWidth="1"/>
    <col min="2573" max="2573" width="6.140625" style="334" customWidth="1"/>
    <col min="2574" max="2574" width="16.5703125" style="334" customWidth="1"/>
    <col min="2575" max="2815" width="11.42578125" style="334"/>
    <col min="2816" max="2816" width="3.85546875" style="334" customWidth="1"/>
    <col min="2817" max="2817" width="49.7109375" style="334" customWidth="1"/>
    <col min="2818" max="2818" width="29.42578125" style="334" customWidth="1"/>
    <col min="2819" max="2819" width="6.28515625" style="334" customWidth="1"/>
    <col min="2820" max="2820" width="4.28515625" style="334" customWidth="1"/>
    <col min="2821" max="2821" width="6.42578125" style="334" customWidth="1"/>
    <col min="2822" max="2822" width="3.28515625" style="334" customWidth="1"/>
    <col min="2823" max="2823" width="6" style="334" customWidth="1"/>
    <col min="2824" max="2824" width="5.7109375" style="334" bestFit="1" customWidth="1"/>
    <col min="2825" max="2825" width="7" style="334" customWidth="1"/>
    <col min="2826" max="2826" width="5.42578125" style="334" customWidth="1"/>
    <col min="2827" max="2827" width="5" style="334" customWidth="1"/>
    <col min="2828" max="2828" width="6" style="334" bestFit="1" customWidth="1"/>
    <col min="2829" max="2829" width="6.140625" style="334" customWidth="1"/>
    <col min="2830" max="2830" width="16.5703125" style="334" customWidth="1"/>
    <col min="2831" max="3071" width="11.42578125" style="334"/>
    <col min="3072" max="3072" width="3.85546875" style="334" customWidth="1"/>
    <col min="3073" max="3073" width="49.7109375" style="334" customWidth="1"/>
    <col min="3074" max="3074" width="29.42578125" style="334" customWidth="1"/>
    <col min="3075" max="3075" width="6.28515625" style="334" customWidth="1"/>
    <col min="3076" max="3076" width="4.28515625" style="334" customWidth="1"/>
    <col min="3077" max="3077" width="6.42578125" style="334" customWidth="1"/>
    <col min="3078" max="3078" width="3.28515625" style="334" customWidth="1"/>
    <col min="3079" max="3079" width="6" style="334" customWidth="1"/>
    <col min="3080" max="3080" width="5.7109375" style="334" bestFit="1" customWidth="1"/>
    <col min="3081" max="3081" width="7" style="334" customWidth="1"/>
    <col min="3082" max="3082" width="5.42578125" style="334" customWidth="1"/>
    <col min="3083" max="3083" width="5" style="334" customWidth="1"/>
    <col min="3084" max="3084" width="6" style="334" bestFit="1" customWidth="1"/>
    <col min="3085" max="3085" width="6.140625" style="334" customWidth="1"/>
    <col min="3086" max="3086" width="16.5703125" style="334" customWidth="1"/>
    <col min="3087" max="3327" width="11.42578125" style="334"/>
    <col min="3328" max="3328" width="3.85546875" style="334" customWidth="1"/>
    <col min="3329" max="3329" width="49.7109375" style="334" customWidth="1"/>
    <col min="3330" max="3330" width="29.42578125" style="334" customWidth="1"/>
    <col min="3331" max="3331" width="6.28515625" style="334" customWidth="1"/>
    <col min="3332" max="3332" width="4.28515625" style="334" customWidth="1"/>
    <col min="3333" max="3333" width="6.42578125" style="334" customWidth="1"/>
    <col min="3334" max="3334" width="3.28515625" style="334" customWidth="1"/>
    <col min="3335" max="3335" width="6" style="334" customWidth="1"/>
    <col min="3336" max="3336" width="5.7109375" style="334" bestFit="1" customWidth="1"/>
    <col min="3337" max="3337" width="7" style="334" customWidth="1"/>
    <col min="3338" max="3338" width="5.42578125" style="334" customWidth="1"/>
    <col min="3339" max="3339" width="5" style="334" customWidth="1"/>
    <col min="3340" max="3340" width="6" style="334" bestFit="1" customWidth="1"/>
    <col min="3341" max="3341" width="6.140625" style="334" customWidth="1"/>
    <col min="3342" max="3342" width="16.5703125" style="334" customWidth="1"/>
    <col min="3343" max="3583" width="11.42578125" style="334"/>
    <col min="3584" max="3584" width="3.85546875" style="334" customWidth="1"/>
    <col min="3585" max="3585" width="49.7109375" style="334" customWidth="1"/>
    <col min="3586" max="3586" width="29.42578125" style="334" customWidth="1"/>
    <col min="3587" max="3587" width="6.28515625" style="334" customWidth="1"/>
    <col min="3588" max="3588" width="4.28515625" style="334" customWidth="1"/>
    <col min="3589" max="3589" width="6.42578125" style="334" customWidth="1"/>
    <col min="3590" max="3590" width="3.28515625" style="334" customWidth="1"/>
    <col min="3591" max="3591" width="6" style="334" customWidth="1"/>
    <col min="3592" max="3592" width="5.7109375" style="334" bestFit="1" customWidth="1"/>
    <col min="3593" max="3593" width="7" style="334" customWidth="1"/>
    <col min="3594" max="3594" width="5.42578125" style="334" customWidth="1"/>
    <col min="3595" max="3595" width="5" style="334" customWidth="1"/>
    <col min="3596" max="3596" width="6" style="334" bestFit="1" customWidth="1"/>
    <col min="3597" max="3597" width="6.140625" style="334" customWidth="1"/>
    <col min="3598" max="3598" width="16.5703125" style="334" customWidth="1"/>
    <col min="3599" max="3839" width="11.42578125" style="334"/>
    <col min="3840" max="3840" width="3.85546875" style="334" customWidth="1"/>
    <col min="3841" max="3841" width="49.7109375" style="334" customWidth="1"/>
    <col min="3842" max="3842" width="29.42578125" style="334" customWidth="1"/>
    <col min="3843" max="3843" width="6.28515625" style="334" customWidth="1"/>
    <col min="3844" max="3844" width="4.28515625" style="334" customWidth="1"/>
    <col min="3845" max="3845" width="6.42578125" style="334" customWidth="1"/>
    <col min="3846" max="3846" width="3.28515625" style="334" customWidth="1"/>
    <col min="3847" max="3847" width="6" style="334" customWidth="1"/>
    <col min="3848" max="3848" width="5.7109375" style="334" bestFit="1" customWidth="1"/>
    <col min="3849" max="3849" width="7" style="334" customWidth="1"/>
    <col min="3850" max="3850" width="5.42578125" style="334" customWidth="1"/>
    <col min="3851" max="3851" width="5" style="334" customWidth="1"/>
    <col min="3852" max="3852" width="6" style="334" bestFit="1" customWidth="1"/>
    <col min="3853" max="3853" width="6.140625" style="334" customWidth="1"/>
    <col min="3854" max="3854" width="16.5703125" style="334" customWidth="1"/>
    <col min="3855" max="4095" width="11.42578125" style="334"/>
    <col min="4096" max="4096" width="3.85546875" style="334" customWidth="1"/>
    <col min="4097" max="4097" width="49.7109375" style="334" customWidth="1"/>
    <col min="4098" max="4098" width="29.42578125" style="334" customWidth="1"/>
    <col min="4099" max="4099" width="6.28515625" style="334" customWidth="1"/>
    <col min="4100" max="4100" width="4.28515625" style="334" customWidth="1"/>
    <col min="4101" max="4101" width="6.42578125" style="334" customWidth="1"/>
    <col min="4102" max="4102" width="3.28515625" style="334" customWidth="1"/>
    <col min="4103" max="4103" width="6" style="334" customWidth="1"/>
    <col min="4104" max="4104" width="5.7109375" style="334" bestFit="1" customWidth="1"/>
    <col min="4105" max="4105" width="7" style="334" customWidth="1"/>
    <col min="4106" max="4106" width="5.42578125" style="334" customWidth="1"/>
    <col min="4107" max="4107" width="5" style="334" customWidth="1"/>
    <col min="4108" max="4108" width="6" style="334" bestFit="1" customWidth="1"/>
    <col min="4109" max="4109" width="6.140625" style="334" customWidth="1"/>
    <col min="4110" max="4110" width="16.5703125" style="334" customWidth="1"/>
    <col min="4111" max="4351" width="11.42578125" style="334"/>
    <col min="4352" max="4352" width="3.85546875" style="334" customWidth="1"/>
    <col min="4353" max="4353" width="49.7109375" style="334" customWidth="1"/>
    <col min="4354" max="4354" width="29.42578125" style="334" customWidth="1"/>
    <col min="4355" max="4355" width="6.28515625" style="334" customWidth="1"/>
    <col min="4356" max="4356" width="4.28515625" style="334" customWidth="1"/>
    <col min="4357" max="4357" width="6.42578125" style="334" customWidth="1"/>
    <col min="4358" max="4358" width="3.28515625" style="334" customWidth="1"/>
    <col min="4359" max="4359" width="6" style="334" customWidth="1"/>
    <col min="4360" max="4360" width="5.7109375" style="334" bestFit="1" customWidth="1"/>
    <col min="4361" max="4361" width="7" style="334" customWidth="1"/>
    <col min="4362" max="4362" width="5.42578125" style="334" customWidth="1"/>
    <col min="4363" max="4363" width="5" style="334" customWidth="1"/>
    <col min="4364" max="4364" width="6" style="334" bestFit="1" customWidth="1"/>
    <col min="4365" max="4365" width="6.140625" style="334" customWidth="1"/>
    <col min="4366" max="4366" width="16.5703125" style="334" customWidth="1"/>
    <col min="4367" max="4607" width="11.42578125" style="334"/>
    <col min="4608" max="4608" width="3.85546875" style="334" customWidth="1"/>
    <col min="4609" max="4609" width="49.7109375" style="334" customWidth="1"/>
    <col min="4610" max="4610" width="29.42578125" style="334" customWidth="1"/>
    <col min="4611" max="4611" width="6.28515625" style="334" customWidth="1"/>
    <col min="4612" max="4612" width="4.28515625" style="334" customWidth="1"/>
    <col min="4613" max="4613" width="6.42578125" style="334" customWidth="1"/>
    <col min="4614" max="4614" width="3.28515625" style="334" customWidth="1"/>
    <col min="4615" max="4615" width="6" style="334" customWidth="1"/>
    <col min="4616" max="4616" width="5.7109375" style="334" bestFit="1" customWidth="1"/>
    <col min="4617" max="4617" width="7" style="334" customWidth="1"/>
    <col min="4618" max="4618" width="5.42578125" style="334" customWidth="1"/>
    <col min="4619" max="4619" width="5" style="334" customWidth="1"/>
    <col min="4620" max="4620" width="6" style="334" bestFit="1" customWidth="1"/>
    <col min="4621" max="4621" width="6.140625" style="334" customWidth="1"/>
    <col min="4622" max="4622" width="16.5703125" style="334" customWidth="1"/>
    <col min="4623" max="4863" width="11.42578125" style="334"/>
    <col min="4864" max="4864" width="3.85546875" style="334" customWidth="1"/>
    <col min="4865" max="4865" width="49.7109375" style="334" customWidth="1"/>
    <col min="4866" max="4866" width="29.42578125" style="334" customWidth="1"/>
    <col min="4867" max="4867" width="6.28515625" style="334" customWidth="1"/>
    <col min="4868" max="4868" width="4.28515625" style="334" customWidth="1"/>
    <col min="4869" max="4869" width="6.42578125" style="334" customWidth="1"/>
    <col min="4870" max="4870" width="3.28515625" style="334" customWidth="1"/>
    <col min="4871" max="4871" width="6" style="334" customWidth="1"/>
    <col min="4872" max="4872" width="5.7109375" style="334" bestFit="1" customWidth="1"/>
    <col min="4873" max="4873" width="7" style="334" customWidth="1"/>
    <col min="4874" max="4874" width="5.42578125" style="334" customWidth="1"/>
    <col min="4875" max="4875" width="5" style="334" customWidth="1"/>
    <col min="4876" max="4876" width="6" style="334" bestFit="1" customWidth="1"/>
    <col min="4877" max="4877" width="6.140625" style="334" customWidth="1"/>
    <col min="4878" max="4878" width="16.5703125" style="334" customWidth="1"/>
    <col min="4879" max="5119" width="11.42578125" style="334"/>
    <col min="5120" max="5120" width="3.85546875" style="334" customWidth="1"/>
    <col min="5121" max="5121" width="49.7109375" style="334" customWidth="1"/>
    <col min="5122" max="5122" width="29.42578125" style="334" customWidth="1"/>
    <col min="5123" max="5123" width="6.28515625" style="334" customWidth="1"/>
    <col min="5124" max="5124" width="4.28515625" style="334" customWidth="1"/>
    <col min="5125" max="5125" width="6.42578125" style="334" customWidth="1"/>
    <col min="5126" max="5126" width="3.28515625" style="334" customWidth="1"/>
    <col min="5127" max="5127" width="6" style="334" customWidth="1"/>
    <col min="5128" max="5128" width="5.7109375" style="334" bestFit="1" customWidth="1"/>
    <col min="5129" max="5129" width="7" style="334" customWidth="1"/>
    <col min="5130" max="5130" width="5.42578125" style="334" customWidth="1"/>
    <col min="5131" max="5131" width="5" style="334" customWidth="1"/>
    <col min="5132" max="5132" width="6" style="334" bestFit="1" customWidth="1"/>
    <col min="5133" max="5133" width="6.140625" style="334" customWidth="1"/>
    <col min="5134" max="5134" width="16.5703125" style="334" customWidth="1"/>
    <col min="5135" max="5375" width="11.42578125" style="334"/>
    <col min="5376" max="5376" width="3.85546875" style="334" customWidth="1"/>
    <col min="5377" max="5377" width="49.7109375" style="334" customWidth="1"/>
    <col min="5378" max="5378" width="29.42578125" style="334" customWidth="1"/>
    <col min="5379" max="5379" width="6.28515625" style="334" customWidth="1"/>
    <col min="5380" max="5380" width="4.28515625" style="334" customWidth="1"/>
    <col min="5381" max="5381" width="6.42578125" style="334" customWidth="1"/>
    <col min="5382" max="5382" width="3.28515625" style="334" customWidth="1"/>
    <col min="5383" max="5383" width="6" style="334" customWidth="1"/>
    <col min="5384" max="5384" width="5.7109375" style="334" bestFit="1" customWidth="1"/>
    <col min="5385" max="5385" width="7" style="334" customWidth="1"/>
    <col min="5386" max="5386" width="5.42578125" style="334" customWidth="1"/>
    <col min="5387" max="5387" width="5" style="334" customWidth="1"/>
    <col min="5388" max="5388" width="6" style="334" bestFit="1" customWidth="1"/>
    <col min="5389" max="5389" width="6.140625" style="334" customWidth="1"/>
    <col min="5390" max="5390" width="16.5703125" style="334" customWidth="1"/>
    <col min="5391" max="5631" width="11.42578125" style="334"/>
    <col min="5632" max="5632" width="3.85546875" style="334" customWidth="1"/>
    <col min="5633" max="5633" width="49.7109375" style="334" customWidth="1"/>
    <col min="5634" max="5634" width="29.42578125" style="334" customWidth="1"/>
    <col min="5635" max="5635" width="6.28515625" style="334" customWidth="1"/>
    <col min="5636" max="5636" width="4.28515625" style="334" customWidth="1"/>
    <col min="5637" max="5637" width="6.42578125" style="334" customWidth="1"/>
    <col min="5638" max="5638" width="3.28515625" style="334" customWidth="1"/>
    <col min="5639" max="5639" width="6" style="334" customWidth="1"/>
    <col min="5640" max="5640" width="5.7109375" style="334" bestFit="1" customWidth="1"/>
    <col min="5641" max="5641" width="7" style="334" customWidth="1"/>
    <col min="5642" max="5642" width="5.42578125" style="334" customWidth="1"/>
    <col min="5643" max="5643" width="5" style="334" customWidth="1"/>
    <col min="5644" max="5644" width="6" style="334" bestFit="1" customWidth="1"/>
    <col min="5645" max="5645" width="6.140625" style="334" customWidth="1"/>
    <col min="5646" max="5646" width="16.5703125" style="334" customWidth="1"/>
    <col min="5647" max="5887" width="11.42578125" style="334"/>
    <col min="5888" max="5888" width="3.85546875" style="334" customWidth="1"/>
    <col min="5889" max="5889" width="49.7109375" style="334" customWidth="1"/>
    <col min="5890" max="5890" width="29.42578125" style="334" customWidth="1"/>
    <col min="5891" max="5891" width="6.28515625" style="334" customWidth="1"/>
    <col min="5892" max="5892" width="4.28515625" style="334" customWidth="1"/>
    <col min="5893" max="5893" width="6.42578125" style="334" customWidth="1"/>
    <col min="5894" max="5894" width="3.28515625" style="334" customWidth="1"/>
    <col min="5895" max="5895" width="6" style="334" customWidth="1"/>
    <col min="5896" max="5896" width="5.7109375" style="334" bestFit="1" customWidth="1"/>
    <col min="5897" max="5897" width="7" style="334" customWidth="1"/>
    <col min="5898" max="5898" width="5.42578125" style="334" customWidth="1"/>
    <col min="5899" max="5899" width="5" style="334" customWidth="1"/>
    <col min="5900" max="5900" width="6" style="334" bestFit="1" customWidth="1"/>
    <col min="5901" max="5901" width="6.140625" style="334" customWidth="1"/>
    <col min="5902" max="5902" width="16.5703125" style="334" customWidth="1"/>
    <col min="5903" max="6143" width="11.42578125" style="334"/>
    <col min="6144" max="6144" width="3.85546875" style="334" customWidth="1"/>
    <col min="6145" max="6145" width="49.7109375" style="334" customWidth="1"/>
    <col min="6146" max="6146" width="29.42578125" style="334" customWidth="1"/>
    <col min="6147" max="6147" width="6.28515625" style="334" customWidth="1"/>
    <col min="6148" max="6148" width="4.28515625" style="334" customWidth="1"/>
    <col min="6149" max="6149" width="6.42578125" style="334" customWidth="1"/>
    <col min="6150" max="6150" width="3.28515625" style="334" customWidth="1"/>
    <col min="6151" max="6151" width="6" style="334" customWidth="1"/>
    <col min="6152" max="6152" width="5.7109375" style="334" bestFit="1" customWidth="1"/>
    <col min="6153" max="6153" width="7" style="334" customWidth="1"/>
    <col min="6154" max="6154" width="5.42578125" style="334" customWidth="1"/>
    <col min="6155" max="6155" width="5" style="334" customWidth="1"/>
    <col min="6156" max="6156" width="6" style="334" bestFit="1" customWidth="1"/>
    <col min="6157" max="6157" width="6.140625" style="334" customWidth="1"/>
    <col min="6158" max="6158" width="16.5703125" style="334" customWidth="1"/>
    <col min="6159" max="6399" width="11.42578125" style="334"/>
    <col min="6400" max="6400" width="3.85546875" style="334" customWidth="1"/>
    <col min="6401" max="6401" width="49.7109375" style="334" customWidth="1"/>
    <col min="6402" max="6402" width="29.42578125" style="334" customWidth="1"/>
    <col min="6403" max="6403" width="6.28515625" style="334" customWidth="1"/>
    <col min="6404" max="6404" width="4.28515625" style="334" customWidth="1"/>
    <col min="6405" max="6405" width="6.42578125" style="334" customWidth="1"/>
    <col min="6406" max="6406" width="3.28515625" style="334" customWidth="1"/>
    <col min="6407" max="6407" width="6" style="334" customWidth="1"/>
    <col min="6408" max="6408" width="5.7109375" style="334" bestFit="1" customWidth="1"/>
    <col min="6409" max="6409" width="7" style="334" customWidth="1"/>
    <col min="6410" max="6410" width="5.42578125" style="334" customWidth="1"/>
    <col min="6411" max="6411" width="5" style="334" customWidth="1"/>
    <col min="6412" max="6412" width="6" style="334" bestFit="1" customWidth="1"/>
    <col min="6413" max="6413" width="6.140625" style="334" customWidth="1"/>
    <col min="6414" max="6414" width="16.5703125" style="334" customWidth="1"/>
    <col min="6415" max="6655" width="11.42578125" style="334"/>
    <col min="6656" max="6656" width="3.85546875" style="334" customWidth="1"/>
    <col min="6657" max="6657" width="49.7109375" style="334" customWidth="1"/>
    <col min="6658" max="6658" width="29.42578125" style="334" customWidth="1"/>
    <col min="6659" max="6659" width="6.28515625" style="334" customWidth="1"/>
    <col min="6660" max="6660" width="4.28515625" style="334" customWidth="1"/>
    <col min="6661" max="6661" width="6.42578125" style="334" customWidth="1"/>
    <col min="6662" max="6662" width="3.28515625" style="334" customWidth="1"/>
    <col min="6663" max="6663" width="6" style="334" customWidth="1"/>
    <col min="6664" max="6664" width="5.7109375" style="334" bestFit="1" customWidth="1"/>
    <col min="6665" max="6665" width="7" style="334" customWidth="1"/>
    <col min="6666" max="6666" width="5.42578125" style="334" customWidth="1"/>
    <col min="6667" max="6667" width="5" style="334" customWidth="1"/>
    <col min="6668" max="6668" width="6" style="334" bestFit="1" customWidth="1"/>
    <col min="6669" max="6669" width="6.140625" style="334" customWidth="1"/>
    <col min="6670" max="6670" width="16.5703125" style="334" customWidth="1"/>
    <col min="6671" max="6911" width="11.42578125" style="334"/>
    <col min="6912" max="6912" width="3.85546875" style="334" customWidth="1"/>
    <col min="6913" max="6913" width="49.7109375" style="334" customWidth="1"/>
    <col min="6914" max="6914" width="29.42578125" style="334" customWidth="1"/>
    <col min="6915" max="6915" width="6.28515625" style="334" customWidth="1"/>
    <col min="6916" max="6916" width="4.28515625" style="334" customWidth="1"/>
    <col min="6917" max="6917" width="6.42578125" style="334" customWidth="1"/>
    <col min="6918" max="6918" width="3.28515625" style="334" customWidth="1"/>
    <col min="6919" max="6919" width="6" style="334" customWidth="1"/>
    <col min="6920" max="6920" width="5.7109375" style="334" bestFit="1" customWidth="1"/>
    <col min="6921" max="6921" width="7" style="334" customWidth="1"/>
    <col min="6922" max="6922" width="5.42578125" style="334" customWidth="1"/>
    <col min="6923" max="6923" width="5" style="334" customWidth="1"/>
    <col min="6924" max="6924" width="6" style="334" bestFit="1" customWidth="1"/>
    <col min="6925" max="6925" width="6.140625" style="334" customWidth="1"/>
    <col min="6926" max="6926" width="16.5703125" style="334" customWidth="1"/>
    <col min="6927" max="7167" width="11.42578125" style="334"/>
    <col min="7168" max="7168" width="3.85546875" style="334" customWidth="1"/>
    <col min="7169" max="7169" width="49.7109375" style="334" customWidth="1"/>
    <col min="7170" max="7170" width="29.42578125" style="334" customWidth="1"/>
    <col min="7171" max="7171" width="6.28515625" style="334" customWidth="1"/>
    <col min="7172" max="7172" width="4.28515625" style="334" customWidth="1"/>
    <col min="7173" max="7173" width="6.42578125" style="334" customWidth="1"/>
    <col min="7174" max="7174" width="3.28515625" style="334" customWidth="1"/>
    <col min="7175" max="7175" width="6" style="334" customWidth="1"/>
    <col min="7176" max="7176" width="5.7109375" style="334" bestFit="1" customWidth="1"/>
    <col min="7177" max="7177" width="7" style="334" customWidth="1"/>
    <col min="7178" max="7178" width="5.42578125" style="334" customWidth="1"/>
    <col min="7179" max="7179" width="5" style="334" customWidth="1"/>
    <col min="7180" max="7180" width="6" style="334" bestFit="1" customWidth="1"/>
    <col min="7181" max="7181" width="6.140625" style="334" customWidth="1"/>
    <col min="7182" max="7182" width="16.5703125" style="334" customWidth="1"/>
    <col min="7183" max="7423" width="11.42578125" style="334"/>
    <col min="7424" max="7424" width="3.85546875" style="334" customWidth="1"/>
    <col min="7425" max="7425" width="49.7109375" style="334" customWidth="1"/>
    <col min="7426" max="7426" width="29.42578125" style="334" customWidth="1"/>
    <col min="7427" max="7427" width="6.28515625" style="334" customWidth="1"/>
    <col min="7428" max="7428" width="4.28515625" style="334" customWidth="1"/>
    <col min="7429" max="7429" width="6.42578125" style="334" customWidth="1"/>
    <col min="7430" max="7430" width="3.28515625" style="334" customWidth="1"/>
    <col min="7431" max="7431" width="6" style="334" customWidth="1"/>
    <col min="7432" max="7432" width="5.7109375" style="334" bestFit="1" customWidth="1"/>
    <col min="7433" max="7433" width="7" style="334" customWidth="1"/>
    <col min="7434" max="7434" width="5.42578125" style="334" customWidth="1"/>
    <col min="7435" max="7435" width="5" style="334" customWidth="1"/>
    <col min="7436" max="7436" width="6" style="334" bestFit="1" customWidth="1"/>
    <col min="7437" max="7437" width="6.140625" style="334" customWidth="1"/>
    <col min="7438" max="7438" width="16.5703125" style="334" customWidth="1"/>
    <col min="7439" max="7679" width="11.42578125" style="334"/>
    <col min="7680" max="7680" width="3.85546875" style="334" customWidth="1"/>
    <col min="7681" max="7681" width="49.7109375" style="334" customWidth="1"/>
    <col min="7682" max="7682" width="29.42578125" style="334" customWidth="1"/>
    <col min="7683" max="7683" width="6.28515625" style="334" customWidth="1"/>
    <col min="7684" max="7684" width="4.28515625" style="334" customWidth="1"/>
    <col min="7685" max="7685" width="6.42578125" style="334" customWidth="1"/>
    <col min="7686" max="7686" width="3.28515625" style="334" customWidth="1"/>
    <col min="7687" max="7687" width="6" style="334" customWidth="1"/>
    <col min="7688" max="7688" width="5.7109375" style="334" bestFit="1" customWidth="1"/>
    <col min="7689" max="7689" width="7" style="334" customWidth="1"/>
    <col min="7690" max="7690" width="5.42578125" style="334" customWidth="1"/>
    <col min="7691" max="7691" width="5" style="334" customWidth="1"/>
    <col min="7692" max="7692" width="6" style="334" bestFit="1" customWidth="1"/>
    <col min="7693" max="7693" width="6.140625" style="334" customWidth="1"/>
    <col min="7694" max="7694" width="16.5703125" style="334" customWidth="1"/>
    <col min="7695" max="7935" width="11.42578125" style="334"/>
    <col min="7936" max="7936" width="3.85546875" style="334" customWidth="1"/>
    <col min="7937" max="7937" width="49.7109375" style="334" customWidth="1"/>
    <col min="7938" max="7938" width="29.42578125" style="334" customWidth="1"/>
    <col min="7939" max="7939" width="6.28515625" style="334" customWidth="1"/>
    <col min="7940" max="7940" width="4.28515625" style="334" customWidth="1"/>
    <col min="7941" max="7941" width="6.42578125" style="334" customWidth="1"/>
    <col min="7942" max="7942" width="3.28515625" style="334" customWidth="1"/>
    <col min="7943" max="7943" width="6" style="334" customWidth="1"/>
    <col min="7944" max="7944" width="5.7109375" style="334" bestFit="1" customWidth="1"/>
    <col min="7945" max="7945" width="7" style="334" customWidth="1"/>
    <col min="7946" max="7946" width="5.42578125" style="334" customWidth="1"/>
    <col min="7947" max="7947" width="5" style="334" customWidth="1"/>
    <col min="7948" max="7948" width="6" style="334" bestFit="1" customWidth="1"/>
    <col min="7949" max="7949" width="6.140625" style="334" customWidth="1"/>
    <col min="7950" max="7950" width="16.5703125" style="334" customWidth="1"/>
    <col min="7951" max="8191" width="11.42578125" style="334"/>
    <col min="8192" max="8192" width="3.85546875" style="334" customWidth="1"/>
    <col min="8193" max="8193" width="49.7109375" style="334" customWidth="1"/>
    <col min="8194" max="8194" width="29.42578125" style="334" customWidth="1"/>
    <col min="8195" max="8195" width="6.28515625" style="334" customWidth="1"/>
    <col min="8196" max="8196" width="4.28515625" style="334" customWidth="1"/>
    <col min="8197" max="8197" width="6.42578125" style="334" customWidth="1"/>
    <col min="8198" max="8198" width="3.28515625" style="334" customWidth="1"/>
    <col min="8199" max="8199" width="6" style="334" customWidth="1"/>
    <col min="8200" max="8200" width="5.7109375" style="334" bestFit="1" customWidth="1"/>
    <col min="8201" max="8201" width="7" style="334" customWidth="1"/>
    <col min="8202" max="8202" width="5.42578125" style="334" customWidth="1"/>
    <col min="8203" max="8203" width="5" style="334" customWidth="1"/>
    <col min="8204" max="8204" width="6" style="334" bestFit="1" customWidth="1"/>
    <col min="8205" max="8205" width="6.140625" style="334" customWidth="1"/>
    <col min="8206" max="8206" width="16.5703125" style="334" customWidth="1"/>
    <col min="8207" max="8447" width="11.42578125" style="334"/>
    <col min="8448" max="8448" width="3.85546875" style="334" customWidth="1"/>
    <col min="8449" max="8449" width="49.7109375" style="334" customWidth="1"/>
    <col min="8450" max="8450" width="29.42578125" style="334" customWidth="1"/>
    <col min="8451" max="8451" width="6.28515625" style="334" customWidth="1"/>
    <col min="8452" max="8452" width="4.28515625" style="334" customWidth="1"/>
    <col min="8453" max="8453" width="6.42578125" style="334" customWidth="1"/>
    <col min="8454" max="8454" width="3.28515625" style="334" customWidth="1"/>
    <col min="8455" max="8455" width="6" style="334" customWidth="1"/>
    <col min="8456" max="8456" width="5.7109375" style="334" bestFit="1" customWidth="1"/>
    <col min="8457" max="8457" width="7" style="334" customWidth="1"/>
    <col min="8458" max="8458" width="5.42578125" style="334" customWidth="1"/>
    <col min="8459" max="8459" width="5" style="334" customWidth="1"/>
    <col min="8460" max="8460" width="6" style="334" bestFit="1" customWidth="1"/>
    <col min="8461" max="8461" width="6.140625" style="334" customWidth="1"/>
    <col min="8462" max="8462" width="16.5703125" style="334" customWidth="1"/>
    <col min="8463" max="8703" width="11.42578125" style="334"/>
    <col min="8704" max="8704" width="3.85546875" style="334" customWidth="1"/>
    <col min="8705" max="8705" width="49.7109375" style="334" customWidth="1"/>
    <col min="8706" max="8706" width="29.42578125" style="334" customWidth="1"/>
    <col min="8707" max="8707" width="6.28515625" style="334" customWidth="1"/>
    <col min="8708" max="8708" width="4.28515625" style="334" customWidth="1"/>
    <col min="8709" max="8709" width="6.42578125" style="334" customWidth="1"/>
    <col min="8710" max="8710" width="3.28515625" style="334" customWidth="1"/>
    <col min="8711" max="8711" width="6" style="334" customWidth="1"/>
    <col min="8712" max="8712" width="5.7109375" style="334" bestFit="1" customWidth="1"/>
    <col min="8713" max="8713" width="7" style="334" customWidth="1"/>
    <col min="8714" max="8714" width="5.42578125" style="334" customWidth="1"/>
    <col min="8715" max="8715" width="5" style="334" customWidth="1"/>
    <col min="8716" max="8716" width="6" style="334" bestFit="1" customWidth="1"/>
    <col min="8717" max="8717" width="6.140625" style="334" customWidth="1"/>
    <col min="8718" max="8718" width="16.5703125" style="334" customWidth="1"/>
    <col min="8719" max="8959" width="11.42578125" style="334"/>
    <col min="8960" max="8960" width="3.85546875" style="334" customWidth="1"/>
    <col min="8961" max="8961" width="49.7109375" style="334" customWidth="1"/>
    <col min="8962" max="8962" width="29.42578125" style="334" customWidth="1"/>
    <col min="8963" max="8963" width="6.28515625" style="334" customWidth="1"/>
    <col min="8964" max="8964" width="4.28515625" style="334" customWidth="1"/>
    <col min="8965" max="8965" width="6.42578125" style="334" customWidth="1"/>
    <col min="8966" max="8966" width="3.28515625" style="334" customWidth="1"/>
    <col min="8967" max="8967" width="6" style="334" customWidth="1"/>
    <col min="8968" max="8968" width="5.7109375" style="334" bestFit="1" customWidth="1"/>
    <col min="8969" max="8969" width="7" style="334" customWidth="1"/>
    <col min="8970" max="8970" width="5.42578125" style="334" customWidth="1"/>
    <col min="8971" max="8971" width="5" style="334" customWidth="1"/>
    <col min="8972" max="8972" width="6" style="334" bestFit="1" customWidth="1"/>
    <col min="8973" max="8973" width="6.140625" style="334" customWidth="1"/>
    <col min="8974" max="8974" width="16.5703125" style="334" customWidth="1"/>
    <col min="8975" max="9215" width="11.42578125" style="334"/>
    <col min="9216" max="9216" width="3.85546875" style="334" customWidth="1"/>
    <col min="9217" max="9217" width="49.7109375" style="334" customWidth="1"/>
    <col min="9218" max="9218" width="29.42578125" style="334" customWidth="1"/>
    <col min="9219" max="9219" width="6.28515625" style="334" customWidth="1"/>
    <col min="9220" max="9220" width="4.28515625" style="334" customWidth="1"/>
    <col min="9221" max="9221" width="6.42578125" style="334" customWidth="1"/>
    <col min="9222" max="9222" width="3.28515625" style="334" customWidth="1"/>
    <col min="9223" max="9223" width="6" style="334" customWidth="1"/>
    <col min="9224" max="9224" width="5.7109375" style="334" bestFit="1" customWidth="1"/>
    <col min="9225" max="9225" width="7" style="334" customWidth="1"/>
    <col min="9226" max="9226" width="5.42578125" style="334" customWidth="1"/>
    <col min="9227" max="9227" width="5" style="334" customWidth="1"/>
    <col min="9228" max="9228" width="6" style="334" bestFit="1" customWidth="1"/>
    <col min="9229" max="9229" width="6.140625" style="334" customWidth="1"/>
    <col min="9230" max="9230" width="16.5703125" style="334" customWidth="1"/>
    <col min="9231" max="9471" width="11.42578125" style="334"/>
    <col min="9472" max="9472" width="3.85546875" style="334" customWidth="1"/>
    <col min="9473" max="9473" width="49.7109375" style="334" customWidth="1"/>
    <col min="9474" max="9474" width="29.42578125" style="334" customWidth="1"/>
    <col min="9475" max="9475" width="6.28515625" style="334" customWidth="1"/>
    <col min="9476" max="9476" width="4.28515625" style="334" customWidth="1"/>
    <col min="9477" max="9477" width="6.42578125" style="334" customWidth="1"/>
    <col min="9478" max="9478" width="3.28515625" style="334" customWidth="1"/>
    <col min="9479" max="9479" width="6" style="334" customWidth="1"/>
    <col min="9480" max="9480" width="5.7109375" style="334" bestFit="1" customWidth="1"/>
    <col min="9481" max="9481" width="7" style="334" customWidth="1"/>
    <col min="9482" max="9482" width="5.42578125" style="334" customWidth="1"/>
    <col min="9483" max="9483" width="5" style="334" customWidth="1"/>
    <col min="9484" max="9484" width="6" style="334" bestFit="1" customWidth="1"/>
    <col min="9485" max="9485" width="6.140625" style="334" customWidth="1"/>
    <col min="9486" max="9486" width="16.5703125" style="334" customWidth="1"/>
    <col min="9487" max="9727" width="11.42578125" style="334"/>
    <col min="9728" max="9728" width="3.85546875" style="334" customWidth="1"/>
    <col min="9729" max="9729" width="49.7109375" style="334" customWidth="1"/>
    <col min="9730" max="9730" width="29.42578125" style="334" customWidth="1"/>
    <col min="9731" max="9731" width="6.28515625" style="334" customWidth="1"/>
    <col min="9732" max="9732" width="4.28515625" style="334" customWidth="1"/>
    <col min="9733" max="9733" width="6.42578125" style="334" customWidth="1"/>
    <col min="9734" max="9734" width="3.28515625" style="334" customWidth="1"/>
    <col min="9735" max="9735" width="6" style="334" customWidth="1"/>
    <col min="9736" max="9736" width="5.7109375" style="334" bestFit="1" customWidth="1"/>
    <col min="9737" max="9737" width="7" style="334" customWidth="1"/>
    <col min="9738" max="9738" width="5.42578125" style="334" customWidth="1"/>
    <col min="9739" max="9739" width="5" style="334" customWidth="1"/>
    <col min="9740" max="9740" width="6" style="334" bestFit="1" customWidth="1"/>
    <col min="9741" max="9741" width="6.140625" style="334" customWidth="1"/>
    <col min="9742" max="9742" width="16.5703125" style="334" customWidth="1"/>
    <col min="9743" max="9983" width="11.42578125" style="334"/>
    <col min="9984" max="9984" width="3.85546875" style="334" customWidth="1"/>
    <col min="9985" max="9985" width="49.7109375" style="334" customWidth="1"/>
    <col min="9986" max="9986" width="29.42578125" style="334" customWidth="1"/>
    <col min="9987" max="9987" width="6.28515625" style="334" customWidth="1"/>
    <col min="9988" max="9988" width="4.28515625" style="334" customWidth="1"/>
    <col min="9989" max="9989" width="6.42578125" style="334" customWidth="1"/>
    <col min="9990" max="9990" width="3.28515625" style="334" customWidth="1"/>
    <col min="9991" max="9991" width="6" style="334" customWidth="1"/>
    <col min="9992" max="9992" width="5.7109375" style="334" bestFit="1" customWidth="1"/>
    <col min="9993" max="9993" width="7" style="334" customWidth="1"/>
    <col min="9994" max="9994" width="5.42578125" style="334" customWidth="1"/>
    <col min="9995" max="9995" width="5" style="334" customWidth="1"/>
    <col min="9996" max="9996" width="6" style="334" bestFit="1" customWidth="1"/>
    <col min="9997" max="9997" width="6.140625" style="334" customWidth="1"/>
    <col min="9998" max="9998" width="16.5703125" style="334" customWidth="1"/>
    <col min="9999" max="10239" width="11.42578125" style="334"/>
    <col min="10240" max="10240" width="3.85546875" style="334" customWidth="1"/>
    <col min="10241" max="10241" width="49.7109375" style="334" customWidth="1"/>
    <col min="10242" max="10242" width="29.42578125" style="334" customWidth="1"/>
    <col min="10243" max="10243" width="6.28515625" style="334" customWidth="1"/>
    <col min="10244" max="10244" width="4.28515625" style="334" customWidth="1"/>
    <col min="10245" max="10245" width="6.42578125" style="334" customWidth="1"/>
    <col min="10246" max="10246" width="3.28515625" style="334" customWidth="1"/>
    <col min="10247" max="10247" width="6" style="334" customWidth="1"/>
    <col min="10248" max="10248" width="5.7109375" style="334" bestFit="1" customWidth="1"/>
    <col min="10249" max="10249" width="7" style="334" customWidth="1"/>
    <col min="10250" max="10250" width="5.42578125" style="334" customWidth="1"/>
    <col min="10251" max="10251" width="5" style="334" customWidth="1"/>
    <col min="10252" max="10252" width="6" style="334" bestFit="1" customWidth="1"/>
    <col min="10253" max="10253" width="6.140625" style="334" customWidth="1"/>
    <col min="10254" max="10254" width="16.5703125" style="334" customWidth="1"/>
    <col min="10255" max="10495" width="11.42578125" style="334"/>
    <col min="10496" max="10496" width="3.85546875" style="334" customWidth="1"/>
    <col min="10497" max="10497" width="49.7109375" style="334" customWidth="1"/>
    <col min="10498" max="10498" width="29.42578125" style="334" customWidth="1"/>
    <col min="10499" max="10499" width="6.28515625" style="334" customWidth="1"/>
    <col min="10500" max="10500" width="4.28515625" style="334" customWidth="1"/>
    <col min="10501" max="10501" width="6.42578125" style="334" customWidth="1"/>
    <col min="10502" max="10502" width="3.28515625" style="334" customWidth="1"/>
    <col min="10503" max="10503" width="6" style="334" customWidth="1"/>
    <col min="10504" max="10504" width="5.7109375" style="334" bestFit="1" customWidth="1"/>
    <col min="10505" max="10505" width="7" style="334" customWidth="1"/>
    <col min="10506" max="10506" width="5.42578125" style="334" customWidth="1"/>
    <col min="10507" max="10507" width="5" style="334" customWidth="1"/>
    <col min="10508" max="10508" width="6" style="334" bestFit="1" customWidth="1"/>
    <col min="10509" max="10509" width="6.140625" style="334" customWidth="1"/>
    <col min="10510" max="10510" width="16.5703125" style="334" customWidth="1"/>
    <col min="10511" max="10751" width="11.42578125" style="334"/>
    <col min="10752" max="10752" width="3.85546875" style="334" customWidth="1"/>
    <col min="10753" max="10753" width="49.7109375" style="334" customWidth="1"/>
    <col min="10754" max="10754" width="29.42578125" style="334" customWidth="1"/>
    <col min="10755" max="10755" width="6.28515625" style="334" customWidth="1"/>
    <col min="10756" max="10756" width="4.28515625" style="334" customWidth="1"/>
    <col min="10757" max="10757" width="6.42578125" style="334" customWidth="1"/>
    <col min="10758" max="10758" width="3.28515625" style="334" customWidth="1"/>
    <col min="10759" max="10759" width="6" style="334" customWidth="1"/>
    <col min="10760" max="10760" width="5.7109375" style="334" bestFit="1" customWidth="1"/>
    <col min="10761" max="10761" width="7" style="334" customWidth="1"/>
    <col min="10762" max="10762" width="5.42578125" style="334" customWidth="1"/>
    <col min="10763" max="10763" width="5" style="334" customWidth="1"/>
    <col min="10764" max="10764" width="6" style="334" bestFit="1" customWidth="1"/>
    <col min="10765" max="10765" width="6.140625" style="334" customWidth="1"/>
    <col min="10766" max="10766" width="16.5703125" style="334" customWidth="1"/>
    <col min="10767" max="11007" width="11.42578125" style="334"/>
    <col min="11008" max="11008" width="3.85546875" style="334" customWidth="1"/>
    <col min="11009" max="11009" width="49.7109375" style="334" customWidth="1"/>
    <col min="11010" max="11010" width="29.42578125" style="334" customWidth="1"/>
    <col min="11011" max="11011" width="6.28515625" style="334" customWidth="1"/>
    <col min="11012" max="11012" width="4.28515625" style="334" customWidth="1"/>
    <col min="11013" max="11013" width="6.42578125" style="334" customWidth="1"/>
    <col min="11014" max="11014" width="3.28515625" style="334" customWidth="1"/>
    <col min="11015" max="11015" width="6" style="334" customWidth="1"/>
    <col min="11016" max="11016" width="5.7109375" style="334" bestFit="1" customWidth="1"/>
    <col min="11017" max="11017" width="7" style="334" customWidth="1"/>
    <col min="11018" max="11018" width="5.42578125" style="334" customWidth="1"/>
    <col min="11019" max="11019" width="5" style="334" customWidth="1"/>
    <col min="11020" max="11020" width="6" style="334" bestFit="1" customWidth="1"/>
    <col min="11021" max="11021" width="6.140625" style="334" customWidth="1"/>
    <col min="11022" max="11022" width="16.5703125" style="334" customWidth="1"/>
    <col min="11023" max="11263" width="11.42578125" style="334"/>
    <col min="11264" max="11264" width="3.85546875" style="334" customWidth="1"/>
    <col min="11265" max="11265" width="49.7109375" style="334" customWidth="1"/>
    <col min="11266" max="11266" width="29.42578125" style="334" customWidth="1"/>
    <col min="11267" max="11267" width="6.28515625" style="334" customWidth="1"/>
    <col min="11268" max="11268" width="4.28515625" style="334" customWidth="1"/>
    <col min="11269" max="11269" width="6.42578125" style="334" customWidth="1"/>
    <col min="11270" max="11270" width="3.28515625" style="334" customWidth="1"/>
    <col min="11271" max="11271" width="6" style="334" customWidth="1"/>
    <col min="11272" max="11272" width="5.7109375" style="334" bestFit="1" customWidth="1"/>
    <col min="11273" max="11273" width="7" style="334" customWidth="1"/>
    <col min="11274" max="11274" width="5.42578125" style="334" customWidth="1"/>
    <col min="11275" max="11275" width="5" style="334" customWidth="1"/>
    <col min="11276" max="11276" width="6" style="334" bestFit="1" customWidth="1"/>
    <col min="11277" max="11277" width="6.140625" style="334" customWidth="1"/>
    <col min="11278" max="11278" width="16.5703125" style="334" customWidth="1"/>
    <col min="11279" max="11519" width="11.42578125" style="334"/>
    <col min="11520" max="11520" width="3.85546875" style="334" customWidth="1"/>
    <col min="11521" max="11521" width="49.7109375" style="334" customWidth="1"/>
    <col min="11522" max="11522" width="29.42578125" style="334" customWidth="1"/>
    <col min="11523" max="11523" width="6.28515625" style="334" customWidth="1"/>
    <col min="11524" max="11524" width="4.28515625" style="334" customWidth="1"/>
    <col min="11525" max="11525" width="6.42578125" style="334" customWidth="1"/>
    <col min="11526" max="11526" width="3.28515625" style="334" customWidth="1"/>
    <col min="11527" max="11527" width="6" style="334" customWidth="1"/>
    <col min="11528" max="11528" width="5.7109375" style="334" bestFit="1" customWidth="1"/>
    <col min="11529" max="11529" width="7" style="334" customWidth="1"/>
    <col min="11530" max="11530" width="5.42578125" style="334" customWidth="1"/>
    <col min="11531" max="11531" width="5" style="334" customWidth="1"/>
    <col min="11532" max="11532" width="6" style="334" bestFit="1" customWidth="1"/>
    <col min="11533" max="11533" width="6.140625" style="334" customWidth="1"/>
    <col min="11534" max="11534" width="16.5703125" style="334" customWidth="1"/>
    <col min="11535" max="11775" width="11.42578125" style="334"/>
    <col min="11776" max="11776" width="3.85546875" style="334" customWidth="1"/>
    <col min="11777" max="11777" width="49.7109375" style="334" customWidth="1"/>
    <col min="11778" max="11778" width="29.42578125" style="334" customWidth="1"/>
    <col min="11779" max="11779" width="6.28515625" style="334" customWidth="1"/>
    <col min="11780" max="11780" width="4.28515625" style="334" customWidth="1"/>
    <col min="11781" max="11781" width="6.42578125" style="334" customWidth="1"/>
    <col min="11782" max="11782" width="3.28515625" style="334" customWidth="1"/>
    <col min="11783" max="11783" width="6" style="334" customWidth="1"/>
    <col min="11784" max="11784" width="5.7109375" style="334" bestFit="1" customWidth="1"/>
    <col min="11785" max="11785" width="7" style="334" customWidth="1"/>
    <col min="11786" max="11786" width="5.42578125" style="334" customWidth="1"/>
    <col min="11787" max="11787" width="5" style="334" customWidth="1"/>
    <col min="11788" max="11788" width="6" style="334" bestFit="1" customWidth="1"/>
    <col min="11789" max="11789" width="6.140625" style="334" customWidth="1"/>
    <col min="11790" max="11790" width="16.5703125" style="334" customWidth="1"/>
    <col min="11791" max="12031" width="11.42578125" style="334"/>
    <col min="12032" max="12032" width="3.85546875" style="334" customWidth="1"/>
    <col min="12033" max="12033" width="49.7109375" style="334" customWidth="1"/>
    <col min="12034" max="12034" width="29.42578125" style="334" customWidth="1"/>
    <col min="12035" max="12035" width="6.28515625" style="334" customWidth="1"/>
    <col min="12036" max="12036" width="4.28515625" style="334" customWidth="1"/>
    <col min="12037" max="12037" width="6.42578125" style="334" customWidth="1"/>
    <col min="12038" max="12038" width="3.28515625" style="334" customWidth="1"/>
    <col min="12039" max="12039" width="6" style="334" customWidth="1"/>
    <col min="12040" max="12040" width="5.7109375" style="334" bestFit="1" customWidth="1"/>
    <col min="12041" max="12041" width="7" style="334" customWidth="1"/>
    <col min="12042" max="12042" width="5.42578125" style="334" customWidth="1"/>
    <col min="12043" max="12043" width="5" style="334" customWidth="1"/>
    <col min="12044" max="12044" width="6" style="334" bestFit="1" customWidth="1"/>
    <col min="12045" max="12045" width="6.140625" style="334" customWidth="1"/>
    <col min="12046" max="12046" width="16.5703125" style="334" customWidth="1"/>
    <col min="12047" max="12287" width="11.42578125" style="334"/>
    <col min="12288" max="12288" width="3.85546875" style="334" customWidth="1"/>
    <col min="12289" max="12289" width="49.7109375" style="334" customWidth="1"/>
    <col min="12290" max="12290" width="29.42578125" style="334" customWidth="1"/>
    <col min="12291" max="12291" width="6.28515625" style="334" customWidth="1"/>
    <col min="12292" max="12292" width="4.28515625" style="334" customWidth="1"/>
    <col min="12293" max="12293" width="6.42578125" style="334" customWidth="1"/>
    <col min="12294" max="12294" width="3.28515625" style="334" customWidth="1"/>
    <col min="12295" max="12295" width="6" style="334" customWidth="1"/>
    <col min="12296" max="12296" width="5.7109375" style="334" bestFit="1" customWidth="1"/>
    <col min="12297" max="12297" width="7" style="334" customWidth="1"/>
    <col min="12298" max="12298" width="5.42578125" style="334" customWidth="1"/>
    <col min="12299" max="12299" width="5" style="334" customWidth="1"/>
    <col min="12300" max="12300" width="6" style="334" bestFit="1" customWidth="1"/>
    <col min="12301" max="12301" width="6.140625" style="334" customWidth="1"/>
    <col min="12302" max="12302" width="16.5703125" style="334" customWidth="1"/>
    <col min="12303" max="12543" width="11.42578125" style="334"/>
    <col min="12544" max="12544" width="3.85546875" style="334" customWidth="1"/>
    <col min="12545" max="12545" width="49.7109375" style="334" customWidth="1"/>
    <col min="12546" max="12546" width="29.42578125" style="334" customWidth="1"/>
    <col min="12547" max="12547" width="6.28515625" style="334" customWidth="1"/>
    <col min="12548" max="12548" width="4.28515625" style="334" customWidth="1"/>
    <col min="12549" max="12549" width="6.42578125" style="334" customWidth="1"/>
    <col min="12550" max="12550" width="3.28515625" style="334" customWidth="1"/>
    <col min="12551" max="12551" width="6" style="334" customWidth="1"/>
    <col min="12552" max="12552" width="5.7109375" style="334" bestFit="1" customWidth="1"/>
    <col min="12553" max="12553" width="7" style="334" customWidth="1"/>
    <col min="12554" max="12554" width="5.42578125" style="334" customWidth="1"/>
    <col min="12555" max="12555" width="5" style="334" customWidth="1"/>
    <col min="12556" max="12556" width="6" style="334" bestFit="1" customWidth="1"/>
    <col min="12557" max="12557" width="6.140625" style="334" customWidth="1"/>
    <col min="12558" max="12558" width="16.5703125" style="334" customWidth="1"/>
    <col min="12559" max="12799" width="11.42578125" style="334"/>
    <col min="12800" max="12800" width="3.85546875" style="334" customWidth="1"/>
    <col min="12801" max="12801" width="49.7109375" style="334" customWidth="1"/>
    <col min="12802" max="12802" width="29.42578125" style="334" customWidth="1"/>
    <col min="12803" max="12803" width="6.28515625" style="334" customWidth="1"/>
    <col min="12804" max="12804" width="4.28515625" style="334" customWidth="1"/>
    <col min="12805" max="12805" width="6.42578125" style="334" customWidth="1"/>
    <col min="12806" max="12806" width="3.28515625" style="334" customWidth="1"/>
    <col min="12807" max="12807" width="6" style="334" customWidth="1"/>
    <col min="12808" max="12808" width="5.7109375" style="334" bestFit="1" customWidth="1"/>
    <col min="12809" max="12809" width="7" style="334" customWidth="1"/>
    <col min="12810" max="12810" width="5.42578125" style="334" customWidth="1"/>
    <col min="12811" max="12811" width="5" style="334" customWidth="1"/>
    <col min="12812" max="12812" width="6" style="334" bestFit="1" customWidth="1"/>
    <col min="12813" max="12813" width="6.140625" style="334" customWidth="1"/>
    <col min="12814" max="12814" width="16.5703125" style="334" customWidth="1"/>
    <col min="12815" max="13055" width="11.42578125" style="334"/>
    <col min="13056" max="13056" width="3.85546875" style="334" customWidth="1"/>
    <col min="13057" max="13057" width="49.7109375" style="334" customWidth="1"/>
    <col min="13058" max="13058" width="29.42578125" style="334" customWidth="1"/>
    <col min="13059" max="13059" width="6.28515625" style="334" customWidth="1"/>
    <col min="13060" max="13060" width="4.28515625" style="334" customWidth="1"/>
    <col min="13061" max="13061" width="6.42578125" style="334" customWidth="1"/>
    <col min="13062" max="13062" width="3.28515625" style="334" customWidth="1"/>
    <col min="13063" max="13063" width="6" style="334" customWidth="1"/>
    <col min="13064" max="13064" width="5.7109375" style="334" bestFit="1" customWidth="1"/>
    <col min="13065" max="13065" width="7" style="334" customWidth="1"/>
    <col min="13066" max="13066" width="5.42578125" style="334" customWidth="1"/>
    <col min="13067" max="13067" width="5" style="334" customWidth="1"/>
    <col min="13068" max="13068" width="6" style="334" bestFit="1" customWidth="1"/>
    <col min="13069" max="13069" width="6.140625" style="334" customWidth="1"/>
    <col min="13070" max="13070" width="16.5703125" style="334" customWidth="1"/>
    <col min="13071" max="13311" width="11.42578125" style="334"/>
    <col min="13312" max="13312" width="3.85546875" style="334" customWidth="1"/>
    <col min="13313" max="13313" width="49.7109375" style="334" customWidth="1"/>
    <col min="13314" max="13314" width="29.42578125" style="334" customWidth="1"/>
    <col min="13315" max="13315" width="6.28515625" style="334" customWidth="1"/>
    <col min="13316" max="13316" width="4.28515625" style="334" customWidth="1"/>
    <col min="13317" max="13317" width="6.42578125" style="334" customWidth="1"/>
    <col min="13318" max="13318" width="3.28515625" style="334" customWidth="1"/>
    <col min="13319" max="13319" width="6" style="334" customWidth="1"/>
    <col min="13320" max="13320" width="5.7109375" style="334" bestFit="1" customWidth="1"/>
    <col min="13321" max="13321" width="7" style="334" customWidth="1"/>
    <col min="13322" max="13322" width="5.42578125" style="334" customWidth="1"/>
    <col min="13323" max="13323" width="5" style="334" customWidth="1"/>
    <col min="13324" max="13324" width="6" style="334" bestFit="1" customWidth="1"/>
    <col min="13325" max="13325" width="6.140625" style="334" customWidth="1"/>
    <col min="13326" max="13326" width="16.5703125" style="334" customWidth="1"/>
    <col min="13327" max="13567" width="11.42578125" style="334"/>
    <col min="13568" max="13568" width="3.85546875" style="334" customWidth="1"/>
    <col min="13569" max="13569" width="49.7109375" style="334" customWidth="1"/>
    <col min="13570" max="13570" width="29.42578125" style="334" customWidth="1"/>
    <col min="13571" max="13571" width="6.28515625" style="334" customWidth="1"/>
    <col min="13572" max="13572" width="4.28515625" style="334" customWidth="1"/>
    <col min="13573" max="13573" width="6.42578125" style="334" customWidth="1"/>
    <col min="13574" max="13574" width="3.28515625" style="334" customWidth="1"/>
    <col min="13575" max="13575" width="6" style="334" customWidth="1"/>
    <col min="13576" max="13576" width="5.7109375" style="334" bestFit="1" customWidth="1"/>
    <col min="13577" max="13577" width="7" style="334" customWidth="1"/>
    <col min="13578" max="13578" width="5.42578125" style="334" customWidth="1"/>
    <col min="13579" max="13579" width="5" style="334" customWidth="1"/>
    <col min="13580" max="13580" width="6" style="334" bestFit="1" customWidth="1"/>
    <col min="13581" max="13581" width="6.140625" style="334" customWidth="1"/>
    <col min="13582" max="13582" width="16.5703125" style="334" customWidth="1"/>
    <col min="13583" max="13823" width="11.42578125" style="334"/>
    <col min="13824" max="13824" width="3.85546875" style="334" customWidth="1"/>
    <col min="13825" max="13825" width="49.7109375" style="334" customWidth="1"/>
    <col min="13826" max="13826" width="29.42578125" style="334" customWidth="1"/>
    <col min="13827" max="13827" width="6.28515625" style="334" customWidth="1"/>
    <col min="13828" max="13828" width="4.28515625" style="334" customWidth="1"/>
    <col min="13829" max="13829" width="6.42578125" style="334" customWidth="1"/>
    <col min="13830" max="13830" width="3.28515625" style="334" customWidth="1"/>
    <col min="13831" max="13831" width="6" style="334" customWidth="1"/>
    <col min="13832" max="13832" width="5.7109375" style="334" bestFit="1" customWidth="1"/>
    <col min="13833" max="13833" width="7" style="334" customWidth="1"/>
    <col min="13834" max="13834" width="5.42578125" style="334" customWidth="1"/>
    <col min="13835" max="13835" width="5" style="334" customWidth="1"/>
    <col min="13836" max="13836" width="6" style="334" bestFit="1" customWidth="1"/>
    <col min="13837" max="13837" width="6.140625" style="334" customWidth="1"/>
    <col min="13838" max="13838" width="16.5703125" style="334" customWidth="1"/>
    <col min="13839" max="14079" width="11.42578125" style="334"/>
    <col min="14080" max="14080" width="3.85546875" style="334" customWidth="1"/>
    <col min="14081" max="14081" width="49.7109375" style="334" customWidth="1"/>
    <col min="14082" max="14082" width="29.42578125" style="334" customWidth="1"/>
    <col min="14083" max="14083" width="6.28515625" style="334" customWidth="1"/>
    <col min="14084" max="14084" width="4.28515625" style="334" customWidth="1"/>
    <col min="14085" max="14085" width="6.42578125" style="334" customWidth="1"/>
    <col min="14086" max="14086" width="3.28515625" style="334" customWidth="1"/>
    <col min="14087" max="14087" width="6" style="334" customWidth="1"/>
    <col min="14088" max="14088" width="5.7109375" style="334" bestFit="1" customWidth="1"/>
    <col min="14089" max="14089" width="7" style="334" customWidth="1"/>
    <col min="14090" max="14090" width="5.42578125" style="334" customWidth="1"/>
    <col min="14091" max="14091" width="5" style="334" customWidth="1"/>
    <col min="14092" max="14092" width="6" style="334" bestFit="1" customWidth="1"/>
    <col min="14093" max="14093" width="6.140625" style="334" customWidth="1"/>
    <col min="14094" max="14094" width="16.5703125" style="334" customWidth="1"/>
    <col min="14095" max="14335" width="11.42578125" style="334"/>
    <col min="14336" max="14336" width="3.85546875" style="334" customWidth="1"/>
    <col min="14337" max="14337" width="49.7109375" style="334" customWidth="1"/>
    <col min="14338" max="14338" width="29.42578125" style="334" customWidth="1"/>
    <col min="14339" max="14339" width="6.28515625" style="334" customWidth="1"/>
    <col min="14340" max="14340" width="4.28515625" style="334" customWidth="1"/>
    <col min="14341" max="14341" width="6.42578125" style="334" customWidth="1"/>
    <col min="14342" max="14342" width="3.28515625" style="334" customWidth="1"/>
    <col min="14343" max="14343" width="6" style="334" customWidth="1"/>
    <col min="14344" max="14344" width="5.7109375" style="334" bestFit="1" customWidth="1"/>
    <col min="14345" max="14345" width="7" style="334" customWidth="1"/>
    <col min="14346" max="14346" width="5.42578125" style="334" customWidth="1"/>
    <col min="14347" max="14347" width="5" style="334" customWidth="1"/>
    <col min="14348" max="14348" width="6" style="334" bestFit="1" customWidth="1"/>
    <col min="14349" max="14349" width="6.140625" style="334" customWidth="1"/>
    <col min="14350" max="14350" width="16.5703125" style="334" customWidth="1"/>
    <col min="14351" max="14591" width="11.42578125" style="334"/>
    <col min="14592" max="14592" width="3.85546875" style="334" customWidth="1"/>
    <col min="14593" max="14593" width="49.7109375" style="334" customWidth="1"/>
    <col min="14594" max="14594" width="29.42578125" style="334" customWidth="1"/>
    <col min="14595" max="14595" width="6.28515625" style="334" customWidth="1"/>
    <col min="14596" max="14596" width="4.28515625" style="334" customWidth="1"/>
    <col min="14597" max="14597" width="6.42578125" style="334" customWidth="1"/>
    <col min="14598" max="14598" width="3.28515625" style="334" customWidth="1"/>
    <col min="14599" max="14599" width="6" style="334" customWidth="1"/>
    <col min="14600" max="14600" width="5.7109375" style="334" bestFit="1" customWidth="1"/>
    <col min="14601" max="14601" width="7" style="334" customWidth="1"/>
    <col min="14602" max="14602" width="5.42578125" style="334" customWidth="1"/>
    <col min="14603" max="14603" width="5" style="334" customWidth="1"/>
    <col min="14604" max="14604" width="6" style="334" bestFit="1" customWidth="1"/>
    <col min="14605" max="14605" width="6.140625" style="334" customWidth="1"/>
    <col min="14606" max="14606" width="16.5703125" style="334" customWidth="1"/>
    <col min="14607" max="14847" width="11.42578125" style="334"/>
    <col min="14848" max="14848" width="3.85546875" style="334" customWidth="1"/>
    <col min="14849" max="14849" width="49.7109375" style="334" customWidth="1"/>
    <col min="14850" max="14850" width="29.42578125" style="334" customWidth="1"/>
    <col min="14851" max="14851" width="6.28515625" style="334" customWidth="1"/>
    <col min="14852" max="14852" width="4.28515625" style="334" customWidth="1"/>
    <col min="14853" max="14853" width="6.42578125" style="334" customWidth="1"/>
    <col min="14854" max="14854" width="3.28515625" style="334" customWidth="1"/>
    <col min="14855" max="14855" width="6" style="334" customWidth="1"/>
    <col min="14856" max="14856" width="5.7109375" style="334" bestFit="1" customWidth="1"/>
    <col min="14857" max="14857" width="7" style="334" customWidth="1"/>
    <col min="14858" max="14858" width="5.42578125" style="334" customWidth="1"/>
    <col min="14859" max="14859" width="5" style="334" customWidth="1"/>
    <col min="14860" max="14860" width="6" style="334" bestFit="1" customWidth="1"/>
    <col min="14861" max="14861" width="6.140625" style="334" customWidth="1"/>
    <col min="14862" max="14862" width="16.5703125" style="334" customWidth="1"/>
    <col min="14863" max="15103" width="11.42578125" style="334"/>
    <col min="15104" max="15104" width="3.85546875" style="334" customWidth="1"/>
    <col min="15105" max="15105" width="49.7109375" style="334" customWidth="1"/>
    <col min="15106" max="15106" width="29.42578125" style="334" customWidth="1"/>
    <col min="15107" max="15107" width="6.28515625" style="334" customWidth="1"/>
    <col min="15108" max="15108" width="4.28515625" style="334" customWidth="1"/>
    <col min="15109" max="15109" width="6.42578125" style="334" customWidth="1"/>
    <col min="15110" max="15110" width="3.28515625" style="334" customWidth="1"/>
    <col min="15111" max="15111" width="6" style="334" customWidth="1"/>
    <col min="15112" max="15112" width="5.7109375" style="334" bestFit="1" customWidth="1"/>
    <col min="15113" max="15113" width="7" style="334" customWidth="1"/>
    <col min="15114" max="15114" width="5.42578125" style="334" customWidth="1"/>
    <col min="15115" max="15115" width="5" style="334" customWidth="1"/>
    <col min="15116" max="15116" width="6" style="334" bestFit="1" customWidth="1"/>
    <col min="15117" max="15117" width="6.140625" style="334" customWidth="1"/>
    <col min="15118" max="15118" width="16.5703125" style="334" customWidth="1"/>
    <col min="15119" max="15359" width="11.42578125" style="334"/>
    <col min="15360" max="15360" width="3.85546875" style="334" customWidth="1"/>
    <col min="15361" max="15361" width="49.7109375" style="334" customWidth="1"/>
    <col min="15362" max="15362" width="29.42578125" style="334" customWidth="1"/>
    <col min="15363" max="15363" width="6.28515625" style="334" customWidth="1"/>
    <col min="15364" max="15364" width="4.28515625" style="334" customWidth="1"/>
    <col min="15365" max="15365" width="6.42578125" style="334" customWidth="1"/>
    <col min="15366" max="15366" width="3.28515625" style="334" customWidth="1"/>
    <col min="15367" max="15367" width="6" style="334" customWidth="1"/>
    <col min="15368" max="15368" width="5.7109375" style="334" bestFit="1" customWidth="1"/>
    <col min="15369" max="15369" width="7" style="334" customWidth="1"/>
    <col min="15370" max="15370" width="5.42578125" style="334" customWidth="1"/>
    <col min="15371" max="15371" width="5" style="334" customWidth="1"/>
    <col min="15372" max="15372" width="6" style="334" bestFit="1" customWidth="1"/>
    <col min="15373" max="15373" width="6.140625" style="334" customWidth="1"/>
    <col min="15374" max="15374" width="16.5703125" style="334" customWidth="1"/>
    <col min="15375" max="15615" width="11.42578125" style="334"/>
    <col min="15616" max="15616" width="3.85546875" style="334" customWidth="1"/>
    <col min="15617" max="15617" width="49.7109375" style="334" customWidth="1"/>
    <col min="15618" max="15618" width="29.42578125" style="334" customWidth="1"/>
    <col min="15619" max="15619" width="6.28515625" style="334" customWidth="1"/>
    <col min="15620" max="15620" width="4.28515625" style="334" customWidth="1"/>
    <col min="15621" max="15621" width="6.42578125" style="334" customWidth="1"/>
    <col min="15622" max="15622" width="3.28515625" style="334" customWidth="1"/>
    <col min="15623" max="15623" width="6" style="334" customWidth="1"/>
    <col min="15624" max="15624" width="5.7109375" style="334" bestFit="1" customWidth="1"/>
    <col min="15625" max="15625" width="7" style="334" customWidth="1"/>
    <col min="15626" max="15626" width="5.42578125" style="334" customWidth="1"/>
    <col min="15627" max="15627" width="5" style="334" customWidth="1"/>
    <col min="15628" max="15628" width="6" style="334" bestFit="1" customWidth="1"/>
    <col min="15629" max="15629" width="6.140625" style="334" customWidth="1"/>
    <col min="15630" max="15630" width="16.5703125" style="334" customWidth="1"/>
    <col min="15631" max="15871" width="11.42578125" style="334"/>
    <col min="15872" max="15872" width="3.85546875" style="334" customWidth="1"/>
    <col min="15873" max="15873" width="49.7109375" style="334" customWidth="1"/>
    <col min="15874" max="15874" width="29.42578125" style="334" customWidth="1"/>
    <col min="15875" max="15875" width="6.28515625" style="334" customWidth="1"/>
    <col min="15876" max="15876" width="4.28515625" style="334" customWidth="1"/>
    <col min="15877" max="15877" width="6.42578125" style="334" customWidth="1"/>
    <col min="15878" max="15878" width="3.28515625" style="334" customWidth="1"/>
    <col min="15879" max="15879" width="6" style="334" customWidth="1"/>
    <col min="15880" max="15880" width="5.7109375" style="334" bestFit="1" customWidth="1"/>
    <col min="15881" max="15881" width="7" style="334" customWidth="1"/>
    <col min="15882" max="15882" width="5.42578125" style="334" customWidth="1"/>
    <col min="15883" max="15883" width="5" style="334" customWidth="1"/>
    <col min="15884" max="15884" width="6" style="334" bestFit="1" customWidth="1"/>
    <col min="15885" max="15885" width="6.140625" style="334" customWidth="1"/>
    <col min="15886" max="15886" width="16.5703125" style="334" customWidth="1"/>
    <col min="15887" max="16127" width="11.42578125" style="334"/>
    <col min="16128" max="16128" width="3.85546875" style="334" customWidth="1"/>
    <col min="16129" max="16129" width="49.7109375" style="334" customWidth="1"/>
    <col min="16130" max="16130" width="29.42578125" style="334" customWidth="1"/>
    <col min="16131" max="16131" width="6.28515625" style="334" customWidth="1"/>
    <col min="16132" max="16132" width="4.28515625" style="334" customWidth="1"/>
    <col min="16133" max="16133" width="6.42578125" style="334" customWidth="1"/>
    <col min="16134" max="16134" width="3.28515625" style="334" customWidth="1"/>
    <col min="16135" max="16135" width="6" style="334" customWidth="1"/>
    <col min="16136" max="16136" width="5.7109375" style="334" bestFit="1" customWidth="1"/>
    <col min="16137" max="16137" width="7" style="334" customWidth="1"/>
    <col min="16138" max="16138" width="5.42578125" style="334" customWidth="1"/>
    <col min="16139" max="16139" width="5" style="334" customWidth="1"/>
    <col min="16140" max="16140" width="6" style="334" bestFit="1" customWidth="1"/>
    <col min="16141" max="16141" width="6.140625" style="334" customWidth="1"/>
    <col min="16142" max="16142" width="16.5703125" style="334" customWidth="1"/>
    <col min="16143" max="16384" width="11.42578125" style="334"/>
  </cols>
  <sheetData>
    <row r="1" spans="1:17" ht="18" customHeight="1" thickBot="1" x14ac:dyDescent="0.3">
      <c r="B1" s="924" t="str">
        <f>'Recap Sheet'!A2</f>
        <v>School Food Authority:</v>
      </c>
      <c r="E1" s="2384" t="str">
        <f>'Recap Sheet'!A3</f>
        <v>Offeror Name:</v>
      </c>
      <c r="F1" s="2384"/>
      <c r="G1" s="2384"/>
      <c r="H1" s="2384"/>
      <c r="I1" s="2384"/>
      <c r="J1" s="2384"/>
      <c r="K1" s="2384"/>
      <c r="L1" s="2384"/>
      <c r="M1" s="2384"/>
    </row>
    <row r="2" spans="1:17" s="8" customFormat="1" ht="18.75" customHeight="1" thickBot="1" x14ac:dyDescent="0.3">
      <c r="A2" s="975"/>
      <c r="B2" s="926" t="str">
        <f>'Recap Sheet'!B2</f>
        <v>WILLIAMSBURG COUNTY SCHOOLS</v>
      </c>
      <c r="C2" s="987" t="s">
        <v>27</v>
      </c>
      <c r="D2" s="1013"/>
      <c r="E2" s="2389">
        <f>'Recap Sheet'!B3</f>
        <v>0</v>
      </c>
      <c r="F2" s="2386"/>
      <c r="G2" s="2386"/>
      <c r="H2" s="2386"/>
      <c r="I2" s="2386"/>
      <c r="J2" s="2386"/>
      <c r="K2" s="2386"/>
      <c r="L2" s="2386"/>
      <c r="M2" s="2387"/>
      <c r="N2" s="7"/>
      <c r="P2" s="335"/>
      <c r="Q2" s="335"/>
    </row>
    <row r="3" spans="1:17" s="8" customFormat="1" ht="15" customHeight="1" x14ac:dyDescent="0.25">
      <c r="A3" s="974" t="s">
        <v>28</v>
      </c>
      <c r="B3" s="918" t="s">
        <v>29</v>
      </c>
      <c r="C3" s="988" t="s">
        <v>30</v>
      </c>
      <c r="D3" s="1014"/>
      <c r="E3" s="920"/>
      <c r="F3" s="2388" t="s">
        <v>3</v>
      </c>
      <c r="G3" s="2388"/>
      <c r="H3" s="2388"/>
      <c r="I3" s="2388"/>
      <c r="J3" s="2388"/>
      <c r="K3" s="928">
        <f>'Recap Sheet'!B4</f>
        <v>0</v>
      </c>
      <c r="L3" s="917"/>
      <c r="M3" s="921"/>
      <c r="N3" s="20"/>
      <c r="P3" s="335"/>
      <c r="Q3" s="335"/>
    </row>
    <row r="4" spans="1:17" ht="15" customHeight="1" x14ac:dyDescent="0.25">
      <c r="A4" s="210" t="s">
        <v>31</v>
      </c>
      <c r="B4" s="34"/>
      <c r="C4" s="135"/>
      <c r="D4" s="1015" t="s">
        <v>32</v>
      </c>
      <c r="E4" s="1059" t="s">
        <v>33</v>
      </c>
      <c r="F4" s="1069" t="s">
        <v>34</v>
      </c>
      <c r="G4" s="528" t="s">
        <v>35</v>
      </c>
      <c r="H4" s="393" t="s">
        <v>36</v>
      </c>
      <c r="I4" s="393" t="s">
        <v>37</v>
      </c>
      <c r="J4" s="528" t="s">
        <v>38</v>
      </c>
      <c r="K4" s="393" t="s">
        <v>39</v>
      </c>
      <c r="L4" s="861" t="s">
        <v>40</v>
      </c>
      <c r="M4" s="919" t="s">
        <v>41</v>
      </c>
      <c r="O4" s="335"/>
      <c r="P4" s="335"/>
      <c r="Q4" s="335"/>
    </row>
    <row r="5" spans="1:17" ht="15" customHeight="1" thickBot="1" x14ac:dyDescent="0.3">
      <c r="A5" s="506"/>
      <c r="B5" s="86"/>
      <c r="C5" s="128"/>
      <c r="D5" s="1016" t="s">
        <v>42</v>
      </c>
      <c r="E5" s="1060" t="s">
        <v>43</v>
      </c>
      <c r="F5" s="1070" t="s">
        <v>44</v>
      </c>
      <c r="G5" s="673" t="s">
        <v>45</v>
      </c>
      <c r="H5" s="672" t="s">
        <v>46</v>
      </c>
      <c r="I5" s="672" t="s">
        <v>38</v>
      </c>
      <c r="J5" s="673" t="s">
        <v>47</v>
      </c>
      <c r="K5" s="672" t="s">
        <v>48</v>
      </c>
      <c r="L5" s="672" t="s">
        <v>47</v>
      </c>
      <c r="M5" s="674" t="s">
        <v>38</v>
      </c>
      <c r="P5" s="335"/>
      <c r="Q5" s="335"/>
    </row>
    <row r="6" spans="1:17" ht="15" customHeight="1" thickBot="1" x14ac:dyDescent="0.3">
      <c r="A6" s="14"/>
      <c r="B6" s="15" t="s">
        <v>1425</v>
      </c>
      <c r="C6" s="17"/>
      <c r="D6" s="17"/>
      <c r="E6" s="17"/>
      <c r="F6" s="1071"/>
      <c r="G6" s="15"/>
      <c r="H6" s="17"/>
      <c r="I6" s="15"/>
      <c r="J6" s="16"/>
      <c r="K6" s="16"/>
      <c r="L6" s="18"/>
      <c r="M6" s="19"/>
    </row>
    <row r="7" spans="1:17" ht="15" customHeight="1" thickBot="1" x14ac:dyDescent="0.3">
      <c r="A7" s="219">
        <v>1</v>
      </c>
      <c r="B7" s="165" t="s">
        <v>3356</v>
      </c>
      <c r="C7" s="470" t="s">
        <v>3357</v>
      </c>
      <c r="D7" s="1217"/>
      <c r="E7" s="470" t="s">
        <v>366</v>
      </c>
      <c r="F7" s="1079">
        <v>96</v>
      </c>
      <c r="G7" s="726">
        <v>0</v>
      </c>
      <c r="H7" s="329">
        <f>ROUND(G7*F7/F7,2)</f>
        <v>0</v>
      </c>
      <c r="I7" s="156"/>
      <c r="J7" s="120"/>
      <c r="K7" s="217">
        <f>IF(OR(ISBLANK(J7),G7=0,ISBLANK(G7)),,ROUND(J7+$K$3,2))</f>
        <v>0</v>
      </c>
      <c r="L7" s="221">
        <f>ROUND(H7*K7,2)</f>
        <v>0</v>
      </c>
      <c r="M7" s="330">
        <f>ROUND(K7/F7,2)</f>
        <v>0</v>
      </c>
    </row>
    <row r="8" spans="1:17" ht="15" customHeight="1" x14ac:dyDescent="0.25">
      <c r="A8" s="210"/>
      <c r="B8" s="34" t="s">
        <v>1426</v>
      </c>
      <c r="C8" s="321" t="s">
        <v>1427</v>
      </c>
      <c r="D8" s="1214"/>
      <c r="E8" s="135"/>
      <c r="F8" s="1073"/>
      <c r="G8" s="1784"/>
      <c r="H8" s="459"/>
      <c r="I8" s="240"/>
      <c r="J8" s="487"/>
      <c r="K8" s="488"/>
      <c r="L8" s="489"/>
      <c r="M8" s="490"/>
    </row>
    <row r="9" spans="1:17" ht="15" customHeight="1" x14ac:dyDescent="0.25">
      <c r="A9" s="210"/>
      <c r="B9" s="273"/>
      <c r="C9" s="135" t="s">
        <v>1428</v>
      </c>
      <c r="D9" s="1214"/>
      <c r="E9" s="135"/>
      <c r="F9" s="1073"/>
      <c r="G9" s="1784"/>
      <c r="H9" s="459"/>
      <c r="I9" s="240"/>
      <c r="J9" s="487"/>
      <c r="K9" s="488"/>
      <c r="L9" s="489"/>
      <c r="M9" s="490"/>
    </row>
    <row r="10" spans="1:17" ht="15" customHeight="1" x14ac:dyDescent="0.25">
      <c r="A10" s="210"/>
      <c r="B10" s="273" t="s">
        <v>1429</v>
      </c>
      <c r="C10" s="135" t="s">
        <v>1430</v>
      </c>
      <c r="D10" s="1214"/>
      <c r="E10" s="135"/>
      <c r="F10" s="1073"/>
      <c r="G10" s="1784"/>
      <c r="H10" s="459"/>
      <c r="I10" s="240"/>
      <c r="J10" s="487"/>
      <c r="K10" s="488"/>
      <c r="L10" s="489"/>
      <c r="M10" s="490"/>
    </row>
    <row r="11" spans="1:17" ht="15" customHeight="1" thickBot="1" x14ac:dyDescent="0.3">
      <c r="A11" s="211"/>
      <c r="B11" s="295" t="s">
        <v>328</v>
      </c>
      <c r="C11" s="128" t="s">
        <v>157</v>
      </c>
      <c r="D11" s="1324"/>
      <c r="E11" s="128"/>
      <c r="F11" s="1074"/>
      <c r="G11" s="1785"/>
      <c r="H11" s="460"/>
      <c r="I11" s="443"/>
      <c r="J11" s="491"/>
      <c r="K11" s="492"/>
      <c r="L11" s="493"/>
      <c r="M11" s="494"/>
    </row>
    <row r="12" spans="1:17" ht="15" customHeight="1" thickBot="1" x14ac:dyDescent="0.3">
      <c r="A12" s="52">
        <v>2</v>
      </c>
      <c r="B12" s="2260" t="s">
        <v>1431</v>
      </c>
      <c r="C12" s="436" t="s">
        <v>1432</v>
      </c>
      <c r="D12" s="1216"/>
      <c r="E12" s="436" t="s">
        <v>1433</v>
      </c>
      <c r="F12" s="1072">
        <v>104</v>
      </c>
      <c r="G12" s="1786">
        <v>60</v>
      </c>
      <c r="H12" s="27">
        <f>ROUND(G12*F12/F12,2)</f>
        <v>60</v>
      </c>
      <c r="I12" s="88"/>
      <c r="J12" s="25"/>
      <c r="K12" s="66">
        <f>IF(OR(ISBLANK(J12),G12=0,ISBLANK(G12)),,ROUND(J12+$K$3,2))</f>
        <v>0</v>
      </c>
      <c r="L12" s="28">
        <f>ROUND(H12*K12,2)</f>
        <v>0</v>
      </c>
      <c r="M12" s="29">
        <f>ROUND(K12/F12,2)</f>
        <v>0</v>
      </c>
    </row>
    <row r="13" spans="1:17" ht="15" customHeight="1" x14ac:dyDescent="0.25">
      <c r="A13" s="52"/>
      <c r="B13" s="243" t="s">
        <v>1434</v>
      </c>
      <c r="C13" s="123" t="s">
        <v>1797</v>
      </c>
      <c r="D13" s="1214"/>
      <c r="E13" s="123" t="s">
        <v>1433</v>
      </c>
      <c r="F13" s="1088">
        <v>104</v>
      </c>
      <c r="G13" s="809"/>
      <c r="H13" s="87"/>
      <c r="I13" s="34"/>
      <c r="J13" s="132"/>
      <c r="K13" s="157"/>
      <c r="L13" s="32"/>
      <c r="M13" s="33"/>
    </row>
    <row r="14" spans="1:17" ht="15" customHeight="1" x14ac:dyDescent="0.25">
      <c r="A14" s="52"/>
      <c r="C14" s="123" t="s">
        <v>1435</v>
      </c>
      <c r="D14" s="1214"/>
      <c r="E14" s="123" t="s">
        <v>1436</v>
      </c>
      <c r="F14" s="1088">
        <v>104</v>
      </c>
      <c r="G14" s="809"/>
      <c r="H14" s="87"/>
      <c r="I14" s="34"/>
      <c r="J14" s="132"/>
      <c r="K14" s="157"/>
      <c r="L14" s="32"/>
      <c r="M14" s="33"/>
    </row>
    <row r="15" spans="1:17" ht="15" customHeight="1" x14ac:dyDescent="0.25">
      <c r="A15" s="52"/>
      <c r="B15" s="282" t="s">
        <v>385</v>
      </c>
      <c r="C15" s="123" t="s">
        <v>1437</v>
      </c>
      <c r="D15" s="1214"/>
      <c r="E15" s="123" t="s">
        <v>1433</v>
      </c>
      <c r="F15" s="1088">
        <v>104</v>
      </c>
      <c r="G15" s="809"/>
      <c r="H15" s="101"/>
      <c r="I15" s="113"/>
      <c r="J15" s="283"/>
      <c r="K15" s="284"/>
      <c r="L15" s="39"/>
      <c r="M15" s="40"/>
    </row>
    <row r="16" spans="1:17" ht="15" customHeight="1" thickBot="1" x14ac:dyDescent="0.3">
      <c r="A16" s="52"/>
      <c r="B16" s="285"/>
      <c r="C16" s="279" t="s">
        <v>1438</v>
      </c>
      <c r="D16" s="1218"/>
      <c r="E16" s="124" t="s">
        <v>1436</v>
      </c>
      <c r="F16" s="1085">
        <v>104</v>
      </c>
      <c r="G16" s="812"/>
      <c r="H16" s="74"/>
      <c r="I16" s="13"/>
      <c r="J16" s="151"/>
      <c r="K16" s="190"/>
      <c r="L16" s="46"/>
      <c r="M16" s="47"/>
    </row>
    <row r="17" spans="1:14" ht="15" customHeight="1" thickBot="1" x14ac:dyDescent="0.3">
      <c r="A17" s="95">
        <v>3</v>
      </c>
      <c r="B17" s="2261" t="s">
        <v>3538</v>
      </c>
      <c r="C17" s="470" t="s">
        <v>1439</v>
      </c>
      <c r="D17" s="1216"/>
      <c r="E17" s="135" t="s">
        <v>1440</v>
      </c>
      <c r="F17" s="1073">
        <v>72</v>
      </c>
      <c r="G17" s="726">
        <v>0</v>
      </c>
      <c r="H17" s="27">
        <f>ROUND(G17*F17/F17,2)</f>
        <v>0</v>
      </c>
      <c r="I17" s="34" t="s">
        <v>50</v>
      </c>
      <c r="J17" s="82"/>
      <c r="K17" s="57">
        <f>IF(OR(ISBLANK(J17),G17=0,ISBLANK(G17)),,ROUND(J17+$K$3,2))</f>
        <v>0</v>
      </c>
      <c r="L17" s="28">
        <f>ROUND(H17*K17,2)</f>
        <v>0</v>
      </c>
      <c r="M17" s="29">
        <f>ROUND(K17/F17,2)</f>
        <v>0</v>
      </c>
      <c r="N17" s="20"/>
    </row>
    <row r="18" spans="1:14" ht="15" customHeight="1" x14ac:dyDescent="0.25">
      <c r="A18" s="52"/>
      <c r="B18" s="243" t="s">
        <v>1441</v>
      </c>
      <c r="C18" s="908" t="s">
        <v>1442</v>
      </c>
      <c r="D18" s="1219"/>
      <c r="E18" s="1189"/>
      <c r="F18" s="1189"/>
      <c r="G18" s="1754"/>
      <c r="H18" s="87"/>
      <c r="I18" s="282"/>
      <c r="J18" s="432"/>
      <c r="K18" s="282"/>
      <c r="L18" s="32"/>
      <c r="M18" s="33"/>
    </row>
    <row r="19" spans="1:14" ht="15" customHeight="1" thickBot="1" x14ac:dyDescent="0.3">
      <c r="A19" s="55"/>
      <c r="B19" s="286" t="s">
        <v>865</v>
      </c>
      <c r="C19" s="518"/>
      <c r="D19" s="1220"/>
      <c r="E19" s="518"/>
      <c r="F19" s="1074"/>
      <c r="G19" s="809"/>
      <c r="H19" s="70"/>
      <c r="I19" s="59"/>
      <c r="J19" s="114"/>
      <c r="K19" s="287"/>
      <c r="L19" s="71"/>
      <c r="M19" s="112"/>
    </row>
    <row r="20" spans="1:14" ht="15" customHeight="1" thickBot="1" x14ac:dyDescent="0.3">
      <c r="A20" s="52">
        <v>4</v>
      </c>
      <c r="B20" s="289" t="s">
        <v>3539</v>
      </c>
      <c r="C20" s="470" t="s">
        <v>1432</v>
      </c>
      <c r="D20" s="1216"/>
      <c r="E20" s="123" t="s">
        <v>1433</v>
      </c>
      <c r="F20" s="1088">
        <v>104</v>
      </c>
      <c r="G20" s="726">
        <v>0</v>
      </c>
      <c r="H20" s="27">
        <f>ROUND(G20*F20/F20,2)</f>
        <v>0</v>
      </c>
      <c r="I20" s="195" t="s">
        <v>50</v>
      </c>
      <c r="J20" s="25"/>
      <c r="K20" s="66">
        <f>IF(OR(ISBLANK(J20),G20=0,ISBLANK(G20)),,ROUND(J20+$K$3,2))</f>
        <v>0</v>
      </c>
      <c r="L20" s="28">
        <f>ROUND(H20*K20,2)</f>
        <v>0</v>
      </c>
      <c r="M20" s="29">
        <f>ROUND(K20/F20,2)</f>
        <v>0</v>
      </c>
    </row>
    <row r="21" spans="1:14" ht="15" customHeight="1" x14ac:dyDescent="0.25">
      <c r="A21" s="52"/>
      <c r="B21" s="243" t="s">
        <v>1443</v>
      </c>
      <c r="C21" s="123" t="s">
        <v>1444</v>
      </c>
      <c r="D21" s="1214"/>
      <c r="E21" s="1155"/>
      <c r="F21" s="1165"/>
      <c r="G21" s="1754"/>
      <c r="H21" s="87"/>
      <c r="I21" s="56"/>
      <c r="J21" s="132"/>
      <c r="K21" s="157"/>
      <c r="L21" s="32"/>
      <c r="M21" s="33"/>
    </row>
    <row r="22" spans="1:14" ht="15" customHeight="1" thickBot="1" x14ac:dyDescent="0.3">
      <c r="A22" s="55"/>
      <c r="B22" s="287" t="s">
        <v>865</v>
      </c>
      <c r="C22" s="1190"/>
      <c r="D22" s="1221"/>
      <c r="E22" s="513"/>
      <c r="F22" s="1119"/>
      <c r="G22" s="809"/>
      <c r="H22" s="128"/>
      <c r="I22" s="146"/>
      <c r="J22" s="151"/>
      <c r="K22" s="332"/>
      <c r="L22" s="46"/>
      <c r="M22" s="47"/>
    </row>
    <row r="23" spans="1:14" ht="15" customHeight="1" thickBot="1" x14ac:dyDescent="0.3">
      <c r="A23" s="95">
        <v>5</v>
      </c>
      <c r="B23" s="2262" t="s">
        <v>3540</v>
      </c>
      <c r="C23" s="470" t="s">
        <v>1432</v>
      </c>
      <c r="D23" s="1217"/>
      <c r="E23" s="994" t="s">
        <v>1445</v>
      </c>
      <c r="F23" s="1101">
        <v>104</v>
      </c>
      <c r="G23" s="726">
        <v>0</v>
      </c>
      <c r="H23" s="329">
        <f>ROUND(G23*F23/F23,2)</f>
        <v>0</v>
      </c>
      <c r="I23" s="274" t="s">
        <v>50</v>
      </c>
      <c r="J23" s="120"/>
      <c r="K23" s="217">
        <f>IF(OR(ISBLANK(J23),G23=0,ISBLANK(G23)),,ROUND(J23+$K$3,2))</f>
        <v>0</v>
      </c>
      <c r="L23" s="221">
        <f>ROUND(H23*K23,2)</f>
        <v>0</v>
      </c>
      <c r="M23" s="330">
        <f>ROUND(K23/F23,2)</f>
        <v>0</v>
      </c>
    </row>
    <row r="24" spans="1:14" ht="15" customHeight="1" thickBot="1" x14ac:dyDescent="0.3">
      <c r="A24" s="55"/>
      <c r="B24" s="287" t="s">
        <v>385</v>
      </c>
      <c r="C24" s="124" t="s">
        <v>1446</v>
      </c>
      <c r="D24" s="1215"/>
      <c r="E24" s="1157"/>
      <c r="F24" s="1157"/>
      <c r="G24" s="812"/>
      <c r="H24" s="74"/>
      <c r="I24" s="13"/>
      <c r="J24" s="235"/>
      <c r="K24" s="190"/>
      <c r="L24" s="46"/>
      <c r="M24" s="47"/>
    </row>
    <row r="25" spans="1:14" ht="15" customHeight="1" thickBot="1" x14ac:dyDescent="0.3">
      <c r="A25" s="52">
        <v>6</v>
      </c>
      <c r="B25" s="292" t="s">
        <v>3541</v>
      </c>
      <c r="C25" s="233" t="s">
        <v>1447</v>
      </c>
      <c r="D25" s="1222"/>
      <c r="E25" s="908" t="s">
        <v>1448</v>
      </c>
      <c r="F25" s="1090">
        <v>72</v>
      </c>
      <c r="G25" s="1786">
        <v>318</v>
      </c>
      <c r="H25" s="27">
        <f>ROUND(G25*F25/F25,2)</f>
        <v>318</v>
      </c>
      <c r="I25" s="23" t="s">
        <v>50</v>
      </c>
      <c r="J25" s="25"/>
      <c r="K25" s="66">
        <f>IF(OR(ISBLANK(J25),G25=0,ISBLANK(G25)),,ROUND(J25+$K$3,2))</f>
        <v>0</v>
      </c>
      <c r="L25" s="28">
        <f>ROUND(H25*K25,2)</f>
        <v>0</v>
      </c>
      <c r="M25" s="29">
        <f>ROUND(K25/F25,2)</f>
        <v>0</v>
      </c>
    </row>
    <row r="26" spans="1:14" ht="15" customHeight="1" x14ac:dyDescent="0.25">
      <c r="A26" s="210"/>
      <c r="B26" s="24" t="s">
        <v>1449</v>
      </c>
      <c r="C26" s="908" t="s">
        <v>1450</v>
      </c>
      <c r="D26" s="1219"/>
      <c r="E26" s="908"/>
      <c r="F26" s="1090"/>
      <c r="G26" s="809"/>
      <c r="H26" s="87"/>
      <c r="I26" s="23"/>
      <c r="J26" s="93"/>
      <c r="K26" s="157"/>
      <c r="L26" s="28"/>
      <c r="M26" s="29"/>
    </row>
    <row r="27" spans="1:14" ht="15" customHeight="1" x14ac:dyDescent="0.25">
      <c r="A27" s="210"/>
      <c r="B27" s="9" t="s">
        <v>385</v>
      </c>
      <c r="C27" s="123" t="s">
        <v>1451</v>
      </c>
      <c r="D27" s="1214"/>
      <c r="E27" s="123"/>
      <c r="F27" s="1088"/>
      <c r="G27" s="809"/>
      <c r="H27" s="87"/>
      <c r="I27" s="23"/>
      <c r="J27" s="93"/>
      <c r="K27" s="57"/>
      <c r="L27" s="28"/>
      <c r="M27" s="29"/>
    </row>
    <row r="28" spans="1:14" ht="15" customHeight="1" thickBot="1" x14ac:dyDescent="0.3">
      <c r="A28" s="52"/>
      <c r="B28" s="43"/>
      <c r="C28" s="908" t="s">
        <v>1452</v>
      </c>
      <c r="D28" s="1219"/>
      <c r="E28" s="123"/>
      <c r="F28" s="1088"/>
      <c r="G28" s="809"/>
      <c r="H28" s="128"/>
      <c r="I28" s="23"/>
      <c r="J28" s="93"/>
      <c r="K28" s="66"/>
      <c r="L28" s="46"/>
      <c r="M28" s="47"/>
    </row>
    <row r="29" spans="1:14" ht="15" customHeight="1" thickBot="1" x14ac:dyDescent="0.3">
      <c r="A29" s="125">
        <v>7</v>
      </c>
      <c r="B29" s="1605" t="s">
        <v>3542</v>
      </c>
      <c r="C29" s="994" t="s">
        <v>1453</v>
      </c>
      <c r="D29" s="1223"/>
      <c r="E29" s="994" t="s">
        <v>1454</v>
      </c>
      <c r="F29" s="1101">
        <v>64</v>
      </c>
      <c r="G29" s="726">
        <v>0</v>
      </c>
      <c r="H29" s="27">
        <f>ROUND(G29*F29/F29,2)</f>
        <v>0</v>
      </c>
      <c r="I29" s="62" t="s">
        <v>50</v>
      </c>
      <c r="J29" s="120"/>
      <c r="K29" s="217">
        <f>IF(OR(ISBLANK(J29),G29=0,ISBLANK(G29)),,ROUND(J29+$K$3,2))</f>
        <v>0</v>
      </c>
      <c r="L29" s="28">
        <f>ROUND(H29*K29,2)</f>
        <v>0</v>
      </c>
      <c r="M29" s="29">
        <f>ROUND(K29/F29,2)</f>
        <v>0</v>
      </c>
    </row>
    <row r="30" spans="1:14" ht="15" customHeight="1" x14ac:dyDescent="0.25">
      <c r="A30" s="49"/>
      <c r="B30" s="24"/>
      <c r="C30" s="908" t="s">
        <v>1455</v>
      </c>
      <c r="D30" s="1219"/>
      <c r="E30" s="908"/>
      <c r="F30" s="1090"/>
      <c r="G30" s="1787"/>
      <c r="H30" s="135"/>
      <c r="I30" s="23"/>
      <c r="J30" s="91"/>
      <c r="K30" s="66"/>
      <c r="L30" s="28"/>
      <c r="M30" s="29"/>
    </row>
    <row r="31" spans="1:14" ht="15" customHeight="1" x14ac:dyDescent="0.25">
      <c r="A31" s="49"/>
      <c r="B31" s="30" t="s">
        <v>1456</v>
      </c>
      <c r="C31" s="123" t="s">
        <v>1457</v>
      </c>
      <c r="D31" s="1214"/>
      <c r="E31" s="123"/>
      <c r="F31" s="1088"/>
      <c r="G31" s="809"/>
      <c r="H31" s="27"/>
      <c r="I31" s="24"/>
      <c r="J31" s="91"/>
      <c r="K31" s="66"/>
      <c r="L31" s="28"/>
      <c r="M31" s="29"/>
    </row>
    <row r="32" spans="1:14" ht="15" customHeight="1" thickBot="1" x14ac:dyDescent="0.3">
      <c r="A32" s="41"/>
      <c r="B32" s="293" t="s">
        <v>865</v>
      </c>
      <c r="C32" s="128" t="s">
        <v>1458</v>
      </c>
      <c r="D32" s="1215"/>
      <c r="E32" s="128"/>
      <c r="F32" s="1078"/>
      <c r="G32" s="812"/>
      <c r="H32" s="115"/>
      <c r="I32" s="43"/>
      <c r="J32" s="44"/>
      <c r="K32" s="61"/>
      <c r="L32" s="46"/>
      <c r="M32" s="47"/>
    </row>
    <row r="33" spans="1:13" ht="15" customHeight="1" thickBot="1" x14ac:dyDescent="0.3">
      <c r="A33" s="22">
        <v>8</v>
      </c>
      <c r="B33" s="292" t="s">
        <v>1459</v>
      </c>
      <c r="C33" s="908" t="s">
        <v>1460</v>
      </c>
      <c r="D33" s="1089"/>
      <c r="E33" s="908" t="s">
        <v>1461</v>
      </c>
      <c r="F33" s="1090">
        <v>60</v>
      </c>
      <c r="G33" s="726">
        <v>0</v>
      </c>
      <c r="H33" s="27">
        <f>ROUND(G33*F33/F33,2)</f>
        <v>0</v>
      </c>
      <c r="I33" s="23" t="s">
        <v>50</v>
      </c>
      <c r="J33" s="25"/>
      <c r="K33" s="66">
        <f>IF(OR(ISBLANK(J33),G33=0,ISBLANK(G33)),,ROUND(J33+$K$3,2))</f>
        <v>0</v>
      </c>
      <c r="L33" s="28">
        <f>ROUND(H33*K33,2)</f>
        <v>0</v>
      </c>
      <c r="M33" s="29">
        <f>ROUND(K33/F33,2)</f>
        <v>0</v>
      </c>
    </row>
    <row r="34" spans="1:13" ht="15" customHeight="1" x14ac:dyDescent="0.25">
      <c r="A34" s="49"/>
      <c r="B34" s="30" t="s">
        <v>1402</v>
      </c>
      <c r="C34" s="123" t="s">
        <v>1462</v>
      </c>
      <c r="D34" s="1214"/>
      <c r="E34" s="123"/>
      <c r="F34" s="1088"/>
      <c r="G34" s="809"/>
      <c r="H34" s="131"/>
      <c r="I34" s="34"/>
      <c r="J34" s="132"/>
      <c r="K34" s="57"/>
      <c r="L34" s="32"/>
      <c r="M34" s="33"/>
    </row>
    <row r="35" spans="1:13" ht="15" customHeight="1" x14ac:dyDescent="0.25">
      <c r="A35" s="49"/>
      <c r="B35" s="9" t="s">
        <v>385</v>
      </c>
      <c r="C35" s="123" t="s">
        <v>1463</v>
      </c>
      <c r="D35" s="1214"/>
      <c r="E35" s="123"/>
      <c r="F35" s="1088"/>
      <c r="G35" s="809"/>
      <c r="H35" s="131"/>
      <c r="I35" s="34"/>
      <c r="J35" s="132"/>
      <c r="K35" s="57"/>
      <c r="L35" s="32"/>
      <c r="M35" s="33"/>
    </row>
    <row r="36" spans="1:13" ht="15" customHeight="1" thickBot="1" x14ac:dyDescent="0.3">
      <c r="A36" s="260"/>
      <c r="B36" s="48"/>
      <c r="C36" s="70" t="s">
        <v>1464</v>
      </c>
      <c r="D36" s="1224"/>
      <c r="E36" s="513"/>
      <c r="F36" s="1075"/>
      <c r="G36" s="812"/>
      <c r="H36" s="115"/>
      <c r="I36" s="48"/>
      <c r="J36" s="114"/>
      <c r="K36" s="61"/>
      <c r="L36" s="71"/>
      <c r="M36" s="112"/>
    </row>
    <row r="37" spans="1:13" ht="15" customHeight="1" thickBot="1" x14ac:dyDescent="0.3">
      <c r="A37" s="125">
        <v>9</v>
      </c>
      <c r="B37" s="2376" t="s">
        <v>3733</v>
      </c>
      <c r="C37" s="1825" t="s">
        <v>3727</v>
      </c>
      <c r="D37" s="1214"/>
      <c r="E37" s="1825" t="s">
        <v>3728</v>
      </c>
      <c r="F37" s="2378">
        <v>72</v>
      </c>
      <c r="G37" s="819">
        <v>0</v>
      </c>
      <c r="H37" s="329">
        <f>ROUND(G37*F37/F37,2)</f>
        <v>0</v>
      </c>
      <c r="I37" s="62" t="s">
        <v>50</v>
      </c>
      <c r="J37" s="120"/>
      <c r="K37" s="217">
        <f>IF(OR(ISBLANK(J37),G37=0,ISBLANK(G37)),,ROUND(J37+$K$3,2))</f>
        <v>0</v>
      </c>
      <c r="L37" s="221">
        <f>ROUND(H37*K37,2)</f>
        <v>0</v>
      </c>
      <c r="M37" s="330">
        <f>ROUND(K37/F37,2)</f>
        <v>0</v>
      </c>
    </row>
    <row r="38" spans="1:13" ht="15" customHeight="1" x14ac:dyDescent="0.25">
      <c r="A38" s="22"/>
      <c r="B38" s="109" t="s">
        <v>3729</v>
      </c>
      <c r="C38" s="135" t="s">
        <v>157</v>
      </c>
      <c r="D38" s="1325"/>
      <c r="E38" s="135"/>
      <c r="F38" s="1073"/>
      <c r="G38" s="1791"/>
      <c r="H38" s="135"/>
      <c r="I38" s="34"/>
      <c r="J38" s="76"/>
      <c r="K38" s="134"/>
      <c r="L38" s="32"/>
      <c r="M38" s="33"/>
    </row>
    <row r="39" spans="1:13" ht="15" customHeight="1" x14ac:dyDescent="0.25">
      <c r="A39" s="22"/>
      <c r="B39" s="247" t="s">
        <v>314</v>
      </c>
      <c r="C39" s="135"/>
      <c r="D39" s="1091"/>
      <c r="E39" s="135"/>
      <c r="F39" s="1073"/>
      <c r="G39" s="1791"/>
      <c r="H39" s="135"/>
      <c r="I39" s="34"/>
      <c r="J39" s="76"/>
      <c r="K39" s="134"/>
      <c r="L39" s="32"/>
      <c r="M39" s="33"/>
    </row>
    <row r="40" spans="1:13" ht="15" customHeight="1" thickBot="1" x14ac:dyDescent="0.3">
      <c r="A40" s="41"/>
      <c r="B40" s="252" t="s">
        <v>1557</v>
      </c>
      <c r="C40" s="128"/>
      <c r="D40" s="1048"/>
      <c r="E40" s="128"/>
      <c r="F40" s="1074"/>
      <c r="G40" s="1792"/>
      <c r="H40" s="128"/>
      <c r="I40" s="13"/>
      <c r="J40" s="79"/>
      <c r="K40" s="127"/>
      <c r="L40" s="46"/>
      <c r="M40" s="47"/>
    </row>
    <row r="41" spans="1:13" ht="15" customHeight="1" thickBot="1" x14ac:dyDescent="0.3">
      <c r="A41" s="125">
        <v>10</v>
      </c>
      <c r="B41" s="2376" t="s">
        <v>3734</v>
      </c>
      <c r="C41" s="1825" t="s">
        <v>3730</v>
      </c>
      <c r="D41" s="1214"/>
      <c r="E41" s="1825" t="s">
        <v>3731</v>
      </c>
      <c r="F41" s="2378">
        <v>64</v>
      </c>
      <c r="G41" s="819">
        <v>0</v>
      </c>
      <c r="H41" s="329">
        <f>ROUND(G41*F41/F41,2)</f>
        <v>0</v>
      </c>
      <c r="I41" s="62" t="s">
        <v>50</v>
      </c>
      <c r="J41" s="120"/>
      <c r="K41" s="217">
        <f>IF(OR(ISBLANK(J41),G41=0,ISBLANK(G41)),,ROUND(J41+$K$3,2))</f>
        <v>0</v>
      </c>
      <c r="L41" s="221">
        <f>ROUND(H41*K41,2)</f>
        <v>0</v>
      </c>
      <c r="M41" s="330">
        <f>ROUND(K41/F41,2)</f>
        <v>0</v>
      </c>
    </row>
    <row r="42" spans="1:13" ht="15" customHeight="1" x14ac:dyDescent="0.25">
      <c r="A42" s="22"/>
      <c r="B42" s="109" t="s">
        <v>3732</v>
      </c>
      <c r="C42" s="135" t="s">
        <v>157</v>
      </c>
      <c r="D42" s="1325"/>
      <c r="E42" s="135"/>
      <c r="F42" s="1073"/>
      <c r="G42" s="1791"/>
      <c r="H42" s="135"/>
      <c r="I42" s="34"/>
      <c r="J42" s="76"/>
      <c r="K42" s="134"/>
      <c r="L42" s="32"/>
      <c r="M42" s="33"/>
    </row>
    <row r="43" spans="1:13" ht="15" customHeight="1" x14ac:dyDescent="0.25">
      <c r="A43" s="22"/>
      <c r="B43" s="247" t="s">
        <v>314</v>
      </c>
      <c r="C43" s="135"/>
      <c r="D43" s="1091"/>
      <c r="E43" s="135"/>
      <c r="F43" s="1073"/>
      <c r="G43" s="1791"/>
      <c r="H43" s="135"/>
      <c r="I43" s="34"/>
      <c r="J43" s="76"/>
      <c r="K43" s="134"/>
      <c r="L43" s="32"/>
      <c r="M43" s="33"/>
    </row>
    <row r="44" spans="1:13" ht="15" customHeight="1" thickBot="1" x14ac:dyDescent="0.3">
      <c r="A44" s="41"/>
      <c r="B44" s="252" t="s">
        <v>1982</v>
      </c>
      <c r="C44" s="128"/>
      <c r="D44" s="1048"/>
      <c r="E44" s="128"/>
      <c r="F44" s="1074"/>
      <c r="G44" s="1792"/>
      <c r="H44" s="128"/>
      <c r="I44" s="13"/>
      <c r="J44" s="79"/>
      <c r="K44" s="127"/>
      <c r="L44" s="46"/>
      <c r="M44" s="47"/>
    </row>
    <row r="45" spans="1:13" ht="15" customHeight="1" thickBot="1" x14ac:dyDescent="0.3">
      <c r="A45" s="219">
        <v>11</v>
      </c>
      <c r="B45" s="165" t="s">
        <v>3543</v>
      </c>
      <c r="C45" s="470" t="s">
        <v>3625</v>
      </c>
      <c r="D45" s="1217"/>
      <c r="E45" s="470" t="s">
        <v>915</v>
      </c>
      <c r="F45" s="1079">
        <v>150</v>
      </c>
      <c r="G45" s="819">
        <v>0</v>
      </c>
      <c r="H45" s="329">
        <f>ROUND(G45*F45/F45,2)</f>
        <v>0</v>
      </c>
      <c r="I45" s="62" t="s">
        <v>50</v>
      </c>
      <c r="J45" s="120"/>
      <c r="K45" s="217">
        <f>IF(OR(ISBLANK(J45),G45=0,ISBLANK(G45)),,ROUND(J45+$K$3,2))</f>
        <v>0</v>
      </c>
      <c r="L45" s="221">
        <f>ROUND(H45*K45,2)</f>
        <v>0</v>
      </c>
      <c r="M45" s="330">
        <f>ROUND(K45/F45,2)</f>
        <v>0</v>
      </c>
    </row>
    <row r="46" spans="1:13" ht="15" customHeight="1" x14ac:dyDescent="0.25">
      <c r="A46" s="210"/>
      <c r="B46" s="34" t="s">
        <v>1466</v>
      </c>
      <c r="C46" s="1191" t="s">
        <v>1467</v>
      </c>
      <c r="D46" s="1214"/>
      <c r="E46" s="135"/>
      <c r="F46" s="1073"/>
      <c r="G46" s="809"/>
      <c r="H46" s="135"/>
      <c r="I46" s="34"/>
      <c r="J46" s="487"/>
      <c r="K46" s="488"/>
      <c r="L46" s="489"/>
      <c r="M46" s="490"/>
    </row>
    <row r="47" spans="1:13" ht="15" customHeight="1" x14ac:dyDescent="0.25">
      <c r="A47" s="210"/>
      <c r="B47" s="273"/>
      <c r="C47" s="321" t="s">
        <v>1468</v>
      </c>
      <c r="D47" s="1214"/>
      <c r="E47" s="135"/>
      <c r="F47" s="1073"/>
      <c r="G47" s="816"/>
      <c r="H47" s="135"/>
      <c r="I47" s="34"/>
      <c r="J47" s="487"/>
      <c r="K47" s="488"/>
      <c r="L47" s="489"/>
      <c r="M47" s="490"/>
    </row>
    <row r="48" spans="1:13" ht="15" customHeight="1" x14ac:dyDescent="0.25">
      <c r="A48" s="210"/>
      <c r="B48" s="273"/>
      <c r="C48" s="1191" t="s">
        <v>1469</v>
      </c>
      <c r="D48" s="1214"/>
      <c r="E48" s="135"/>
      <c r="F48" s="1073"/>
      <c r="G48" s="816"/>
      <c r="H48" s="135"/>
      <c r="I48" s="34"/>
      <c r="J48" s="487"/>
      <c r="K48" s="488"/>
      <c r="L48" s="489"/>
      <c r="M48" s="490"/>
    </row>
    <row r="49" spans="1:15" ht="15" customHeight="1" x14ac:dyDescent="0.25">
      <c r="A49" s="210"/>
      <c r="B49" s="273"/>
      <c r="C49" s="1191" t="s">
        <v>1470</v>
      </c>
      <c r="D49" s="1214"/>
      <c r="E49" s="135"/>
      <c r="F49" s="1073"/>
      <c r="G49" s="816"/>
      <c r="H49" s="135"/>
      <c r="I49" s="34"/>
      <c r="J49" s="487"/>
      <c r="K49" s="488"/>
      <c r="L49" s="489"/>
      <c r="M49" s="490"/>
    </row>
    <row r="50" spans="1:15" ht="15" customHeight="1" x14ac:dyDescent="0.25">
      <c r="A50" s="210"/>
      <c r="B50" s="273" t="s">
        <v>1471</v>
      </c>
      <c r="C50" s="1191" t="s">
        <v>1472</v>
      </c>
      <c r="D50" s="1214"/>
      <c r="E50" s="135"/>
      <c r="F50" s="1073"/>
      <c r="G50" s="816"/>
      <c r="H50" s="135"/>
      <c r="I50" s="34"/>
      <c r="J50" s="487"/>
      <c r="K50" s="488"/>
      <c r="L50" s="489"/>
      <c r="M50" s="490"/>
      <c r="N50" s="99"/>
    </row>
    <row r="51" spans="1:15" ht="15" customHeight="1" thickBot="1" x14ac:dyDescent="0.3">
      <c r="A51" s="211"/>
      <c r="B51" s="252"/>
      <c r="C51" s="518" t="s">
        <v>1473</v>
      </c>
      <c r="D51" s="1215"/>
      <c r="E51" s="128"/>
      <c r="F51" s="1074"/>
      <c r="G51" s="1750"/>
      <c r="H51" s="128"/>
      <c r="I51" s="13"/>
      <c r="J51" s="491"/>
      <c r="K51" s="492"/>
      <c r="L51" s="493"/>
      <c r="M51" s="494"/>
      <c r="N51" s="99"/>
    </row>
    <row r="52" spans="1:15" ht="15" customHeight="1" thickBot="1" x14ac:dyDescent="0.3">
      <c r="A52" s="210">
        <v>12</v>
      </c>
      <c r="B52" s="2179" t="s">
        <v>3544</v>
      </c>
      <c r="C52" s="436" t="s">
        <v>1474</v>
      </c>
      <c r="D52" s="1216"/>
      <c r="E52" s="436" t="s">
        <v>1475</v>
      </c>
      <c r="F52" s="1080">
        <v>140</v>
      </c>
      <c r="G52" s="1788">
        <v>0</v>
      </c>
      <c r="H52" s="27">
        <f>ROUND(G52*F52/F52,2)</f>
        <v>0</v>
      </c>
      <c r="I52" s="23" t="s">
        <v>50</v>
      </c>
      <c r="J52" s="25"/>
      <c r="K52" s="66">
        <f>IF(OR(ISBLANK(J52),G52=0,ISBLANK(G52)),,ROUND(J52+$K$3,2))</f>
        <v>0</v>
      </c>
      <c r="L52" s="28">
        <f>ROUND(H52*K52,2)</f>
        <v>0</v>
      </c>
      <c r="M52" s="29">
        <f>ROUND(K52/F52,2)</f>
        <v>0</v>
      </c>
    </row>
    <row r="53" spans="1:15" ht="15" customHeight="1" x14ac:dyDescent="0.25">
      <c r="A53" s="210"/>
      <c r="B53" s="34" t="s">
        <v>1476</v>
      </c>
      <c r="C53" s="135" t="s">
        <v>1477</v>
      </c>
      <c r="D53" s="1214"/>
      <c r="E53" s="135"/>
      <c r="F53" s="1073"/>
      <c r="G53" s="716"/>
      <c r="H53" s="135"/>
      <c r="I53" s="34"/>
      <c r="J53" s="487"/>
      <c r="K53" s="488"/>
      <c r="L53" s="489"/>
      <c r="M53" s="490"/>
    </row>
    <row r="54" spans="1:15" ht="15" customHeight="1" thickBot="1" x14ac:dyDescent="0.3">
      <c r="A54" s="211"/>
      <c r="B54" s="252"/>
      <c r="C54" s="128"/>
      <c r="D54" s="1048"/>
      <c r="E54" s="128"/>
      <c r="F54" s="1074"/>
      <c r="G54" s="727"/>
      <c r="H54" s="128"/>
      <c r="I54" s="13"/>
      <c r="J54" s="491"/>
      <c r="K54" s="492"/>
      <c r="L54" s="493"/>
      <c r="M54" s="494"/>
    </row>
    <row r="55" spans="1:15" ht="15" customHeight="1" thickBot="1" x14ac:dyDescent="0.3">
      <c r="A55" s="52">
        <v>13</v>
      </c>
      <c r="B55" s="2279" t="s">
        <v>3545</v>
      </c>
      <c r="C55" s="908" t="s">
        <v>1479</v>
      </c>
      <c r="D55" s="1219"/>
      <c r="E55" s="908" t="s">
        <v>1480</v>
      </c>
      <c r="F55" s="1090">
        <v>175</v>
      </c>
      <c r="G55" s="1788">
        <v>0</v>
      </c>
      <c r="H55" s="27">
        <f>ROUND($G$55*$F$55/F55,2)</f>
        <v>0</v>
      </c>
      <c r="I55" s="23" t="s">
        <v>50</v>
      </c>
      <c r="J55" s="154"/>
      <c r="K55" s="66">
        <f>IF(OR(ISBLANK(J55),G55=0,ISBLANK(G55)),,ROUND(J55+$K$3,2))</f>
        <v>0</v>
      </c>
      <c r="L55" s="28">
        <f>ROUND(H55*K55,2)</f>
        <v>0</v>
      </c>
      <c r="M55" s="29">
        <f>ROUND(K55/F55,2)</f>
        <v>0</v>
      </c>
    </row>
    <row r="56" spans="1:15" ht="15" customHeight="1" x14ac:dyDescent="0.25">
      <c r="A56" s="52"/>
      <c r="B56" s="35" t="s">
        <v>1481</v>
      </c>
      <c r="C56" s="863" t="s">
        <v>3626</v>
      </c>
      <c r="D56" s="1226"/>
      <c r="E56" s="863" t="s">
        <v>1480</v>
      </c>
      <c r="F56" s="1105"/>
      <c r="G56" s="809"/>
      <c r="H56" s="87"/>
      <c r="I56" s="34"/>
      <c r="J56" s="107"/>
      <c r="K56" s="57"/>
      <c r="L56" s="32"/>
      <c r="M56" s="33"/>
      <c r="N56" s="99"/>
      <c r="O56" s="167"/>
    </row>
    <row r="57" spans="1:15" ht="15" customHeight="1" thickBot="1" x14ac:dyDescent="0.3">
      <c r="A57" s="55"/>
      <c r="B57" s="551" t="s">
        <v>1465</v>
      </c>
      <c r="C57" s="124" t="s">
        <v>157</v>
      </c>
      <c r="D57" s="1324"/>
      <c r="E57" s="124" t="s">
        <v>157</v>
      </c>
      <c r="F57" s="1078"/>
      <c r="G57" s="812"/>
      <c r="H57" s="128"/>
      <c r="I57" s="13"/>
      <c r="J57" s="79"/>
      <c r="K57" s="61"/>
      <c r="L57" s="46"/>
      <c r="M57" s="47"/>
      <c r="N57" s="99"/>
      <c r="O57" s="167"/>
    </row>
    <row r="58" spans="1:15" ht="15" customHeight="1" thickBot="1" x14ac:dyDescent="0.3">
      <c r="A58" s="219">
        <v>14</v>
      </c>
      <c r="B58" s="165" t="s">
        <v>3546</v>
      </c>
      <c r="C58" s="994" t="s">
        <v>3627</v>
      </c>
      <c r="D58" s="1223"/>
      <c r="E58" s="470" t="s">
        <v>1482</v>
      </c>
      <c r="F58" s="1076">
        <v>300</v>
      </c>
      <c r="G58" s="819">
        <v>0</v>
      </c>
      <c r="H58" s="329">
        <f>ROUND(G58*F58/F58,2)</f>
        <v>0</v>
      </c>
      <c r="I58" s="62" t="s">
        <v>50</v>
      </c>
      <c r="J58" s="120"/>
      <c r="K58" s="217">
        <f>IF(OR(ISBLANK(J58),G58=0,ISBLANK(G58)),,ROUND(J58+$K$3,2))</f>
        <v>0</v>
      </c>
      <c r="L58" s="221">
        <f>ROUND(H58*K58,2)</f>
        <v>0</v>
      </c>
      <c r="M58" s="330">
        <f>ROUND(K58/F58,2)</f>
        <v>0</v>
      </c>
      <c r="N58" s="99"/>
      <c r="O58" s="167"/>
    </row>
    <row r="59" spans="1:15" ht="15" customHeight="1" x14ac:dyDescent="0.25">
      <c r="A59" s="210"/>
      <c r="B59" s="34" t="s">
        <v>1483</v>
      </c>
      <c r="C59" s="123" t="s">
        <v>1484</v>
      </c>
      <c r="D59" s="1214"/>
      <c r="E59" s="135"/>
      <c r="F59" s="1073"/>
      <c r="G59" s="1754"/>
      <c r="H59" s="135"/>
      <c r="I59" s="34"/>
      <c r="J59" s="487"/>
      <c r="K59" s="488"/>
      <c r="L59" s="489"/>
      <c r="M59" s="490"/>
      <c r="N59" s="99"/>
      <c r="O59" s="167"/>
    </row>
    <row r="60" spans="1:15" ht="15" customHeight="1" x14ac:dyDescent="0.25">
      <c r="A60" s="210"/>
      <c r="B60" s="34" t="s">
        <v>1485</v>
      </c>
      <c r="C60" s="123" t="s">
        <v>1486</v>
      </c>
      <c r="D60" s="1214"/>
      <c r="E60" s="135"/>
      <c r="F60" s="1073"/>
      <c r="G60" s="1789"/>
      <c r="H60" s="135"/>
      <c r="I60" s="34"/>
      <c r="J60" s="487"/>
      <c r="K60" s="488"/>
      <c r="L60" s="489"/>
      <c r="M60" s="490"/>
      <c r="N60" s="99"/>
      <c r="O60" s="167"/>
    </row>
    <row r="61" spans="1:15" ht="15" customHeight="1" x14ac:dyDescent="0.25">
      <c r="A61" s="210"/>
      <c r="B61" s="113"/>
      <c r="C61" s="863" t="s">
        <v>1487</v>
      </c>
      <c r="D61" s="1226"/>
      <c r="E61" s="228"/>
      <c r="F61" s="1109"/>
      <c r="G61" s="1789"/>
      <c r="H61" s="135"/>
      <c r="I61" s="34"/>
      <c r="J61" s="487"/>
      <c r="K61" s="488"/>
      <c r="L61" s="489"/>
      <c r="M61" s="490"/>
      <c r="N61" s="99"/>
      <c r="O61" s="167"/>
    </row>
    <row r="62" spans="1:15" ht="15" customHeight="1" x14ac:dyDescent="0.25">
      <c r="A62" s="210"/>
      <c r="B62" s="113"/>
      <c r="C62" s="123" t="s">
        <v>1488</v>
      </c>
      <c r="D62" s="1226"/>
      <c r="E62" s="228"/>
      <c r="F62" s="1109"/>
      <c r="G62" s="1789"/>
      <c r="H62" s="135"/>
      <c r="I62" s="34"/>
      <c r="J62" s="487"/>
      <c r="K62" s="488"/>
      <c r="L62" s="489"/>
      <c r="M62" s="490"/>
      <c r="N62" s="99"/>
      <c r="O62" s="167"/>
    </row>
    <row r="63" spans="1:15" ht="15" customHeight="1" x14ac:dyDescent="0.25">
      <c r="A63" s="210"/>
      <c r="B63" s="113"/>
      <c r="C63" s="123" t="s">
        <v>1489</v>
      </c>
      <c r="D63" s="1226"/>
      <c r="E63" s="228"/>
      <c r="F63" s="1109"/>
      <c r="G63" s="1789"/>
      <c r="H63" s="135"/>
      <c r="I63" s="34"/>
      <c r="J63" s="487"/>
      <c r="K63" s="488"/>
      <c r="L63" s="489"/>
      <c r="M63" s="490"/>
      <c r="N63" s="99"/>
      <c r="O63" s="167"/>
    </row>
    <row r="64" spans="1:15" ht="15" customHeight="1" x14ac:dyDescent="0.25">
      <c r="A64" s="210"/>
      <c r="B64" s="113"/>
      <c r="C64" s="123" t="s">
        <v>1490</v>
      </c>
      <c r="D64" s="1226"/>
      <c r="E64" s="228"/>
      <c r="F64" s="1109"/>
      <c r="G64" s="1789"/>
      <c r="H64" s="135"/>
      <c r="I64" s="34"/>
      <c r="J64" s="487"/>
      <c r="K64" s="488"/>
      <c r="L64" s="489"/>
      <c r="M64" s="490"/>
      <c r="N64" s="99"/>
      <c r="O64" s="167"/>
    </row>
    <row r="65" spans="1:15" ht="15" customHeight="1" x14ac:dyDescent="0.25">
      <c r="A65" s="210"/>
      <c r="B65" s="113"/>
      <c r="C65" s="1007" t="s">
        <v>3663</v>
      </c>
      <c r="D65" s="1226"/>
      <c r="E65" s="228"/>
      <c r="F65" s="1109"/>
      <c r="G65" s="1789"/>
      <c r="H65" s="135"/>
      <c r="I65" s="34"/>
      <c r="J65" s="487"/>
      <c r="K65" s="488"/>
      <c r="L65" s="489"/>
      <c r="M65" s="490"/>
      <c r="N65" s="99"/>
      <c r="O65" s="167"/>
    </row>
    <row r="66" spans="1:15" ht="15" customHeight="1" thickBot="1" x14ac:dyDescent="0.3">
      <c r="A66" s="211"/>
      <c r="B66" s="252" t="s">
        <v>3547</v>
      </c>
      <c r="C66" s="996" t="s">
        <v>3664</v>
      </c>
      <c r="D66" s="1215"/>
      <c r="E66" s="128"/>
      <c r="F66" s="1074"/>
      <c r="G66" s="1790"/>
      <c r="H66" s="128"/>
      <c r="I66" s="13"/>
      <c r="J66" s="491"/>
      <c r="K66" s="492"/>
      <c r="L66" s="493"/>
      <c r="M66" s="494"/>
      <c r="N66" s="99"/>
      <c r="O66" s="167"/>
    </row>
    <row r="67" spans="1:15" ht="15" customHeight="1" thickBot="1" x14ac:dyDescent="0.3">
      <c r="A67" s="219">
        <v>15</v>
      </c>
      <c r="B67" s="165" t="s">
        <v>1491</v>
      </c>
      <c r="C67" s="470" t="s">
        <v>3625</v>
      </c>
      <c r="D67" s="1217"/>
      <c r="E67" s="470" t="s">
        <v>1492</v>
      </c>
      <c r="F67" s="1079">
        <v>155</v>
      </c>
      <c r="G67" s="819">
        <v>0</v>
      </c>
      <c r="H67" s="329">
        <f>ROUND(G67*F67/F67,2)</f>
        <v>0</v>
      </c>
      <c r="I67" s="62" t="s">
        <v>50</v>
      </c>
      <c r="J67" s="120"/>
      <c r="K67" s="217">
        <f>IF(OR(ISBLANK(J67),G67=0,ISBLANK(G67)),,ROUND(J67+$K$3,2))</f>
        <v>0</v>
      </c>
      <c r="L67" s="221">
        <f>ROUND(H67*K67,2)</f>
        <v>0</v>
      </c>
      <c r="M67" s="330">
        <f>ROUND(K67/F67,2)</f>
        <v>0</v>
      </c>
      <c r="N67" s="99"/>
      <c r="O67" s="167"/>
    </row>
    <row r="68" spans="1:15" ht="15" customHeight="1" x14ac:dyDescent="0.25">
      <c r="A68" s="210"/>
      <c r="B68" s="34" t="s">
        <v>1466</v>
      </c>
      <c r="C68" s="135" t="s">
        <v>1493</v>
      </c>
      <c r="D68" s="1214"/>
      <c r="E68" s="135"/>
      <c r="F68" s="1073"/>
      <c r="G68" s="809"/>
      <c r="H68" s="135"/>
      <c r="I68" s="34"/>
      <c r="J68" s="487"/>
      <c r="K68" s="488"/>
      <c r="L68" s="489"/>
      <c r="M68" s="490"/>
      <c r="N68" s="99"/>
      <c r="O68" s="167"/>
    </row>
    <row r="69" spans="1:15" ht="15" customHeight="1" x14ac:dyDescent="0.25">
      <c r="A69" s="210"/>
      <c r="B69" s="273"/>
      <c r="C69" s="135" t="s">
        <v>1494</v>
      </c>
      <c r="D69" s="1214"/>
      <c r="E69" s="135"/>
      <c r="F69" s="1073"/>
      <c r="G69" s="809"/>
      <c r="H69" s="135"/>
      <c r="I69" s="34"/>
      <c r="J69" s="487"/>
      <c r="K69" s="488"/>
      <c r="L69" s="489"/>
      <c r="M69" s="490"/>
      <c r="N69" s="99"/>
      <c r="O69" s="167"/>
    </row>
    <row r="70" spans="1:15" ht="15" customHeight="1" x14ac:dyDescent="0.25">
      <c r="A70" s="210"/>
      <c r="B70" s="273" t="s">
        <v>157</v>
      </c>
      <c r="C70" s="135" t="s">
        <v>1495</v>
      </c>
      <c r="D70" s="1214"/>
      <c r="E70" s="135"/>
      <c r="F70" s="1073"/>
      <c r="G70" s="809"/>
      <c r="H70" s="135"/>
      <c r="I70" s="34"/>
      <c r="J70" s="487"/>
      <c r="K70" s="488"/>
      <c r="L70" s="489"/>
      <c r="M70" s="490"/>
      <c r="N70" s="99"/>
      <c r="O70" s="167"/>
    </row>
    <row r="71" spans="1:15" ht="15" customHeight="1" thickBot="1" x14ac:dyDescent="0.3">
      <c r="A71" s="211"/>
      <c r="B71" s="252" t="s">
        <v>3547</v>
      </c>
      <c r="C71" s="128" t="s">
        <v>1496</v>
      </c>
      <c r="D71" s="1215"/>
      <c r="E71" s="128"/>
      <c r="F71" s="1074"/>
      <c r="G71" s="812"/>
      <c r="H71" s="128"/>
      <c r="I71" s="13"/>
      <c r="J71" s="491"/>
      <c r="K71" s="492"/>
      <c r="L71" s="493"/>
      <c r="M71" s="494"/>
      <c r="N71" s="99"/>
      <c r="O71" s="167"/>
    </row>
    <row r="72" spans="1:15" ht="15" customHeight="1" thickBot="1" x14ac:dyDescent="0.3">
      <c r="A72" s="210">
        <v>16</v>
      </c>
      <c r="B72" s="636" t="s">
        <v>3637</v>
      </c>
      <c r="C72" s="436" t="s">
        <v>3625</v>
      </c>
      <c r="D72" s="1216"/>
      <c r="E72" s="436" t="s">
        <v>1497</v>
      </c>
      <c r="F72" s="1080">
        <v>150</v>
      </c>
      <c r="G72" s="1788">
        <v>0</v>
      </c>
      <c r="H72" s="27">
        <f>ROUND(G72*F72/F72,2)</f>
        <v>0</v>
      </c>
      <c r="I72" s="23" t="s">
        <v>50</v>
      </c>
      <c r="J72" s="25"/>
      <c r="K72" s="66">
        <f>IF(OR(ISBLANK(J72),G72=0,ISBLANK(G72)),,ROUND(J72+$K$3,2))</f>
        <v>0</v>
      </c>
      <c r="L72" s="28">
        <f>ROUND(H72*K72,2)</f>
        <v>0</v>
      </c>
      <c r="M72" s="29">
        <f>ROUND(K72/F72,2)</f>
        <v>0</v>
      </c>
      <c r="N72" s="99"/>
      <c r="O72" s="167"/>
    </row>
    <row r="73" spans="1:15" ht="15" customHeight="1" x14ac:dyDescent="0.25">
      <c r="A73" s="210"/>
      <c r="B73" s="637" t="s">
        <v>1498</v>
      </c>
      <c r="C73" s="135" t="s">
        <v>1499</v>
      </c>
      <c r="D73" s="1214"/>
      <c r="E73" s="135"/>
      <c r="F73" s="1073"/>
      <c r="G73" s="809"/>
      <c r="H73" s="135"/>
      <c r="I73" s="34"/>
      <c r="J73" s="487"/>
      <c r="K73" s="488"/>
      <c r="L73" s="489"/>
      <c r="M73" s="490"/>
      <c r="N73" s="99"/>
      <c r="O73" s="167"/>
    </row>
    <row r="74" spans="1:15" ht="15" customHeight="1" x14ac:dyDescent="0.25">
      <c r="A74" s="210"/>
      <c r="B74" s="638" t="s">
        <v>1500</v>
      </c>
      <c r="C74" s="135" t="s">
        <v>1501</v>
      </c>
      <c r="D74" s="1214"/>
      <c r="E74" s="135"/>
      <c r="F74" s="1073"/>
      <c r="G74" s="809"/>
      <c r="H74" s="135"/>
      <c r="I74" s="34"/>
      <c r="J74" s="487"/>
      <c r="K74" s="488"/>
      <c r="L74" s="489"/>
      <c r="M74" s="490"/>
      <c r="N74" s="99"/>
      <c r="O74" s="167"/>
    </row>
    <row r="75" spans="1:15" ht="15" customHeight="1" thickBot="1" x14ac:dyDescent="0.3">
      <c r="A75" s="210"/>
      <c r="B75" s="273" t="s">
        <v>3547</v>
      </c>
      <c r="C75" s="135"/>
      <c r="D75" s="1091"/>
      <c r="E75" s="135"/>
      <c r="F75" s="1073"/>
      <c r="G75" s="809"/>
      <c r="H75" s="135"/>
      <c r="I75" s="34"/>
      <c r="J75" s="487"/>
      <c r="K75" s="488"/>
      <c r="L75" s="489"/>
      <c r="M75" s="490"/>
      <c r="N75" s="99"/>
      <c r="O75" s="167"/>
    </row>
    <row r="76" spans="1:15" ht="15" customHeight="1" thickBot="1" x14ac:dyDescent="0.3">
      <c r="A76" s="219">
        <v>17</v>
      </c>
      <c r="B76" s="165" t="s">
        <v>1502</v>
      </c>
      <c r="C76" s="470" t="s">
        <v>3628</v>
      </c>
      <c r="D76" s="1217"/>
      <c r="E76" s="470" t="s">
        <v>917</v>
      </c>
      <c r="F76" s="1079">
        <v>300</v>
      </c>
      <c r="G76" s="819">
        <v>0</v>
      </c>
      <c r="H76" s="27">
        <f>ROUND(G76*F76/F76,2)</f>
        <v>0</v>
      </c>
      <c r="I76" s="34" t="s">
        <v>50</v>
      </c>
      <c r="J76" s="25"/>
      <c r="K76" s="66">
        <f>IF(OR(ISBLANK(J76),G76=0,ISBLANK(G76)),,ROUND(J76+$K$3,2))</f>
        <v>0</v>
      </c>
      <c r="L76" s="28">
        <f>ROUND(H76*K76,2)</f>
        <v>0</v>
      </c>
      <c r="M76" s="29">
        <f>ROUND(K76/F76,2)</f>
        <v>0</v>
      </c>
      <c r="N76" s="99"/>
      <c r="O76" s="167"/>
    </row>
    <row r="77" spans="1:15" ht="15" customHeight="1" x14ac:dyDescent="0.25">
      <c r="A77" s="210"/>
      <c r="B77" s="34" t="s">
        <v>1503</v>
      </c>
      <c r="C77" s="135" t="s">
        <v>1504</v>
      </c>
      <c r="D77" s="1214"/>
      <c r="E77" s="135"/>
      <c r="F77" s="1073"/>
      <c r="G77" s="809"/>
      <c r="H77" s="135"/>
      <c r="I77" s="34"/>
      <c r="J77" s="487"/>
      <c r="K77" s="488"/>
      <c r="L77" s="489"/>
      <c r="M77" s="490"/>
      <c r="N77" s="99"/>
      <c r="O77" s="167"/>
    </row>
    <row r="78" spans="1:15" ht="15" customHeight="1" thickBot="1" x14ac:dyDescent="0.3">
      <c r="A78" s="210"/>
      <c r="B78" s="273" t="s">
        <v>3547</v>
      </c>
      <c r="C78" s="135" t="s">
        <v>1506</v>
      </c>
      <c r="D78" s="1214"/>
      <c r="E78" s="135"/>
      <c r="F78" s="1073"/>
      <c r="G78" s="809"/>
      <c r="H78" s="135"/>
      <c r="I78" s="34"/>
      <c r="J78" s="487"/>
      <c r="K78" s="488"/>
      <c r="L78" s="489"/>
      <c r="M78" s="490"/>
      <c r="N78" s="99"/>
      <c r="O78" s="167"/>
    </row>
    <row r="79" spans="1:15" ht="15" customHeight="1" thickBot="1" x14ac:dyDescent="0.3">
      <c r="A79" s="219">
        <v>18</v>
      </c>
      <c r="B79" s="2123" t="s">
        <v>3638</v>
      </c>
      <c r="C79" s="999" t="s">
        <v>3376</v>
      </c>
      <c r="D79" s="1225"/>
      <c r="E79" s="999" t="s">
        <v>1507</v>
      </c>
      <c r="F79" s="1110">
        <v>72</v>
      </c>
      <c r="G79" s="819">
        <v>0</v>
      </c>
      <c r="H79" s="329">
        <f>ROUND(G79*F79/F79,2)</f>
        <v>0</v>
      </c>
      <c r="I79" s="62" t="s">
        <v>50</v>
      </c>
      <c r="J79" s="120"/>
      <c r="K79" s="217">
        <f>IF(OR(ISBLANK(J79),G79=0,ISBLANK(G79)),,ROUND(J79+$K$3,2))</f>
        <v>0</v>
      </c>
      <c r="L79" s="221">
        <f>ROUND(H79*K79,2)</f>
        <v>0</v>
      </c>
      <c r="M79" s="330">
        <f>ROUND(K79/F79,2)</f>
        <v>0</v>
      </c>
      <c r="N79" s="99"/>
      <c r="O79" s="167"/>
    </row>
    <row r="80" spans="1:15" ht="15" customHeight="1" x14ac:dyDescent="0.25">
      <c r="A80" s="210"/>
      <c r="B80" s="34" t="s">
        <v>1508</v>
      </c>
      <c r="C80" s="135" t="s">
        <v>1509</v>
      </c>
      <c r="D80" s="1214"/>
      <c r="E80" s="135"/>
      <c r="F80" s="1073"/>
      <c r="G80" s="1751"/>
      <c r="H80" s="135"/>
      <c r="I80" s="34"/>
      <c r="J80" s="487"/>
      <c r="K80" s="488"/>
      <c r="L80" s="489"/>
      <c r="M80" s="490"/>
      <c r="N80" s="99"/>
      <c r="O80" s="167"/>
    </row>
    <row r="81" spans="1:15" ht="15" customHeight="1" x14ac:dyDescent="0.25">
      <c r="A81" s="210"/>
      <c r="B81" s="34" t="s">
        <v>1510</v>
      </c>
      <c r="C81" s="135" t="s">
        <v>1511</v>
      </c>
      <c r="D81" s="1214"/>
      <c r="E81" s="135"/>
      <c r="F81" s="1073"/>
      <c r="G81" s="1751"/>
      <c r="H81" s="135"/>
      <c r="I81" s="34"/>
      <c r="J81" s="487"/>
      <c r="K81" s="488"/>
      <c r="L81" s="489"/>
      <c r="M81" s="490"/>
      <c r="N81" s="99"/>
      <c r="O81" s="167"/>
    </row>
    <row r="82" spans="1:15" ht="15" customHeight="1" x14ac:dyDescent="0.25">
      <c r="A82" s="210"/>
      <c r="B82" s="273" t="s">
        <v>3548</v>
      </c>
      <c r="C82" s="135" t="s">
        <v>1512</v>
      </c>
      <c r="D82" s="1214"/>
      <c r="E82" s="135"/>
      <c r="F82" s="1073"/>
      <c r="G82" s="1751"/>
      <c r="H82" s="135"/>
      <c r="I82" s="34"/>
      <c r="J82" s="487"/>
      <c r="K82" s="488"/>
      <c r="L82" s="489"/>
      <c r="M82" s="490"/>
      <c r="N82" s="99"/>
      <c r="O82" s="167"/>
    </row>
    <row r="83" spans="1:15" ht="15" customHeight="1" thickBot="1" x14ac:dyDescent="0.3">
      <c r="A83" s="211"/>
      <c r="B83" s="252" t="s">
        <v>1513</v>
      </c>
      <c r="C83" s="128" t="s">
        <v>1514</v>
      </c>
      <c r="D83" s="1215"/>
      <c r="E83" s="128"/>
      <c r="F83" s="1074"/>
      <c r="G83" s="1752"/>
      <c r="H83" s="128"/>
      <c r="I83" s="13"/>
      <c r="J83" s="491"/>
      <c r="K83" s="492"/>
      <c r="L83" s="493"/>
      <c r="M83" s="494"/>
      <c r="N83" s="99"/>
      <c r="O83" s="167"/>
    </row>
    <row r="84" spans="1:15" ht="15" customHeight="1" thickBot="1" x14ac:dyDescent="0.3">
      <c r="A84" s="210">
        <v>19</v>
      </c>
      <c r="B84" s="200" t="s">
        <v>3549</v>
      </c>
      <c r="C84" s="436" t="s">
        <v>3629</v>
      </c>
      <c r="D84" s="1216"/>
      <c r="E84" s="436" t="s">
        <v>1515</v>
      </c>
      <c r="F84" s="1080">
        <v>84</v>
      </c>
      <c r="G84" s="1788">
        <v>0</v>
      </c>
      <c r="H84" s="27">
        <f>ROUND(G84*F84/F84,2)</f>
        <v>0</v>
      </c>
      <c r="I84" s="23" t="s">
        <v>50</v>
      </c>
      <c r="J84" s="25"/>
      <c r="K84" s="66">
        <f>IF(OR(ISBLANK(J84),G84=0,ISBLANK(G84)),,ROUND(J84+$K$3,2))</f>
        <v>0</v>
      </c>
      <c r="L84" s="28">
        <f>ROUND(H84*K84,2)</f>
        <v>0</v>
      </c>
      <c r="M84" s="29">
        <f>ROUND(K84/F84,2)</f>
        <v>0</v>
      </c>
      <c r="N84" s="99"/>
      <c r="O84" s="167"/>
    </row>
    <row r="85" spans="1:15" ht="15" customHeight="1" x14ac:dyDescent="0.25">
      <c r="A85" s="210"/>
      <c r="B85" s="23" t="s">
        <v>1516</v>
      </c>
      <c r="C85" s="436" t="s">
        <v>1517</v>
      </c>
      <c r="D85" s="1219"/>
      <c r="E85" s="436"/>
      <c r="F85" s="1072"/>
      <c r="G85" s="809"/>
      <c r="H85" s="436"/>
      <c r="I85" s="23"/>
      <c r="J85" s="484"/>
      <c r="K85" s="485"/>
      <c r="L85" s="486"/>
      <c r="M85" s="495"/>
      <c r="N85" s="99"/>
      <c r="O85" s="167"/>
    </row>
    <row r="86" spans="1:15" ht="15" customHeight="1" x14ac:dyDescent="0.25">
      <c r="A86" s="210"/>
      <c r="B86" s="273" t="s">
        <v>1518</v>
      </c>
      <c r="C86" s="436" t="s">
        <v>1519</v>
      </c>
      <c r="D86" s="1219"/>
      <c r="E86" s="436"/>
      <c r="F86" s="1072"/>
      <c r="G86" s="809"/>
      <c r="H86" s="436"/>
      <c r="I86" s="23"/>
      <c r="J86" s="484"/>
      <c r="K86" s="485"/>
      <c r="L86" s="486"/>
      <c r="M86" s="495"/>
      <c r="N86" s="99"/>
      <c r="O86" s="167"/>
    </row>
    <row r="87" spans="1:15" ht="15" customHeight="1" thickBot="1" x14ac:dyDescent="0.3">
      <c r="A87" s="211"/>
      <c r="B87" s="13"/>
      <c r="C87" s="513" t="s">
        <v>1520</v>
      </c>
      <c r="D87" s="1218"/>
      <c r="E87" s="513"/>
      <c r="F87" s="1075"/>
      <c r="G87" s="812"/>
      <c r="H87" s="513"/>
      <c r="I87" s="48"/>
      <c r="J87" s="496"/>
      <c r="K87" s="497"/>
      <c r="L87" s="498"/>
      <c r="M87" s="499"/>
      <c r="N87" s="99"/>
      <c r="O87" s="167"/>
    </row>
    <row r="88" spans="1:15" ht="15" customHeight="1" thickBot="1" x14ac:dyDescent="0.3">
      <c r="A88" s="219">
        <v>20</v>
      </c>
      <c r="B88" s="200" t="s">
        <v>3550</v>
      </c>
      <c r="C88" s="470" t="s">
        <v>3630</v>
      </c>
      <c r="D88" s="1217"/>
      <c r="E88" s="470" t="s">
        <v>1340</v>
      </c>
      <c r="F88" s="1079">
        <v>60</v>
      </c>
      <c r="G88" s="819">
        <v>0</v>
      </c>
      <c r="H88" s="27">
        <f>ROUND(G88*F88/F88,2)</f>
        <v>0</v>
      </c>
      <c r="I88" s="34" t="s">
        <v>50</v>
      </c>
      <c r="J88" s="25"/>
      <c r="K88" s="66">
        <f>IF(OR(ISBLANK(J88),G88=0,ISBLANK(G88)),,ROUND(J88+$K$3,2))</f>
        <v>0</v>
      </c>
      <c r="L88" s="28">
        <f>ROUND(H88*K88,2)</f>
        <v>0</v>
      </c>
      <c r="M88" s="29">
        <f>ROUND(K88/F88,2)</f>
        <v>0</v>
      </c>
      <c r="N88" s="99"/>
      <c r="O88" s="167"/>
    </row>
    <row r="89" spans="1:15" ht="15" customHeight="1" x14ac:dyDescent="0.25">
      <c r="A89" s="210"/>
      <c r="B89" s="88" t="s">
        <v>1521</v>
      </c>
      <c r="C89" s="436" t="s">
        <v>1522</v>
      </c>
      <c r="D89" s="1219"/>
      <c r="E89" s="135"/>
      <c r="F89" s="135"/>
      <c r="G89" s="809"/>
      <c r="H89" s="436"/>
      <c r="I89" s="23"/>
      <c r="J89" s="484"/>
      <c r="K89" s="485"/>
      <c r="L89" s="486"/>
      <c r="M89" s="495"/>
      <c r="N89" s="99"/>
      <c r="O89" s="167"/>
    </row>
    <row r="90" spans="1:15" ht="15" customHeight="1" x14ac:dyDescent="0.25">
      <c r="A90" s="210"/>
      <c r="B90" s="34"/>
      <c r="C90" s="27" t="s">
        <v>1523</v>
      </c>
      <c r="D90" s="1227"/>
      <c r="E90" s="135"/>
      <c r="F90" s="1073"/>
      <c r="G90" s="809"/>
      <c r="H90" s="436"/>
      <c r="I90" s="23"/>
      <c r="J90" s="484"/>
      <c r="K90" s="485"/>
      <c r="L90" s="486"/>
      <c r="M90" s="495"/>
      <c r="N90" s="99"/>
      <c r="O90" s="167"/>
    </row>
    <row r="91" spans="1:15" ht="15" customHeight="1" x14ac:dyDescent="0.25">
      <c r="A91" s="210"/>
      <c r="B91" s="200" t="s">
        <v>1505</v>
      </c>
      <c r="C91" s="436" t="s">
        <v>1524</v>
      </c>
      <c r="D91" s="1219"/>
      <c r="E91" s="135"/>
      <c r="F91" s="1073"/>
      <c r="G91" s="809"/>
      <c r="H91" s="436"/>
      <c r="I91" s="23"/>
      <c r="J91" s="484"/>
      <c r="K91" s="485"/>
      <c r="L91" s="486"/>
      <c r="M91" s="495"/>
      <c r="N91" s="99"/>
      <c r="O91" s="167"/>
    </row>
    <row r="92" spans="1:15" ht="15" customHeight="1" thickBot="1" x14ac:dyDescent="0.3">
      <c r="A92" s="210"/>
      <c r="B92" s="273"/>
      <c r="C92" s="135" t="s">
        <v>1525</v>
      </c>
      <c r="D92" s="1214"/>
      <c r="E92" s="135"/>
      <c r="F92" s="1073"/>
      <c r="G92" s="809"/>
      <c r="H92" s="135"/>
      <c r="I92" s="34"/>
      <c r="J92" s="487"/>
      <c r="K92" s="488"/>
      <c r="L92" s="489"/>
      <c r="M92" s="490"/>
      <c r="N92" s="99"/>
      <c r="O92" s="167"/>
    </row>
    <row r="93" spans="1:15" ht="15" customHeight="1" thickBot="1" x14ac:dyDescent="0.3">
      <c r="A93" s="219">
        <v>21</v>
      </c>
      <c r="B93" s="165" t="s">
        <v>3551</v>
      </c>
      <c r="C93" s="470" t="s">
        <v>3376</v>
      </c>
      <c r="D93" s="1217"/>
      <c r="E93" s="470" t="s">
        <v>1809</v>
      </c>
      <c r="F93" s="1079">
        <v>120</v>
      </c>
      <c r="G93" s="819">
        <v>0</v>
      </c>
      <c r="H93" s="27">
        <f>ROUND(G93*F93/F93,2)</f>
        <v>0</v>
      </c>
      <c r="I93" s="34" t="s">
        <v>50</v>
      </c>
      <c r="J93" s="25"/>
      <c r="K93" s="66">
        <f>IF(OR(ISBLANK(J93),G93=0,ISBLANK(G93)),,ROUND(J93+$K$3,2))</f>
        <v>0</v>
      </c>
      <c r="L93" s="28">
        <f>ROUND(H93*K93,2)</f>
        <v>0</v>
      </c>
      <c r="M93" s="29">
        <f>ROUND(K93/F93,2)</f>
        <v>0</v>
      </c>
      <c r="N93" s="99"/>
      <c r="O93" s="167"/>
    </row>
    <row r="94" spans="1:15" ht="15" customHeight="1" x14ac:dyDescent="0.25">
      <c r="A94" s="210"/>
      <c r="B94" s="34" t="s">
        <v>1526</v>
      </c>
      <c r="C94" s="135" t="s">
        <v>1810</v>
      </c>
      <c r="D94" s="1214"/>
      <c r="E94" s="135"/>
      <c r="F94" s="1073"/>
      <c r="G94" s="809"/>
      <c r="H94" s="135"/>
      <c r="I94" s="34"/>
      <c r="J94" s="487"/>
      <c r="K94" s="488"/>
      <c r="L94" s="489"/>
      <c r="M94" s="490"/>
      <c r="N94" s="99"/>
      <c r="O94" s="167"/>
    </row>
    <row r="95" spans="1:15" ht="15" customHeight="1" x14ac:dyDescent="0.25">
      <c r="A95" s="210"/>
      <c r="B95" s="273" t="s">
        <v>3553</v>
      </c>
      <c r="C95" s="135" t="s">
        <v>1803</v>
      </c>
      <c r="D95" s="1214"/>
      <c r="E95" s="135"/>
      <c r="F95" s="1073"/>
      <c r="G95" s="809"/>
      <c r="H95" s="135"/>
      <c r="I95" s="34"/>
      <c r="J95" s="487"/>
      <c r="K95" s="488"/>
      <c r="L95" s="489"/>
      <c r="M95" s="490"/>
      <c r="N95" s="99"/>
      <c r="O95" s="167"/>
    </row>
    <row r="96" spans="1:15" ht="15" customHeight="1" x14ac:dyDescent="0.25">
      <c r="A96" s="210"/>
      <c r="B96" s="618"/>
      <c r="C96" s="228" t="s">
        <v>2289</v>
      </c>
      <c r="D96" s="1226"/>
      <c r="E96" s="228"/>
      <c r="F96" s="1109"/>
      <c r="G96" s="809"/>
      <c r="H96" s="228"/>
      <c r="I96" s="113"/>
      <c r="J96" s="1595"/>
      <c r="K96" s="502"/>
      <c r="L96" s="503"/>
      <c r="M96" s="504"/>
      <c r="N96" s="99"/>
      <c r="O96" s="167"/>
    </row>
    <row r="97" spans="1:15" ht="15" customHeight="1" x14ac:dyDescent="0.25">
      <c r="A97" s="210"/>
      <c r="B97" s="618"/>
      <c r="C97" s="228" t="s">
        <v>2290</v>
      </c>
      <c r="D97" s="1226"/>
      <c r="E97" s="228"/>
      <c r="F97" s="1109"/>
      <c r="G97" s="809"/>
      <c r="H97" s="228"/>
      <c r="I97" s="113"/>
      <c r="J97" s="1595"/>
      <c r="K97" s="502"/>
      <c r="L97" s="503"/>
      <c r="M97" s="504"/>
      <c r="N97" s="99"/>
      <c r="O97" s="167"/>
    </row>
    <row r="98" spans="1:15" ht="15" customHeight="1" thickBot="1" x14ac:dyDescent="0.3">
      <c r="A98" s="211"/>
      <c r="B98" s="252" t="s">
        <v>3552</v>
      </c>
      <c r="C98" s="128" t="s">
        <v>3703</v>
      </c>
      <c r="D98" s="1215"/>
      <c r="E98" s="128"/>
      <c r="F98" s="1074"/>
      <c r="G98" s="812"/>
      <c r="H98" s="128"/>
      <c r="I98" s="13"/>
      <c r="J98" s="491"/>
      <c r="K98" s="492"/>
      <c r="L98" s="493"/>
      <c r="M98" s="494"/>
      <c r="N98" s="99"/>
      <c r="O98" s="167"/>
    </row>
    <row r="99" spans="1:15" ht="15" customHeight="1" thickBot="1" x14ac:dyDescent="0.3">
      <c r="A99" s="219">
        <v>22</v>
      </c>
      <c r="B99" s="165" t="s">
        <v>3555</v>
      </c>
      <c r="C99" s="470" t="s">
        <v>3631</v>
      </c>
      <c r="D99" s="1216"/>
      <c r="E99" s="135" t="s">
        <v>1527</v>
      </c>
      <c r="F99" s="1073">
        <v>80</v>
      </c>
      <c r="G99" s="819">
        <v>0</v>
      </c>
      <c r="H99" s="27">
        <f>ROUND(G99*F99/F99,2)</f>
        <v>0</v>
      </c>
      <c r="I99" s="34" t="s">
        <v>50</v>
      </c>
      <c r="J99" s="25"/>
      <c r="K99" s="66">
        <f>IF(OR(ISBLANK(J99),G99=0,ISBLANK(G99)),,ROUND(J99+$K$3,2))</f>
        <v>0</v>
      </c>
      <c r="L99" s="28">
        <f>ROUND(H99*K99,2)</f>
        <v>0</v>
      </c>
      <c r="M99" s="29">
        <f>ROUND(K99/F99,2)</f>
        <v>0</v>
      </c>
      <c r="N99" s="99"/>
      <c r="O99" s="167"/>
    </row>
    <row r="100" spans="1:15" ht="15" customHeight="1" x14ac:dyDescent="0.25">
      <c r="A100" s="210"/>
      <c r="B100" s="34" t="s">
        <v>1528</v>
      </c>
      <c r="C100" s="135" t="s">
        <v>2319</v>
      </c>
      <c r="D100" s="1214"/>
      <c r="E100" s="135"/>
      <c r="F100" s="1073"/>
      <c r="G100" s="809"/>
      <c r="H100" s="27"/>
      <c r="I100" s="34"/>
      <c r="J100" s="487"/>
      <c r="K100" s="66"/>
      <c r="L100" s="28"/>
      <c r="M100" s="29"/>
      <c r="N100" s="99"/>
      <c r="O100" s="167"/>
    </row>
    <row r="101" spans="1:15" ht="15" customHeight="1" thickBot="1" x14ac:dyDescent="0.3">
      <c r="A101" s="211"/>
      <c r="B101" s="252" t="s">
        <v>1529</v>
      </c>
      <c r="C101" s="128" t="s">
        <v>2251</v>
      </c>
      <c r="D101" s="1214"/>
      <c r="E101" s="128"/>
      <c r="F101" s="1074"/>
      <c r="G101" s="812">
        <v>0</v>
      </c>
      <c r="H101" s="128"/>
      <c r="I101" s="13"/>
      <c r="J101" s="491"/>
      <c r="K101" s="492"/>
      <c r="L101" s="493"/>
      <c r="M101" s="494"/>
      <c r="N101" s="99"/>
      <c r="O101" s="167"/>
    </row>
    <row r="102" spans="1:15" ht="15" customHeight="1" thickBot="1" x14ac:dyDescent="0.3">
      <c r="A102" s="219">
        <v>23</v>
      </c>
      <c r="B102" s="165" t="s">
        <v>3554</v>
      </c>
      <c r="C102" s="470" t="s">
        <v>3376</v>
      </c>
      <c r="D102" s="1216"/>
      <c r="E102" s="135" t="s">
        <v>1530</v>
      </c>
      <c r="F102" s="1073">
        <v>100</v>
      </c>
      <c r="G102" s="819">
        <v>0</v>
      </c>
      <c r="H102" s="135">
        <f>ROUND(G102*F102/F102,2)</f>
        <v>0</v>
      </c>
      <c r="I102" s="34" t="s">
        <v>50</v>
      </c>
      <c r="J102" s="25"/>
      <c r="K102" s="66">
        <f>IF(OR(ISBLANK(J102),G102=0,ISBLANK(G102)),,ROUND(J102+$K$3,2))</f>
        <v>0</v>
      </c>
      <c r="L102" s="28">
        <f>ROUND(H102*K102,2)</f>
        <v>0</v>
      </c>
      <c r="M102" s="29">
        <f>ROUND(K102/F102,2)</f>
        <v>0</v>
      </c>
      <c r="N102" s="99"/>
      <c r="O102" s="167"/>
    </row>
    <row r="103" spans="1:15" ht="15" customHeight="1" x14ac:dyDescent="0.25">
      <c r="A103" s="210"/>
      <c r="B103" s="34" t="s">
        <v>1531</v>
      </c>
      <c r="C103" s="135" t="s">
        <v>1532</v>
      </c>
      <c r="D103" s="1214"/>
      <c r="E103" s="135"/>
      <c r="F103" s="1073"/>
      <c r="G103" s="1751">
        <v>0</v>
      </c>
      <c r="H103" s="135"/>
      <c r="I103" s="34"/>
      <c r="J103" s="487"/>
      <c r="K103" s="488"/>
      <c r="L103" s="489"/>
      <c r="M103" s="490"/>
      <c r="N103" s="99"/>
      <c r="O103" s="167"/>
    </row>
    <row r="104" spans="1:15" ht="15" customHeight="1" thickBot="1" x14ac:dyDescent="0.3">
      <c r="A104" s="211"/>
      <c r="B104" s="252" t="s">
        <v>1533</v>
      </c>
      <c r="C104" s="128"/>
      <c r="D104" s="1048"/>
      <c r="E104" s="128"/>
      <c r="F104" s="1074"/>
      <c r="G104" s="1752"/>
      <c r="H104" s="128"/>
      <c r="I104" s="13"/>
      <c r="J104" s="491"/>
      <c r="K104" s="492"/>
      <c r="L104" s="493"/>
      <c r="M104" s="494"/>
      <c r="N104" s="99"/>
      <c r="O104" s="167"/>
    </row>
    <row r="105" spans="1:15" ht="15" customHeight="1" thickBot="1" x14ac:dyDescent="0.3">
      <c r="A105" s="219">
        <v>24</v>
      </c>
      <c r="B105" s="2269" t="s">
        <v>3723</v>
      </c>
      <c r="C105" s="470" t="s">
        <v>3725</v>
      </c>
      <c r="D105" s="1216"/>
      <c r="E105" s="135" t="s">
        <v>3726</v>
      </c>
      <c r="F105" s="1073">
        <v>600</v>
      </c>
      <c r="G105" s="819">
        <v>0</v>
      </c>
      <c r="H105" s="135">
        <f>ROUND(G105*F105/F105,2)</f>
        <v>0</v>
      </c>
      <c r="I105" s="34" t="s">
        <v>50</v>
      </c>
      <c r="J105" s="25"/>
      <c r="K105" s="66">
        <f>IF(OR(ISBLANK(J105),G105=0,ISBLANK(G105)),,ROUND(J105+$K$3,2))</f>
        <v>0</v>
      </c>
      <c r="L105" s="28">
        <f>ROUND(H105*K105,2)</f>
        <v>0</v>
      </c>
      <c r="M105" s="29">
        <f>ROUND(K105/F105,2)</f>
        <v>0</v>
      </c>
      <c r="N105" s="99"/>
      <c r="O105" s="167"/>
    </row>
    <row r="106" spans="1:15" ht="15" customHeight="1" x14ac:dyDescent="0.25">
      <c r="A106" s="210"/>
      <c r="B106" s="34" t="s">
        <v>3724</v>
      </c>
      <c r="C106" s="135" t="s">
        <v>238</v>
      </c>
      <c r="D106" s="1214"/>
      <c r="E106" s="135"/>
      <c r="F106" s="1073"/>
      <c r="G106" s="1751">
        <v>0</v>
      </c>
      <c r="H106" s="135"/>
      <c r="I106" s="34"/>
      <c r="J106" s="487"/>
      <c r="K106" s="488"/>
      <c r="L106" s="489"/>
      <c r="M106" s="490"/>
      <c r="N106" s="99"/>
      <c r="O106" s="167"/>
    </row>
    <row r="107" spans="1:15" ht="15" customHeight="1" thickBot="1" x14ac:dyDescent="0.3">
      <c r="A107" s="211"/>
      <c r="B107" s="252" t="s">
        <v>1533</v>
      </c>
      <c r="C107" s="128"/>
      <c r="D107" s="1048"/>
      <c r="E107" s="128"/>
      <c r="F107" s="1074"/>
      <c r="G107" s="1752"/>
      <c r="H107" s="128"/>
      <c r="I107" s="13"/>
      <c r="J107" s="491"/>
      <c r="K107" s="492"/>
      <c r="L107" s="493"/>
      <c r="M107" s="494"/>
      <c r="N107" s="99"/>
      <c r="O107" s="167"/>
    </row>
    <row r="108" spans="1:15" ht="15" customHeight="1" thickBot="1" x14ac:dyDescent="0.3">
      <c r="A108" s="639">
        <v>25</v>
      </c>
      <c r="B108" s="165" t="s">
        <v>3556</v>
      </c>
      <c r="C108" s="470" t="s">
        <v>3632</v>
      </c>
      <c r="D108" s="1217"/>
      <c r="E108" s="470" t="s">
        <v>1534</v>
      </c>
      <c r="F108" s="1079">
        <v>96</v>
      </c>
      <c r="G108" s="819">
        <v>0</v>
      </c>
      <c r="H108" s="27">
        <f>ROUND(G108*F108/F108,2)</f>
        <v>0</v>
      </c>
      <c r="I108" s="34" t="s">
        <v>50</v>
      </c>
      <c r="J108" s="25"/>
      <c r="K108" s="66">
        <f>IF(OR(ISBLANK(J108),G108=0,ISBLANK(G108)),,ROUND(J108+$K$3,2))</f>
        <v>0</v>
      </c>
      <c r="L108" s="28">
        <f>ROUND(H108*K108,2)</f>
        <v>0</v>
      </c>
      <c r="M108" s="29">
        <f>ROUND(K108/F108,2)</f>
        <v>0</v>
      </c>
      <c r="N108" s="99"/>
      <c r="O108" s="167"/>
    </row>
    <row r="109" spans="1:15" ht="15" customHeight="1" x14ac:dyDescent="0.25">
      <c r="A109" s="508"/>
      <c r="B109" s="34" t="s">
        <v>1535</v>
      </c>
      <c r="C109" s="135" t="s">
        <v>1536</v>
      </c>
      <c r="D109" s="1214"/>
      <c r="E109" s="135"/>
      <c r="F109" s="1108"/>
      <c r="G109" s="809"/>
      <c r="H109" s="87"/>
      <c r="I109" s="34"/>
      <c r="J109" s="487"/>
      <c r="K109" s="488"/>
      <c r="L109" s="489"/>
      <c r="M109" s="490"/>
      <c r="N109" s="99"/>
      <c r="O109" s="167"/>
    </row>
    <row r="110" spans="1:15" ht="15" customHeight="1" x14ac:dyDescent="0.25">
      <c r="A110" s="508"/>
      <c r="B110" s="273"/>
      <c r="C110" s="135" t="s">
        <v>1537</v>
      </c>
      <c r="D110" s="1214"/>
      <c r="E110" s="135"/>
      <c r="F110" s="1108"/>
      <c r="G110" s="809"/>
      <c r="H110" s="87"/>
      <c r="I110" s="34"/>
      <c r="J110" s="487"/>
      <c r="K110" s="488"/>
      <c r="L110" s="489"/>
      <c r="M110" s="490"/>
      <c r="N110" s="99"/>
      <c r="O110" s="167"/>
    </row>
    <row r="111" spans="1:15" ht="15" customHeight="1" thickBot="1" x14ac:dyDescent="0.3">
      <c r="A111" s="608"/>
      <c r="B111" s="252" t="s">
        <v>1478</v>
      </c>
      <c r="C111" s="128"/>
      <c r="D111" s="1048"/>
      <c r="E111" s="128"/>
      <c r="F111" s="1119"/>
      <c r="G111" s="812"/>
      <c r="H111" s="74"/>
      <c r="I111" s="13"/>
      <c r="J111" s="491"/>
      <c r="K111" s="492"/>
      <c r="L111" s="493"/>
      <c r="M111" s="494"/>
      <c r="N111" s="99"/>
      <c r="O111" s="167"/>
    </row>
    <row r="112" spans="1:15" ht="15" customHeight="1" thickBot="1" x14ac:dyDescent="0.3">
      <c r="A112" s="639">
        <v>26</v>
      </c>
      <c r="B112" s="165" t="s">
        <v>3557</v>
      </c>
      <c r="C112" s="2343" t="s">
        <v>3701</v>
      </c>
      <c r="D112" s="1217"/>
      <c r="E112" s="470" t="s">
        <v>1538</v>
      </c>
      <c r="F112" s="1079">
        <v>72</v>
      </c>
      <c r="G112" s="819">
        <v>0</v>
      </c>
      <c r="H112" s="27">
        <f>ROUND(G112*F112/F112,2)</f>
        <v>0</v>
      </c>
      <c r="I112" s="34" t="s">
        <v>50</v>
      </c>
      <c r="J112" s="25"/>
      <c r="K112" s="66">
        <f>IF(OR(ISBLANK(J112),G112=0,ISBLANK(G112)),,ROUND(J112+$K$3,2))</f>
        <v>0</v>
      </c>
      <c r="L112" s="28">
        <f>ROUND(H112*K112,2)</f>
        <v>0</v>
      </c>
      <c r="M112" s="29">
        <f>ROUND(K112/F112,2)</f>
        <v>0</v>
      </c>
      <c r="N112" s="99"/>
      <c r="O112" s="167"/>
    </row>
    <row r="113" spans="1:15" ht="15" customHeight="1" x14ac:dyDescent="0.25">
      <c r="A113" s="508"/>
      <c r="B113" s="34" t="s">
        <v>1539</v>
      </c>
      <c r="C113" s="459" t="s">
        <v>1540</v>
      </c>
      <c r="D113" s="1214"/>
      <c r="E113" s="135"/>
      <c r="F113" s="1073"/>
      <c r="G113" s="1754"/>
      <c r="H113" s="135"/>
      <c r="I113" s="34"/>
      <c r="J113" s="487"/>
      <c r="K113" s="488"/>
      <c r="L113" s="489"/>
      <c r="M113" s="490"/>
      <c r="N113" s="99"/>
      <c r="O113" s="167"/>
    </row>
    <row r="114" spans="1:15" ht="15" customHeight="1" x14ac:dyDescent="0.25">
      <c r="A114" s="508"/>
      <c r="B114" s="273" t="s">
        <v>1541</v>
      </c>
      <c r="C114" s="459" t="s">
        <v>3702</v>
      </c>
      <c r="D114" s="1091"/>
      <c r="E114" s="135"/>
      <c r="F114" s="1073"/>
      <c r="G114" s="1789"/>
      <c r="H114" s="135"/>
      <c r="I114" s="34"/>
      <c r="J114" s="487"/>
      <c r="K114" s="488"/>
      <c r="L114" s="489"/>
      <c r="M114" s="490"/>
      <c r="N114" s="99"/>
      <c r="O114" s="167"/>
    </row>
    <row r="115" spans="1:15" ht="15" customHeight="1" thickBot="1" x14ac:dyDescent="0.3">
      <c r="A115" s="608"/>
      <c r="B115" s="252"/>
      <c r="C115" s="128" t="s">
        <v>157</v>
      </c>
      <c r="D115" s="1048"/>
      <c r="E115" s="128"/>
      <c r="F115" s="1074"/>
      <c r="G115" s="1790"/>
      <c r="H115" s="128"/>
      <c r="I115" s="13"/>
      <c r="J115" s="491"/>
      <c r="K115" s="492"/>
      <c r="L115" s="493"/>
      <c r="M115" s="494"/>
      <c r="N115" s="99"/>
      <c r="O115" s="167"/>
    </row>
    <row r="116" spans="1:15" ht="15" customHeight="1" thickBot="1" x14ac:dyDescent="0.3">
      <c r="A116" s="639">
        <v>27</v>
      </c>
      <c r="B116" s="165" t="s">
        <v>3558</v>
      </c>
      <c r="C116" s="470" t="s">
        <v>3633</v>
      </c>
      <c r="D116" s="1217"/>
      <c r="E116" s="470" t="s">
        <v>1542</v>
      </c>
      <c r="F116" s="1079">
        <v>80</v>
      </c>
      <c r="G116" s="819">
        <v>0</v>
      </c>
      <c r="H116" s="329">
        <f>ROUND(G116*F116/F116,2)</f>
        <v>0</v>
      </c>
      <c r="I116" s="62" t="s">
        <v>50</v>
      </c>
      <c r="J116" s="120"/>
      <c r="K116" s="217">
        <f>IF(OR(ISBLANK(J116),G116=0,ISBLANK(G116)),,ROUND(J116+$K$3,2))</f>
        <v>0</v>
      </c>
      <c r="L116" s="221">
        <f>ROUND(H116*K116,2)</f>
        <v>0</v>
      </c>
      <c r="M116" s="330">
        <f>ROUND(K116/F116,2)</f>
        <v>0</v>
      </c>
      <c r="N116" s="99"/>
      <c r="O116" s="167"/>
    </row>
    <row r="117" spans="1:15" ht="15" customHeight="1" x14ac:dyDescent="0.25">
      <c r="A117" s="508"/>
      <c r="B117" s="34" t="s">
        <v>1543</v>
      </c>
      <c r="C117" s="135" t="s">
        <v>1544</v>
      </c>
      <c r="D117" s="1214"/>
      <c r="E117" s="135"/>
      <c r="F117" s="1073"/>
      <c r="G117" s="1754"/>
      <c r="H117" s="135"/>
      <c r="I117" s="34"/>
      <c r="J117" s="487"/>
      <c r="K117" s="488"/>
      <c r="L117" s="489"/>
      <c r="M117" s="490"/>
      <c r="N117" s="99"/>
      <c r="O117" s="167"/>
    </row>
    <row r="118" spans="1:15" ht="15" customHeight="1" x14ac:dyDescent="0.25">
      <c r="A118" s="508"/>
      <c r="B118" s="273"/>
      <c r="C118" s="135" t="s">
        <v>1545</v>
      </c>
      <c r="D118" s="1214"/>
      <c r="E118" s="135"/>
      <c r="F118" s="1073"/>
      <c r="G118" s="1789"/>
      <c r="H118" s="135"/>
      <c r="I118" s="34"/>
      <c r="J118" s="487"/>
      <c r="K118" s="488"/>
      <c r="L118" s="489"/>
      <c r="M118" s="490"/>
      <c r="N118" s="99"/>
      <c r="O118" s="167"/>
    </row>
    <row r="119" spans="1:15" ht="15" customHeight="1" x14ac:dyDescent="0.25">
      <c r="A119" s="508"/>
      <c r="B119" s="273"/>
      <c r="C119" s="135" t="s">
        <v>1546</v>
      </c>
      <c r="D119" s="1214"/>
      <c r="E119" s="135"/>
      <c r="F119" s="1073"/>
      <c r="G119" s="1789"/>
      <c r="H119" s="135"/>
      <c r="I119" s="34"/>
      <c r="J119" s="487"/>
      <c r="K119" s="488"/>
      <c r="L119" s="489"/>
      <c r="M119" s="490"/>
      <c r="N119" s="99"/>
      <c r="O119" s="167"/>
    </row>
    <row r="120" spans="1:15" ht="15" customHeight="1" thickBot="1" x14ac:dyDescent="0.3">
      <c r="A120" s="608"/>
      <c r="B120" s="252"/>
      <c r="C120" s="128" t="s">
        <v>157</v>
      </c>
      <c r="D120" s="1215"/>
      <c r="E120" s="128"/>
      <c r="F120" s="1074"/>
      <c r="G120" s="1790"/>
      <c r="H120" s="128"/>
      <c r="I120" s="13"/>
      <c r="J120" s="491"/>
      <c r="K120" s="492"/>
      <c r="L120" s="493"/>
      <c r="M120" s="494"/>
      <c r="N120" s="99"/>
      <c r="O120" s="167"/>
    </row>
    <row r="121" spans="1:15" ht="15" customHeight="1" thickBot="1" x14ac:dyDescent="0.3">
      <c r="A121" s="639">
        <v>28</v>
      </c>
      <c r="B121" s="165" t="s">
        <v>1547</v>
      </c>
      <c r="C121" s="470" t="s">
        <v>3376</v>
      </c>
      <c r="D121" s="1217"/>
      <c r="E121" s="470" t="s">
        <v>1548</v>
      </c>
      <c r="F121" s="1079">
        <v>60</v>
      </c>
      <c r="G121" s="819">
        <v>0</v>
      </c>
      <c r="H121" s="27">
        <f>ROUND(G121*F121/F121,2)</f>
        <v>0</v>
      </c>
      <c r="I121" s="23" t="s">
        <v>50</v>
      </c>
      <c r="J121" s="25"/>
      <c r="K121" s="66">
        <f>IF(OR(ISBLANK(J121),G121=0,ISBLANK(G121)),,ROUND(J121+$K$3,2))</f>
        <v>0</v>
      </c>
      <c r="L121" s="28">
        <f>ROUND(H121*K121,2)</f>
        <v>0</v>
      </c>
      <c r="M121" s="29">
        <f>ROUND(K121/F121,2)</f>
        <v>0</v>
      </c>
      <c r="N121" s="99"/>
      <c r="O121" s="167"/>
    </row>
    <row r="122" spans="1:15" ht="15" customHeight="1" x14ac:dyDescent="0.25">
      <c r="A122" s="508"/>
      <c r="B122" s="34" t="s">
        <v>1549</v>
      </c>
      <c r="C122" s="135" t="s">
        <v>1550</v>
      </c>
      <c r="D122" s="1214"/>
      <c r="E122" s="135"/>
      <c r="F122" s="1108"/>
      <c r="G122" s="809"/>
      <c r="H122" s="87"/>
      <c r="I122" s="34"/>
      <c r="J122" s="487"/>
      <c r="K122" s="488"/>
      <c r="L122" s="489"/>
      <c r="M122" s="490"/>
      <c r="N122" s="99"/>
      <c r="O122" s="167"/>
    </row>
    <row r="123" spans="1:15" ht="15" customHeight="1" thickBot="1" x14ac:dyDescent="0.3">
      <c r="A123" s="608"/>
      <c r="B123" s="252"/>
      <c r="C123" s="128"/>
      <c r="D123" s="1048"/>
      <c r="E123" s="128"/>
      <c r="F123" s="1119"/>
      <c r="G123" s="812"/>
      <c r="H123" s="74"/>
      <c r="I123" s="13"/>
      <c r="J123" s="491"/>
      <c r="K123" s="492"/>
      <c r="L123" s="493"/>
      <c r="M123" s="494"/>
      <c r="N123" s="99"/>
      <c r="O123" s="167"/>
    </row>
    <row r="124" spans="1:15" ht="15" customHeight="1" thickBot="1" x14ac:dyDescent="0.3">
      <c r="A124" s="125">
        <v>29</v>
      </c>
      <c r="B124" s="165" t="s">
        <v>1552</v>
      </c>
      <c r="C124" s="470" t="s">
        <v>3634</v>
      </c>
      <c r="D124" s="1217"/>
      <c r="E124" s="470" t="s">
        <v>1553</v>
      </c>
      <c r="F124" s="1079">
        <v>24</v>
      </c>
      <c r="G124" s="819">
        <v>0</v>
      </c>
      <c r="H124" s="329">
        <f>ROUND(G124*F124/F124,2)</f>
        <v>0</v>
      </c>
      <c r="I124" s="62" t="s">
        <v>50</v>
      </c>
      <c r="J124" s="120"/>
      <c r="K124" s="217">
        <f>IF(OR(ISBLANK(J124),G124=0,ISBLANK(G124)),,ROUND(J124+$K$3,2))</f>
        <v>0</v>
      </c>
      <c r="L124" s="221">
        <f>ROUND(H124*K124,2)</f>
        <v>0</v>
      </c>
      <c r="M124" s="330">
        <f>ROUND(K124/F124,2)</f>
        <v>0</v>
      </c>
      <c r="N124" s="99"/>
      <c r="O124" s="167"/>
    </row>
    <row r="125" spans="1:15" ht="15" customHeight="1" x14ac:dyDescent="0.25">
      <c r="A125" s="22"/>
      <c r="B125" s="109" t="s">
        <v>1554</v>
      </c>
      <c r="C125" s="135" t="s">
        <v>1555</v>
      </c>
      <c r="D125" s="1214"/>
      <c r="E125" s="135"/>
      <c r="F125" s="1073"/>
      <c r="G125" s="1791"/>
      <c r="H125" s="135"/>
      <c r="I125" s="34"/>
      <c r="J125" s="76"/>
      <c r="K125" s="134"/>
      <c r="L125" s="32"/>
      <c r="M125" s="33"/>
      <c r="N125" s="99"/>
      <c r="O125" s="167"/>
    </row>
    <row r="126" spans="1:15" ht="15" customHeight="1" x14ac:dyDescent="0.25">
      <c r="A126" s="22"/>
      <c r="B126" s="109" t="s">
        <v>1556</v>
      </c>
      <c r="C126" s="135"/>
      <c r="D126" s="1091"/>
      <c r="E126" s="135"/>
      <c r="F126" s="1073"/>
      <c r="G126" s="1791"/>
      <c r="H126" s="135"/>
      <c r="I126" s="34"/>
      <c r="J126" s="76"/>
      <c r="K126" s="134"/>
      <c r="L126" s="32"/>
      <c r="M126" s="33"/>
      <c r="N126" s="99"/>
      <c r="O126" s="167"/>
    </row>
    <row r="127" spans="1:15" ht="15" customHeight="1" thickBot="1" x14ac:dyDescent="0.3">
      <c r="A127" s="41"/>
      <c r="B127" s="252" t="s">
        <v>1557</v>
      </c>
      <c r="C127" s="128"/>
      <c r="D127" s="1048"/>
      <c r="E127" s="128"/>
      <c r="F127" s="1074"/>
      <c r="G127" s="1792"/>
      <c r="H127" s="128"/>
      <c r="I127" s="13"/>
      <c r="J127" s="79"/>
      <c r="K127" s="127"/>
      <c r="L127" s="46"/>
      <c r="M127" s="47"/>
      <c r="N127" s="99"/>
      <c r="O127" s="167"/>
    </row>
    <row r="128" spans="1:15" ht="15" customHeight="1" thickBot="1" x14ac:dyDescent="0.3">
      <c r="A128" s="210">
        <v>30</v>
      </c>
      <c r="B128" s="200" t="s">
        <v>1558</v>
      </c>
      <c r="C128" s="436" t="s">
        <v>2335</v>
      </c>
      <c r="D128" s="1214"/>
      <c r="E128" s="436" t="s">
        <v>927</v>
      </c>
      <c r="F128" s="1080">
        <v>210</v>
      </c>
      <c r="G128" s="819">
        <v>0</v>
      </c>
      <c r="H128" s="27">
        <f>ROUND(G128*F128/F128,2)</f>
        <v>0</v>
      </c>
      <c r="I128" s="23" t="s">
        <v>50</v>
      </c>
      <c r="J128" s="25"/>
      <c r="K128" s="66">
        <f>IF(OR(ISBLANK(J128),G128=0,ISBLANK(G128)),,ROUND(J128+$K$3,2))</f>
        <v>0</v>
      </c>
      <c r="L128" s="28">
        <f>ROUND(H128*K128,2)</f>
        <v>0</v>
      </c>
      <c r="M128" s="29">
        <f>ROUND(K128/F128,2)</f>
        <v>0</v>
      </c>
      <c r="N128" s="99"/>
      <c r="O128" s="167"/>
    </row>
    <row r="129" spans="1:15" ht="15" customHeight="1" x14ac:dyDescent="0.25">
      <c r="A129" s="210"/>
      <c r="B129" s="34" t="s">
        <v>1559</v>
      </c>
      <c r="C129" s="436" t="s">
        <v>157</v>
      </c>
      <c r="D129" s="1325"/>
      <c r="E129" s="436"/>
      <c r="F129" s="1072"/>
      <c r="G129" s="809"/>
      <c r="H129" s="436"/>
      <c r="I129" s="23"/>
      <c r="J129" s="484"/>
      <c r="K129" s="485"/>
      <c r="L129" s="486"/>
      <c r="M129" s="495"/>
      <c r="N129" s="99"/>
      <c r="O129" s="167"/>
    </row>
    <row r="130" spans="1:15" ht="15" customHeight="1" x14ac:dyDescent="0.25">
      <c r="A130" s="210"/>
      <c r="B130" s="34" t="s">
        <v>157</v>
      </c>
      <c r="C130" s="436"/>
      <c r="D130" s="1216"/>
      <c r="E130" s="436"/>
      <c r="F130" s="1072"/>
      <c r="G130" s="809"/>
      <c r="H130" s="436"/>
      <c r="I130" s="23"/>
      <c r="J130" s="484"/>
      <c r="K130" s="485"/>
      <c r="L130" s="486"/>
      <c r="M130" s="495"/>
      <c r="N130" s="99"/>
      <c r="O130" s="167"/>
    </row>
    <row r="131" spans="1:15" ht="15" customHeight="1" thickBot="1" x14ac:dyDescent="0.3">
      <c r="A131" s="211"/>
      <c r="B131" s="252" t="s">
        <v>157</v>
      </c>
      <c r="C131" s="513"/>
      <c r="D131" s="1228"/>
      <c r="E131" s="513"/>
      <c r="F131" s="1075"/>
      <c r="G131" s="812"/>
      <c r="H131" s="513"/>
      <c r="I131" s="48"/>
      <c r="J131" s="496"/>
      <c r="K131" s="497"/>
      <c r="L131" s="498"/>
      <c r="M131" s="499"/>
      <c r="N131" s="99"/>
      <c r="O131" s="167"/>
    </row>
    <row r="132" spans="1:15" ht="15" customHeight="1" thickBot="1" x14ac:dyDescent="0.3">
      <c r="A132" s="210">
        <v>31</v>
      </c>
      <c r="B132" s="200" t="s">
        <v>1560</v>
      </c>
      <c r="C132" s="436" t="s">
        <v>3635</v>
      </c>
      <c r="D132" s="1216"/>
      <c r="E132" s="436" t="s">
        <v>1561</v>
      </c>
      <c r="F132" s="1080">
        <v>84</v>
      </c>
      <c r="G132" s="1788">
        <v>0</v>
      </c>
      <c r="H132" s="27">
        <f>ROUND(G132*F132/F132,2)</f>
        <v>0</v>
      </c>
      <c r="I132" s="23" t="s">
        <v>50</v>
      </c>
      <c r="J132" s="25"/>
      <c r="K132" s="66">
        <f>IF(OR(ISBLANK(J132),G132=0,ISBLANK(G132)),,ROUND(J132+$K$3,2))</f>
        <v>0</v>
      </c>
      <c r="L132" s="28">
        <f>ROUND(H132*K132,2)</f>
        <v>0</v>
      </c>
      <c r="M132" s="29">
        <f>ROUND(K132/F132,2)</f>
        <v>0</v>
      </c>
      <c r="N132" s="99"/>
      <c r="O132" s="167"/>
    </row>
    <row r="133" spans="1:15" ht="15" customHeight="1" x14ac:dyDescent="0.25">
      <c r="A133" s="210"/>
      <c r="B133" s="34" t="s">
        <v>1562</v>
      </c>
      <c r="C133" s="436" t="s">
        <v>1563</v>
      </c>
      <c r="D133" s="1214"/>
      <c r="E133" s="436"/>
      <c r="F133" s="1072"/>
      <c r="G133" s="809"/>
      <c r="H133" s="436"/>
      <c r="I133" s="23"/>
      <c r="J133" s="484"/>
      <c r="K133" s="485"/>
      <c r="L133" s="486"/>
      <c r="M133" s="495"/>
      <c r="N133" s="99"/>
      <c r="O133" s="167"/>
    </row>
    <row r="134" spans="1:15" ht="15" customHeight="1" x14ac:dyDescent="0.25">
      <c r="A134" s="210"/>
      <c r="B134" s="34" t="s">
        <v>1564</v>
      </c>
      <c r="C134" s="436"/>
      <c r="D134" s="1216"/>
      <c r="E134" s="436"/>
      <c r="F134" s="1072"/>
      <c r="G134" s="809"/>
      <c r="H134" s="436"/>
      <c r="I134" s="23"/>
      <c r="J134" s="484"/>
      <c r="K134" s="485"/>
      <c r="L134" s="486"/>
      <c r="M134" s="495"/>
      <c r="N134" s="99"/>
      <c r="O134" s="167"/>
    </row>
    <row r="135" spans="1:15" ht="15" customHeight="1" thickBot="1" x14ac:dyDescent="0.3">
      <c r="A135" s="211"/>
      <c r="B135" s="252" t="s">
        <v>1565</v>
      </c>
      <c r="C135" s="513"/>
      <c r="D135" s="1228"/>
      <c r="E135" s="513"/>
      <c r="F135" s="1075"/>
      <c r="G135" s="812"/>
      <c r="H135" s="513"/>
      <c r="I135" s="48"/>
      <c r="J135" s="496"/>
      <c r="K135" s="497"/>
      <c r="L135" s="498"/>
      <c r="M135" s="499"/>
      <c r="N135" s="99"/>
      <c r="O135" s="167"/>
    </row>
    <row r="136" spans="1:15" ht="15" customHeight="1" thickBot="1" x14ac:dyDescent="0.3">
      <c r="A136" s="210">
        <v>32</v>
      </c>
      <c r="B136" s="200" t="s">
        <v>1566</v>
      </c>
      <c r="C136" s="436" t="s">
        <v>3636</v>
      </c>
      <c r="D136" s="1216"/>
      <c r="E136" s="135" t="s">
        <v>1567</v>
      </c>
      <c r="F136" s="1072">
        <v>48</v>
      </c>
      <c r="G136" s="819">
        <v>0</v>
      </c>
      <c r="H136" s="436">
        <f>ROUND(G136*F136/F136,2)</f>
        <v>0</v>
      </c>
      <c r="I136" s="23" t="s">
        <v>50</v>
      </c>
      <c r="J136" s="232"/>
      <c r="K136" s="208">
        <f>IF(OR(ISBLANK(J136),G136=0,ISBLANK(G136)),,ROUND(J136+$K$3,2))</f>
        <v>0</v>
      </c>
      <c r="L136" s="28">
        <f>ROUND(H136*K136,2)</f>
        <v>0</v>
      </c>
      <c r="M136" s="29">
        <f>ROUND(K136/F136,2)</f>
        <v>0</v>
      </c>
      <c r="N136" s="99"/>
      <c r="O136" s="167"/>
    </row>
    <row r="137" spans="1:15" ht="15" customHeight="1" x14ac:dyDescent="0.25">
      <c r="A137" s="210"/>
      <c r="B137" s="34" t="s">
        <v>1568</v>
      </c>
      <c r="C137" s="135" t="s">
        <v>1569</v>
      </c>
      <c r="D137" s="1214"/>
      <c r="F137" s="1073"/>
      <c r="G137" s="809"/>
      <c r="H137" s="135"/>
      <c r="I137" s="34"/>
      <c r="J137" s="487"/>
      <c r="K137" s="488"/>
      <c r="L137" s="489"/>
      <c r="M137" s="490"/>
      <c r="N137" s="99"/>
      <c r="O137" s="167"/>
    </row>
    <row r="138" spans="1:15" ht="15" customHeight="1" x14ac:dyDescent="0.25">
      <c r="A138" s="210"/>
      <c r="B138" s="34" t="s">
        <v>1570</v>
      </c>
      <c r="C138" s="135" t="s">
        <v>1571</v>
      </c>
      <c r="D138" s="1214"/>
      <c r="E138" s="135"/>
      <c r="F138" s="1073"/>
      <c r="G138" s="809"/>
      <c r="H138" s="135"/>
      <c r="I138" s="34"/>
      <c r="J138" s="487"/>
      <c r="K138" s="488"/>
      <c r="L138" s="489"/>
      <c r="M138" s="490"/>
      <c r="N138" s="99"/>
      <c r="O138" s="167"/>
    </row>
    <row r="139" spans="1:15" ht="15" customHeight="1" x14ac:dyDescent="0.25">
      <c r="A139" s="210"/>
      <c r="B139" s="34"/>
      <c r="C139" s="135" t="s">
        <v>1572</v>
      </c>
      <c r="D139" s="1214"/>
      <c r="E139" s="135"/>
      <c r="F139" s="1073"/>
      <c r="G139" s="809"/>
      <c r="H139" s="135"/>
      <c r="I139" s="34"/>
      <c r="J139" s="487"/>
      <c r="K139" s="488"/>
      <c r="L139" s="489"/>
      <c r="M139" s="490"/>
      <c r="N139" s="99"/>
      <c r="O139" s="167"/>
    </row>
    <row r="140" spans="1:15" ht="15" customHeight="1" thickBot="1" x14ac:dyDescent="0.3">
      <c r="A140" s="688"/>
      <c r="B140" s="689"/>
      <c r="C140" s="691"/>
      <c r="D140" s="1229"/>
      <c r="E140" s="691"/>
      <c r="F140" s="1192"/>
      <c r="G140" s="1793"/>
      <c r="H140" s="691"/>
      <c r="I140" s="690"/>
      <c r="J140" s="692"/>
      <c r="K140" s="693"/>
      <c r="L140" s="694"/>
      <c r="M140" s="695"/>
      <c r="N140" s="99"/>
      <c r="O140" s="167"/>
    </row>
    <row r="141" spans="1:15" ht="15" customHeight="1" thickTop="1" thickBot="1" x14ac:dyDescent="0.3">
      <c r="A141" s="260"/>
      <c r="B141" s="48"/>
      <c r="C141" s="513"/>
      <c r="D141" s="513"/>
      <c r="E141" s="513"/>
      <c r="F141" s="1075"/>
      <c r="G141" s="812"/>
      <c r="H141" s="70"/>
      <c r="I141" s="553" t="s">
        <v>1573</v>
      </c>
      <c r="J141" s="554"/>
      <c r="K141" s="554"/>
      <c r="L141" s="71">
        <f>SUMIF(L7:L140,"&gt;0")</f>
        <v>0</v>
      </c>
      <c r="M141" s="112"/>
    </row>
    <row r="143" spans="1:15" ht="15" customHeight="1" x14ac:dyDescent="0.25">
      <c r="I143" s="311"/>
    </row>
  </sheetData>
  <sheetProtection selectLockedCells="1"/>
  <customSheetViews>
    <customSheetView guid="{2146B8A8-0C50-46D7-9E04-99F80A0FDBAC}" showPageBreaks="1" topLeftCell="A250">
      <selection activeCell="C265" sqref="C265"/>
      <pageMargins left="0" right="0" top="0" bottom="0" header="0" footer="0"/>
      <pageSetup scale="90" orientation="landscape" r:id="rId1"/>
    </customSheetView>
    <customSheetView guid="{92C9CC13-8131-4554-86CD-BEA0EE82905A}" scale="120" topLeftCell="A22">
      <selection activeCell="L46" sqref="L46"/>
      <pageMargins left="0" right="0" top="0" bottom="0" header="0" footer="0"/>
    </customSheetView>
  </customSheetViews>
  <mergeCells count="3">
    <mergeCell ref="E1:M1"/>
    <mergeCell ref="E2:M2"/>
    <mergeCell ref="F3:J3"/>
  </mergeCells>
  <conditionalFormatting sqref="G133:G135 G137:G141 G129:G131 G80:G83 G85:G87 G89:G92 G109:G111 G117:G120 G106:G107 G113:G115 G94:G98 G56:G57 G59:G66 G68:G71 G73:G75 G77:G78 G46 G48:G49 G100:G101 G103:G104 G122:G123 G125:G127 G13:G16 G18:G19 G21:G22 G24 G26:G28 G31:G32 G34:G36 G38:G40 G42:G44">
    <cfRule type="cellIs" dxfId="13" priority="132" stopIfTrue="1" operator="equal">
      <formula>0</formula>
    </cfRule>
  </conditionalFormatting>
  <conditionalFormatting sqref="G133:G135 G137:G141 G129:G131 G80:G83 G85:G87 G89:G92 G109:G111 G117:G120 G106:G107 G113:G115 G94:G98 G56:G57 G59:G66 G68:G71 G73:G75 G77:G78 G46 G48:G49 G100:G101 G103:G104 G122:G123 G125:G127 G13:G16 G18:G19 G21:G22 G24 G26:G28 G31:G32 G34:G36 G38:G40 G42:G44">
    <cfRule type="cellIs" dxfId="12" priority="131" stopIfTrue="1" operator="equal">
      <formula>0</formula>
    </cfRule>
  </conditionalFormatting>
  <hyperlinks>
    <hyperlink ref="C2" location="'Recap Sheet'!B1" tooltip="Click here to return to recap sheet" display="Return to Recap Sheet"/>
  </hyperlinks>
  <pageMargins left="0.25" right="0.25" top="0.75" bottom="0.75" header="0.3" footer="0.3"/>
  <pageSetup scale="89" fitToHeight="0" orientation="landscape" horizontalDpi="4294967295" verticalDpi="4294967295" r:id="rId2"/>
  <headerFooter>
    <oddHeader>&amp;C&amp;"-,Bold"&amp;10South  Carolina School Food Service Purchasing Alliance, Inc.
2018-2019 Bid
Lot A &amp;R&amp;12&amp;A
Pages &amp;P of &amp;N</oddHeader>
  </headerFooter>
  <rowBreaks count="3" manualBreakCount="3">
    <brk id="32" max="16383" man="1"/>
    <brk id="57" max="16383" man="1"/>
    <brk id="83" max="16383" man="1"/>
  </rowBreaks>
</worksheet>
</file>

<file path=xl/worksheets/sheet3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view="pageLayout" topLeftCell="A7" zoomScaleNormal="100" workbookViewId="0">
      <selection activeCell="G17" sqref="G17"/>
    </sheetView>
  </sheetViews>
  <sheetFormatPr defaultColWidth="9.140625" defaultRowHeight="16.5" x14ac:dyDescent="0.3"/>
  <cols>
    <col min="1" max="1" width="4" style="1338" customWidth="1"/>
    <col min="2" max="2" width="32.85546875" style="1338" customWidth="1"/>
    <col min="3" max="3" width="22.5703125" style="1338" customWidth="1"/>
    <col min="4" max="4" width="7.7109375" style="334" customWidth="1"/>
    <col min="5" max="5" width="7.28515625" style="1397" customWidth="1"/>
    <col min="6" max="6" width="6.42578125" style="1338" customWidth="1"/>
    <col min="7" max="7" width="5.5703125" style="1338" customWidth="1"/>
    <col min="8" max="8" width="5.42578125" style="1338" customWidth="1"/>
    <col min="9" max="9" width="3.85546875" style="1338" customWidth="1"/>
    <col min="10" max="10" width="5.85546875" style="1338" customWidth="1"/>
    <col min="11" max="11" width="7" style="1338" customWidth="1"/>
    <col min="12" max="12" width="9.42578125" style="1338" customWidth="1"/>
    <col min="13" max="13" width="7" style="1338" customWidth="1"/>
    <col min="14" max="14" width="2.42578125" style="1338" customWidth="1"/>
    <col min="15" max="16384" width="9.140625" style="1338"/>
  </cols>
  <sheetData>
    <row r="1" spans="1:17" s="334" customFormat="1" ht="18" customHeight="1" thickBot="1" x14ac:dyDescent="0.3">
      <c r="A1" s="307"/>
      <c r="B1" s="2164" t="str">
        <f>'Recap Sheet'!A2</f>
        <v>School Food Authority:</v>
      </c>
      <c r="C1" s="308"/>
      <c r="D1" s="308"/>
      <c r="E1" s="2384" t="str">
        <f>'Recap Sheet'!A3</f>
        <v>Offeror Name:</v>
      </c>
      <c r="F1" s="2384"/>
      <c r="G1" s="2384"/>
      <c r="H1" s="2384"/>
      <c r="I1" s="2384"/>
      <c r="J1" s="2384"/>
      <c r="K1" s="2384"/>
      <c r="L1" s="2384"/>
      <c r="M1" s="2384"/>
      <c r="N1" s="10"/>
    </row>
    <row r="2" spans="1:17" s="8" customFormat="1" ht="18.75" customHeight="1" thickBot="1" x14ac:dyDescent="0.3">
      <c r="A2" s="975"/>
      <c r="B2" s="926" t="str">
        <f>'Recap Sheet'!B2</f>
        <v>WILLIAMSBURG COUNTY SCHOOLS</v>
      </c>
      <c r="C2" s="987" t="s">
        <v>27</v>
      </c>
      <c r="D2" s="1013"/>
      <c r="E2" s="2389">
        <f>'Recap Sheet'!B3</f>
        <v>0</v>
      </c>
      <c r="F2" s="2386"/>
      <c r="G2" s="2386"/>
      <c r="H2" s="2386"/>
      <c r="I2" s="2386"/>
      <c r="J2" s="2386"/>
      <c r="K2" s="2386"/>
      <c r="L2" s="2386"/>
      <c r="M2" s="2387"/>
      <c r="N2" s="7"/>
      <c r="P2" s="335"/>
      <c r="Q2" s="335"/>
    </row>
    <row r="3" spans="1:17" s="8" customFormat="1" ht="15" customHeight="1" thickBot="1" x14ac:dyDescent="0.3">
      <c r="A3" s="974" t="s">
        <v>28</v>
      </c>
      <c r="B3" s="918" t="s">
        <v>29</v>
      </c>
      <c r="C3" s="988" t="s">
        <v>30</v>
      </c>
      <c r="D3" s="1014"/>
      <c r="E3" s="920"/>
      <c r="F3" s="2388" t="s">
        <v>3</v>
      </c>
      <c r="G3" s="2388"/>
      <c r="H3" s="2388"/>
      <c r="I3" s="2388"/>
      <c r="J3" s="2388"/>
      <c r="K3" s="928">
        <f>'Recap Sheet'!B4</f>
        <v>0</v>
      </c>
      <c r="L3" s="917"/>
      <c r="M3" s="921"/>
      <c r="N3" s="20"/>
      <c r="P3" s="335"/>
      <c r="Q3" s="335"/>
    </row>
    <row r="4" spans="1:17" s="334" customFormat="1" ht="15" customHeight="1" x14ac:dyDescent="0.25">
      <c r="A4" s="125" t="s">
        <v>31</v>
      </c>
      <c r="B4" s="34"/>
      <c r="C4" s="135"/>
      <c r="D4" s="1015" t="s">
        <v>32</v>
      </c>
      <c r="E4" s="1059" t="s">
        <v>33</v>
      </c>
      <c r="F4" s="1069" t="s">
        <v>34</v>
      </c>
      <c r="G4" s="528" t="s">
        <v>35</v>
      </c>
      <c r="H4" s="393" t="s">
        <v>36</v>
      </c>
      <c r="I4" s="393" t="s">
        <v>37</v>
      </c>
      <c r="J4" s="528" t="s">
        <v>38</v>
      </c>
      <c r="K4" s="393" t="s">
        <v>39</v>
      </c>
      <c r="L4" s="861" t="s">
        <v>40</v>
      </c>
      <c r="M4" s="919" t="s">
        <v>41</v>
      </c>
      <c r="N4" s="10"/>
      <c r="O4" s="335"/>
      <c r="P4" s="335"/>
      <c r="Q4" s="335"/>
    </row>
    <row r="5" spans="1:17" s="334" customFormat="1" ht="15" customHeight="1" thickBot="1" x14ac:dyDescent="0.3">
      <c r="A5" s="506"/>
      <c r="B5" s="86"/>
      <c r="C5" s="128"/>
      <c r="D5" s="1016" t="s">
        <v>42</v>
      </c>
      <c r="E5" s="1060" t="s">
        <v>43</v>
      </c>
      <c r="F5" s="1070" t="s">
        <v>44</v>
      </c>
      <c r="G5" s="673" t="s">
        <v>45</v>
      </c>
      <c r="H5" s="672" t="s">
        <v>46</v>
      </c>
      <c r="I5" s="672" t="s">
        <v>38</v>
      </c>
      <c r="J5" s="673" t="s">
        <v>47</v>
      </c>
      <c r="K5" s="672" t="s">
        <v>48</v>
      </c>
      <c r="L5" s="672" t="s">
        <v>47</v>
      </c>
      <c r="M5" s="674" t="s">
        <v>38</v>
      </c>
      <c r="N5" s="10"/>
      <c r="P5" s="335"/>
      <c r="Q5" s="335"/>
    </row>
    <row r="6" spans="1:17" s="21" customFormat="1" ht="15" customHeight="1" thickBot="1" x14ac:dyDescent="0.3">
      <c r="A6" s="14"/>
      <c r="B6" s="1429" t="s">
        <v>2100</v>
      </c>
      <c r="C6" s="15"/>
      <c r="D6" s="15"/>
      <c r="E6" s="406"/>
      <c r="F6" s="407"/>
      <c r="G6" s="1335"/>
      <c r="H6" s="17"/>
      <c r="I6" s="15"/>
      <c r="J6" s="16"/>
      <c r="K6" s="16"/>
      <c r="L6" s="16"/>
      <c r="M6" s="19"/>
      <c r="N6" s="20"/>
      <c r="O6" s="334"/>
      <c r="P6" s="334"/>
      <c r="Q6" s="334"/>
    </row>
    <row r="7" spans="1:17" ht="20.100000000000001" customHeight="1" x14ac:dyDescent="0.3">
      <c r="A7" s="2170">
        <v>1</v>
      </c>
      <c r="B7" s="200" t="s">
        <v>2185</v>
      </c>
      <c r="C7" s="1602" t="s">
        <v>51</v>
      </c>
      <c r="D7" s="1452"/>
      <c r="E7" s="1452" t="s">
        <v>2101</v>
      </c>
      <c r="F7" s="1452">
        <v>10</v>
      </c>
      <c r="G7" s="2165">
        <v>0</v>
      </c>
      <c r="H7" s="436" t="s">
        <v>157</v>
      </c>
      <c r="I7" s="23" t="s">
        <v>157</v>
      </c>
      <c r="J7" s="982" t="s">
        <v>157</v>
      </c>
      <c r="K7" s="208" t="s">
        <v>157</v>
      </c>
      <c r="L7" s="28" t="s">
        <v>157</v>
      </c>
      <c r="M7" s="1353" t="s">
        <v>157</v>
      </c>
    </row>
    <row r="8" spans="1:17" ht="20.100000000000001" customHeight="1" thickBot="1" x14ac:dyDescent="0.35">
      <c r="A8" s="2171"/>
      <c r="B8" s="13" t="s">
        <v>2303</v>
      </c>
      <c r="C8" s="946" t="s">
        <v>52</v>
      </c>
      <c r="D8" s="986"/>
      <c r="E8" s="986"/>
      <c r="F8" s="986">
        <v>0</v>
      </c>
      <c r="G8" s="810"/>
      <c r="H8" s="70" t="e">
        <f>ROUND(G7*F7/F8,2)</f>
        <v>#DIV/0!</v>
      </c>
      <c r="I8" s="59" t="s">
        <v>50</v>
      </c>
      <c r="J8" s="60"/>
      <c r="K8" s="69">
        <f>IF(OR(ISBLANK(J8),G7=0,ISBLANK(G7)),,ROUND(J8+$K$3,2))</f>
        <v>0</v>
      </c>
      <c r="L8" s="71" t="e">
        <f>ROUND(H8*K8,2)</f>
        <v>#DIV/0!</v>
      </c>
      <c r="M8" s="112" t="e">
        <f>ROUND(K8/F8,2)</f>
        <v>#DIV/0!</v>
      </c>
    </row>
    <row r="9" spans="1:17" x14ac:dyDescent="0.3">
      <c r="A9" s="2172">
        <v>2</v>
      </c>
      <c r="B9" s="200" t="s">
        <v>2102</v>
      </c>
      <c r="C9" s="1602" t="s">
        <v>51</v>
      </c>
      <c r="D9" s="1452"/>
      <c r="E9" s="1452" t="s">
        <v>2101</v>
      </c>
      <c r="F9" s="1452">
        <v>10</v>
      </c>
      <c r="G9" s="2166">
        <v>20</v>
      </c>
      <c r="H9" s="436" t="s">
        <v>157</v>
      </c>
      <c r="I9" s="23" t="s">
        <v>157</v>
      </c>
      <c r="J9" s="982"/>
      <c r="K9" s="208" t="s">
        <v>157</v>
      </c>
      <c r="L9" s="28" t="s">
        <v>157</v>
      </c>
      <c r="M9" s="1353" t="s">
        <v>157</v>
      </c>
    </row>
    <row r="10" spans="1:17" ht="17.25" thickBot="1" x14ac:dyDescent="0.35">
      <c r="A10" s="2171"/>
      <c r="B10" s="13" t="s">
        <v>2304</v>
      </c>
      <c r="C10" s="946" t="s">
        <v>52</v>
      </c>
      <c r="D10" s="986"/>
      <c r="E10" s="986"/>
      <c r="F10" s="986"/>
      <c r="G10" s="810"/>
      <c r="H10" s="70" t="e">
        <f>ROUND(G9*F9/F10,2)</f>
        <v>#DIV/0!</v>
      </c>
      <c r="I10" s="59" t="s">
        <v>50</v>
      </c>
      <c r="J10" s="60"/>
      <c r="K10" s="69">
        <f>IF(OR(ISBLANK(J10),G9=0,ISBLANK(G9)),,ROUND(J10+$K$3,2))</f>
        <v>0</v>
      </c>
      <c r="L10" s="71" t="e">
        <f>ROUND(H10*K10,2)</f>
        <v>#DIV/0!</v>
      </c>
      <c r="M10" s="112" t="e">
        <f>ROUND(K10/F10,2)</f>
        <v>#DIV/0!</v>
      </c>
    </row>
    <row r="11" spans="1:17" x14ac:dyDescent="0.3">
      <c r="A11" s="2172">
        <v>3</v>
      </c>
      <c r="B11" s="200" t="s">
        <v>2187</v>
      </c>
      <c r="C11" s="1602" t="s">
        <v>51</v>
      </c>
      <c r="D11" s="1452"/>
      <c r="E11" s="1452" t="s">
        <v>2101</v>
      </c>
      <c r="F11" s="1452">
        <v>10</v>
      </c>
      <c r="G11" s="2166">
        <v>20</v>
      </c>
      <c r="H11" s="436" t="s">
        <v>157</v>
      </c>
      <c r="I11" s="23" t="s">
        <v>157</v>
      </c>
      <c r="J11" s="982"/>
      <c r="K11" s="208" t="s">
        <v>157</v>
      </c>
      <c r="L11" s="28" t="s">
        <v>157</v>
      </c>
      <c r="M11" s="1353" t="s">
        <v>157</v>
      </c>
    </row>
    <row r="12" spans="1:17" x14ac:dyDescent="0.3">
      <c r="A12" s="2172"/>
      <c r="B12" s="88" t="s">
        <v>2188</v>
      </c>
      <c r="C12" s="946" t="s">
        <v>52</v>
      </c>
      <c r="D12" s="946"/>
      <c r="E12" s="946"/>
      <c r="F12" s="946"/>
      <c r="G12" s="810"/>
      <c r="H12" s="27" t="e">
        <f>ROUND(G11*F11/F12,2)</f>
        <v>#DIV/0!</v>
      </c>
      <c r="I12" s="50" t="s">
        <v>50</v>
      </c>
      <c r="J12" s="82"/>
      <c r="K12" s="66">
        <f>IF(OR(ISBLANK(J12),G11=0,ISBLANK(G11)),,ROUND(J12+$K$3,2))</f>
        <v>0</v>
      </c>
      <c r="L12" s="28" t="e">
        <f>ROUND(H12*K12,2)</f>
        <v>#DIV/0!</v>
      </c>
      <c r="M12" s="29" t="e">
        <f>ROUND(K12/F12,2)</f>
        <v>#DIV/0!</v>
      </c>
      <c r="Q12" s="1351"/>
    </row>
    <row r="13" spans="1:17" ht="17.25" thickBot="1" x14ac:dyDescent="0.35">
      <c r="A13" s="2171"/>
      <c r="B13" s="13" t="s">
        <v>2305</v>
      </c>
      <c r="C13" s="1431" t="s">
        <v>157</v>
      </c>
      <c r="D13" s="1598"/>
      <c r="E13" s="1598"/>
      <c r="F13" s="1598"/>
      <c r="G13" s="1848"/>
      <c r="H13" s="1433" t="s">
        <v>157</v>
      </c>
      <c r="I13" s="1555" t="s">
        <v>157</v>
      </c>
      <c r="J13" s="1596" t="s">
        <v>157</v>
      </c>
      <c r="K13" s="613" t="s">
        <v>157</v>
      </c>
      <c r="L13" s="278" t="s">
        <v>238</v>
      </c>
      <c r="M13" s="1346" t="s">
        <v>157</v>
      </c>
    </row>
    <row r="14" spans="1:17" x14ac:dyDescent="0.3">
      <c r="A14" s="2172">
        <v>4</v>
      </c>
      <c r="B14" s="200" t="s">
        <v>2189</v>
      </c>
      <c r="C14" s="1602" t="s">
        <v>51</v>
      </c>
      <c r="D14" s="1452"/>
      <c r="E14" s="1452" t="s">
        <v>2190</v>
      </c>
      <c r="F14" s="1452">
        <v>96</v>
      </c>
      <c r="G14" s="2167">
        <v>20</v>
      </c>
      <c r="H14" s="436" t="s">
        <v>157</v>
      </c>
      <c r="I14" s="23" t="s">
        <v>157</v>
      </c>
      <c r="J14" s="982" t="s">
        <v>157</v>
      </c>
      <c r="K14" s="208" t="s">
        <v>157</v>
      </c>
      <c r="L14" s="28" t="s">
        <v>157</v>
      </c>
      <c r="M14" s="1353" t="s">
        <v>157</v>
      </c>
    </row>
    <row r="15" spans="1:17" x14ac:dyDescent="0.3">
      <c r="A15" s="2172"/>
      <c r="B15" s="88" t="s">
        <v>2186</v>
      </c>
      <c r="C15" s="946" t="s">
        <v>52</v>
      </c>
      <c r="D15" s="946"/>
      <c r="E15" s="946"/>
      <c r="F15" s="946"/>
      <c r="G15" s="810"/>
      <c r="H15" s="135" t="e">
        <f>ROUND(G14*F14/F15,2)</f>
        <v>#DIV/0!</v>
      </c>
      <c r="I15" s="56" t="s">
        <v>50</v>
      </c>
      <c r="J15" s="82"/>
      <c r="K15" s="57">
        <f>IF(OR(ISBLANK(J15),G14=0,ISBLANK(G14)),,ROUND(J15+$K$3,2))</f>
        <v>0</v>
      </c>
      <c r="L15" s="32" t="e">
        <f>ROUND(H15*K15,2)</f>
        <v>#DIV/0!</v>
      </c>
      <c r="M15" s="33" t="e">
        <f>ROUND(K15/F15,2)</f>
        <v>#DIV/0!</v>
      </c>
    </row>
    <row r="16" spans="1:17" ht="17.25" thickBot="1" x14ac:dyDescent="0.35">
      <c r="A16" s="2171"/>
      <c r="B16" s="13" t="s">
        <v>2306</v>
      </c>
      <c r="C16" s="1431" t="s">
        <v>157</v>
      </c>
      <c r="D16" s="1598"/>
      <c r="E16" s="1598"/>
      <c r="F16" s="1598"/>
      <c r="G16" s="1432" t="s">
        <v>157</v>
      </c>
      <c r="H16" s="1433" t="s">
        <v>238</v>
      </c>
      <c r="I16" s="1555" t="s">
        <v>157</v>
      </c>
      <c r="J16" s="1596" t="s">
        <v>157</v>
      </c>
      <c r="K16" s="1587" t="s">
        <v>157</v>
      </c>
      <c r="L16" s="1437" t="s">
        <v>238</v>
      </c>
      <c r="M16" s="1438" t="s">
        <v>157</v>
      </c>
    </row>
    <row r="17" spans="1:13" x14ac:dyDescent="0.3">
      <c r="A17" s="2172">
        <v>5</v>
      </c>
      <c r="B17" s="200" t="s">
        <v>2191</v>
      </c>
      <c r="C17" s="1602" t="s">
        <v>51</v>
      </c>
      <c r="D17" s="1452"/>
      <c r="E17" s="1452" t="s">
        <v>2227</v>
      </c>
      <c r="F17" s="1452">
        <v>144</v>
      </c>
      <c r="G17" s="2168">
        <v>20</v>
      </c>
      <c r="H17" s="436" t="s">
        <v>157</v>
      </c>
      <c r="I17" s="23" t="s">
        <v>157</v>
      </c>
      <c r="J17" s="982"/>
      <c r="K17" s="208" t="s">
        <v>157</v>
      </c>
      <c r="L17" s="28" t="s">
        <v>157</v>
      </c>
      <c r="M17" s="1353" t="s">
        <v>157</v>
      </c>
    </row>
    <row r="18" spans="1:13" x14ac:dyDescent="0.3">
      <c r="A18" s="2172"/>
      <c r="B18" s="34" t="s">
        <v>502</v>
      </c>
      <c r="C18" s="946" t="s">
        <v>52</v>
      </c>
      <c r="D18" s="946"/>
      <c r="E18" s="946"/>
      <c r="F18" s="946"/>
      <c r="G18" s="857"/>
      <c r="H18" s="87" t="e">
        <f>ROUND(G17*F17/F18,2)</f>
        <v>#DIV/0!</v>
      </c>
      <c r="I18" s="56" t="s">
        <v>50</v>
      </c>
      <c r="J18" s="82"/>
      <c r="K18" s="57">
        <f>IF(OR(ISBLANK(J18),G17=0,ISBLANK(G17)),,ROUND(J18+$K$3,2))</f>
        <v>0</v>
      </c>
      <c r="L18" s="32" t="e">
        <f>ROUND(H18*K18,2)</f>
        <v>#DIV/0!</v>
      </c>
      <c r="M18" s="33" t="e">
        <f>ROUND(K18/F18,2)</f>
        <v>#DIV/0!</v>
      </c>
    </row>
    <row r="19" spans="1:13" ht="17.25" thickBot="1" x14ac:dyDescent="0.35">
      <c r="A19" s="2171"/>
      <c r="B19" s="48" t="s">
        <v>2307</v>
      </c>
      <c r="C19" s="1727" t="s">
        <v>157</v>
      </c>
      <c r="D19" s="1598"/>
      <c r="E19" s="1598"/>
      <c r="F19" s="1598"/>
      <c r="G19" s="1848"/>
      <c r="H19" s="1433" t="s">
        <v>157</v>
      </c>
      <c r="I19" s="1555" t="s">
        <v>157</v>
      </c>
      <c r="J19" s="1596" t="s">
        <v>157</v>
      </c>
      <c r="K19" s="613" t="s">
        <v>157</v>
      </c>
      <c r="L19" s="278" t="s">
        <v>157</v>
      </c>
      <c r="M19" s="1346" t="s">
        <v>157</v>
      </c>
    </row>
    <row r="20" spans="1:13" x14ac:dyDescent="0.3">
      <c r="A20" s="2172">
        <v>6</v>
      </c>
      <c r="B20" s="200" t="s">
        <v>2192</v>
      </c>
      <c r="C20" s="1602" t="s">
        <v>51</v>
      </c>
      <c r="D20" s="1452"/>
      <c r="E20" s="1452" t="s">
        <v>2184</v>
      </c>
      <c r="F20" s="1452">
        <v>18</v>
      </c>
      <c r="G20" s="2166">
        <v>0</v>
      </c>
      <c r="H20" s="436" t="s">
        <v>157</v>
      </c>
      <c r="I20" s="23" t="s">
        <v>157</v>
      </c>
      <c r="J20" s="982"/>
      <c r="K20" s="208" t="s">
        <v>157</v>
      </c>
      <c r="L20" s="28" t="s">
        <v>157</v>
      </c>
      <c r="M20" s="1353" t="s">
        <v>157</v>
      </c>
    </row>
    <row r="21" spans="1:13" ht="17.25" thickBot="1" x14ac:dyDescent="0.35">
      <c r="A21" s="2171"/>
      <c r="B21" s="13" t="s">
        <v>2303</v>
      </c>
      <c r="C21" s="986" t="s">
        <v>52</v>
      </c>
      <c r="D21" s="986"/>
      <c r="E21" s="986"/>
      <c r="F21" s="986"/>
      <c r="G21" s="810"/>
      <c r="H21" s="70" t="e">
        <f>ROUND(G20*F20/F21,2)</f>
        <v>#DIV/0!</v>
      </c>
      <c r="I21" s="59" t="s">
        <v>50</v>
      </c>
      <c r="J21" s="60"/>
      <c r="K21" s="69">
        <f>IF(OR(ISBLANK(J21),G20=0,ISBLANK(G20)),,ROUND(J21+$K$3,2))</f>
        <v>0</v>
      </c>
      <c r="L21" s="71" t="e">
        <f>ROUND(H21*K21,2)</f>
        <v>#DIV/0!</v>
      </c>
      <c r="M21" s="112" t="e">
        <f>ROUND(K21/F21,2)</f>
        <v>#DIV/0!</v>
      </c>
    </row>
    <row r="22" spans="1:13" x14ac:dyDescent="0.3">
      <c r="A22" s="2172">
        <v>7</v>
      </c>
      <c r="B22" s="165" t="s">
        <v>2196</v>
      </c>
      <c r="C22" s="23" t="s">
        <v>3335</v>
      </c>
      <c r="D22" s="947"/>
      <c r="E22" s="1336" t="s">
        <v>819</v>
      </c>
      <c r="F22" s="1991">
        <v>96</v>
      </c>
      <c r="G22" s="2169">
        <v>0</v>
      </c>
      <c r="H22" s="1837">
        <f>ROUND(G22*F22/F22,2)</f>
        <v>0</v>
      </c>
      <c r="I22" s="23" t="s">
        <v>50</v>
      </c>
      <c r="J22" s="25"/>
      <c r="K22" s="208">
        <f>IF(OR(ISBLANK(G22),G22=0,ISBLANK(J22),),,ROUND(J22+$K$3,2))</f>
        <v>0</v>
      </c>
      <c r="L22" s="28">
        <f>ROUND(K22*H22,2)</f>
        <v>0</v>
      </c>
      <c r="M22" s="1353">
        <f>ROUND(K22/F22,4)</f>
        <v>0</v>
      </c>
    </row>
    <row r="23" spans="1:13" x14ac:dyDescent="0.3">
      <c r="A23" s="2172" t="s">
        <v>157</v>
      </c>
      <c r="B23" s="34" t="s">
        <v>2197</v>
      </c>
      <c r="C23" s="1441" t="s">
        <v>3336</v>
      </c>
      <c r="D23" s="947"/>
      <c r="E23" s="1336" t="s">
        <v>819</v>
      </c>
      <c r="F23" s="23">
        <v>96</v>
      </c>
      <c r="G23" s="1442"/>
      <c r="H23" s="436">
        <f>ROUND(G22*F22/F23,2)</f>
        <v>0</v>
      </c>
      <c r="I23" s="23" t="s">
        <v>50</v>
      </c>
      <c r="J23" s="25"/>
      <c r="K23" s="208">
        <f>IF(OR(ISBLANK(G23),G23=0,ISBLANK(J23),),,ROUND(J23+$K$3,2))</f>
        <v>0</v>
      </c>
      <c r="L23" s="28">
        <f>ROUND(K23*H23,2)</f>
        <v>0</v>
      </c>
      <c r="M23" s="1353">
        <f>ROUND(K23/F23,4)</f>
        <v>0</v>
      </c>
    </row>
    <row r="24" spans="1:13" ht="17.25" thickBot="1" x14ac:dyDescent="0.35">
      <c r="A24" s="2171"/>
      <c r="B24" s="48" t="s">
        <v>2198</v>
      </c>
      <c r="C24" s="1471" t="s">
        <v>157</v>
      </c>
      <c r="D24" s="1310"/>
      <c r="E24" s="1664"/>
      <c r="F24" s="1471"/>
      <c r="G24" s="1442"/>
      <c r="H24" s="1467"/>
      <c r="I24" s="1446"/>
      <c r="J24" s="968"/>
      <c r="K24" s="1448"/>
      <c r="L24" s="71"/>
      <c r="M24" s="1345"/>
    </row>
    <row r="25" spans="1:13" x14ac:dyDescent="0.3">
      <c r="A25" s="2172">
        <v>8</v>
      </c>
      <c r="B25" s="200" t="s">
        <v>2222</v>
      </c>
      <c r="C25" s="23" t="s">
        <v>2225</v>
      </c>
      <c r="D25" s="947"/>
      <c r="E25" s="1336" t="s">
        <v>960</v>
      </c>
      <c r="F25" s="1991">
        <v>144</v>
      </c>
      <c r="G25" s="2169">
        <v>0</v>
      </c>
      <c r="H25" s="1837">
        <f t="shared" ref="H25" si="0">ROUND(G25*F25/F25,2)</f>
        <v>0</v>
      </c>
      <c r="I25" s="23" t="s">
        <v>50</v>
      </c>
      <c r="J25" s="25"/>
      <c r="K25" s="208">
        <f t="shared" ref="K25" si="1">IF(OR(ISBLANK(G25),G25=0,ISBLANK(J25),),,ROUND(J25+$K$3,2))</f>
        <v>0</v>
      </c>
      <c r="L25" s="28">
        <f t="shared" ref="L25:L26" si="2">ROUND(K25*H25,2)</f>
        <v>0</v>
      </c>
      <c r="M25" s="1353">
        <f t="shared" ref="M25:M26" si="3">ROUND(K25/F25,4)</f>
        <v>0</v>
      </c>
    </row>
    <row r="26" spans="1:13" x14ac:dyDescent="0.3">
      <c r="A26" s="2172"/>
      <c r="B26" s="88" t="s">
        <v>2223</v>
      </c>
      <c r="C26" s="88" t="s">
        <v>3686</v>
      </c>
      <c r="D26" s="923"/>
      <c r="E26" s="1355" t="s">
        <v>2226</v>
      </c>
      <c r="F26" s="88">
        <v>192</v>
      </c>
      <c r="G26" s="1442"/>
      <c r="H26" s="436">
        <f>ROUND(G25*F25/F26,2)</f>
        <v>0</v>
      </c>
      <c r="I26" s="88" t="s">
        <v>50</v>
      </c>
      <c r="J26" s="154"/>
      <c r="K26" s="208">
        <f>IF(OR(ISBLANK(G25),G25=0,ISBLANK(J26),),,ROUND(J26+$K$3,2))</f>
        <v>0</v>
      </c>
      <c r="L26" s="28">
        <f t="shared" si="2"/>
        <v>0</v>
      </c>
      <c r="M26" s="1353">
        <f t="shared" si="3"/>
        <v>0</v>
      </c>
    </row>
    <row r="27" spans="1:13" ht="17.25" thickBot="1" x14ac:dyDescent="0.35">
      <c r="A27" s="1339"/>
      <c r="B27" s="13" t="s">
        <v>2224</v>
      </c>
      <c r="C27" s="13" t="s">
        <v>157</v>
      </c>
      <c r="D27" s="1356"/>
      <c r="E27" s="1344"/>
      <c r="F27" s="13" t="s">
        <v>157</v>
      </c>
      <c r="G27" s="306" t="s">
        <v>157</v>
      </c>
      <c r="H27" s="513"/>
      <c r="I27" s="13"/>
      <c r="J27" s="79"/>
      <c r="K27" s="127"/>
      <c r="L27" s="71"/>
      <c r="M27" s="1345" t="s">
        <v>157</v>
      </c>
    </row>
    <row r="28" spans="1:13" x14ac:dyDescent="0.3">
      <c r="A28" s="2265">
        <v>9</v>
      </c>
      <c r="B28" s="200" t="s">
        <v>3617</v>
      </c>
      <c r="C28" s="23" t="s">
        <v>3619</v>
      </c>
      <c r="D28" s="947"/>
      <c r="E28" s="1336" t="s">
        <v>3620</v>
      </c>
      <c r="F28" s="1991">
        <v>96</v>
      </c>
      <c r="G28" s="2169">
        <v>0</v>
      </c>
      <c r="H28" s="1837">
        <f t="shared" ref="H28" si="4">ROUND(G28*F28/F28,2)</f>
        <v>0</v>
      </c>
      <c r="I28" s="23" t="s">
        <v>50</v>
      </c>
      <c r="J28" s="25"/>
      <c r="K28" s="208">
        <f t="shared" ref="K28" si="5">IF(OR(ISBLANK(G28),G28=0,ISBLANK(J28),),,ROUND(J28+$K$3,2))</f>
        <v>0</v>
      </c>
      <c r="L28" s="28">
        <f t="shared" ref="L28" si="6">ROUND(K28*H28,2)</f>
        <v>0</v>
      </c>
      <c r="M28" s="1353">
        <f t="shared" ref="M28" si="7">ROUND(K28/F28,4)</f>
        <v>0</v>
      </c>
    </row>
    <row r="29" spans="1:13" ht="17.25" thickBot="1" x14ac:dyDescent="0.35">
      <c r="A29" s="2171"/>
      <c r="B29" s="13" t="s">
        <v>3618</v>
      </c>
      <c r="C29" s="13" t="s">
        <v>157</v>
      </c>
      <c r="D29" s="1310"/>
      <c r="E29" s="1344"/>
      <c r="F29" s="13"/>
      <c r="G29" s="306"/>
      <c r="H29" s="513"/>
      <c r="I29" s="13"/>
      <c r="J29" s="79"/>
      <c r="K29" s="127"/>
      <c r="L29" s="71"/>
      <c r="M29" s="1345"/>
    </row>
    <row r="30" spans="1:13" ht="17.25" thickBot="1" x14ac:dyDescent="0.35">
      <c r="A30" s="2266"/>
      <c r="B30" s="461"/>
      <c r="C30" s="461"/>
      <c r="D30" s="1390"/>
      <c r="E30" s="1391"/>
      <c r="F30" s="1392"/>
      <c r="G30" s="1393"/>
      <c r="H30" s="1113"/>
      <c r="I30" s="461"/>
      <c r="J30" s="1394" t="s">
        <v>2228</v>
      </c>
      <c r="K30" s="1395"/>
      <c r="L30" s="468">
        <f>SUMIF(L7:L29,"&gt;0")</f>
        <v>0</v>
      </c>
      <c r="M30" s="1396"/>
    </row>
    <row r="31" spans="1:13" ht="17.25" thickTop="1" x14ac:dyDescent="0.3"/>
  </sheetData>
  <mergeCells count="3">
    <mergeCell ref="E1:M1"/>
    <mergeCell ref="E2:M2"/>
    <mergeCell ref="F3:J3"/>
  </mergeCells>
  <conditionalFormatting sqref="G8 G10 G12 G15 G18 G21">
    <cfRule type="cellIs" dxfId="11" priority="12" stopIfTrue="1" operator="equal">
      <formula>0</formula>
    </cfRule>
  </conditionalFormatting>
  <conditionalFormatting sqref="G8 G10 G12 G15 G18 G21">
    <cfRule type="cellIs" dxfId="10" priority="11" stopIfTrue="1" operator="equal">
      <formula>0</formula>
    </cfRule>
  </conditionalFormatting>
  <hyperlinks>
    <hyperlink ref="C2" location="'Recap Sheet'!B1" tooltip="Click here to return to recap sheet" display="Return to Recap Sheet"/>
  </hyperlinks>
  <pageMargins left="0.25" right="0.25" top="0.75" bottom="0.75" header="0.3" footer="0.3"/>
  <pageSetup orientation="landscape" r:id="rId1"/>
  <headerFooter>
    <oddHeader>&amp;C&amp;"-,Bold"&amp;8South Carolina School Food Service Purchasing Alliance, Inc.
2018-2019 Bid 
Lot A &amp;R&amp;A
Page &amp;P of &amp;N</oddHeader>
  </headerFooter>
</worksheet>
</file>

<file path=xl/worksheets/sheet3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2"/>
  <sheetViews>
    <sheetView view="pageLayout" topLeftCell="A55" zoomScaleNormal="100" workbookViewId="0">
      <selection activeCell="G51" sqref="G51"/>
    </sheetView>
  </sheetViews>
  <sheetFormatPr defaultColWidth="9.140625" defaultRowHeight="16.5" x14ac:dyDescent="0.3"/>
  <cols>
    <col min="1" max="1" width="4" style="1338" customWidth="1"/>
    <col min="2" max="2" width="32.85546875" style="1338" customWidth="1"/>
    <col min="3" max="3" width="22.5703125" style="1338" customWidth="1"/>
    <col min="4" max="4" width="7.7109375" style="334" customWidth="1"/>
    <col min="5" max="5" width="6.28515625" style="1397" customWidth="1"/>
    <col min="6" max="6" width="6.42578125" style="1338" customWidth="1"/>
    <col min="7" max="7" width="5.5703125" style="1338" customWidth="1"/>
    <col min="8" max="8" width="5.42578125" style="1338" customWidth="1"/>
    <col min="9" max="9" width="3.85546875" style="1338" customWidth="1"/>
    <col min="10" max="10" width="5.85546875" style="1338" customWidth="1"/>
    <col min="11" max="11" width="7" style="1338" customWidth="1"/>
    <col min="12" max="12" width="9.42578125" style="1338" customWidth="1"/>
    <col min="13" max="13" width="7" style="1338" customWidth="1"/>
    <col min="14" max="14" width="2.42578125" style="1338" customWidth="1"/>
    <col min="15" max="16384" width="9.140625" style="1338"/>
  </cols>
  <sheetData>
    <row r="1" spans="1:17" s="334" customFormat="1" ht="18" customHeight="1" thickBot="1" x14ac:dyDescent="0.3">
      <c r="A1" s="307"/>
      <c r="B1" s="924" t="str">
        <f>'Recap Sheet'!A2</f>
        <v>School Food Authority:</v>
      </c>
      <c r="C1" s="308"/>
      <c r="D1" s="308"/>
      <c r="E1" s="2384" t="str">
        <f>'Recap Sheet'!A3</f>
        <v>Offeror Name:</v>
      </c>
      <c r="F1" s="2384"/>
      <c r="G1" s="2384"/>
      <c r="H1" s="2384"/>
      <c r="I1" s="2384"/>
      <c r="J1" s="2384"/>
      <c r="K1" s="2384"/>
      <c r="L1" s="2384"/>
      <c r="M1" s="2384"/>
      <c r="N1" s="10"/>
    </row>
    <row r="2" spans="1:17" s="8" customFormat="1" ht="18.75" customHeight="1" thickBot="1" x14ac:dyDescent="0.3">
      <c r="A2" s="975"/>
      <c r="B2" s="926" t="str">
        <f>'Recap Sheet'!B2</f>
        <v>WILLIAMSBURG COUNTY SCHOOLS</v>
      </c>
      <c r="C2" s="987" t="s">
        <v>27</v>
      </c>
      <c r="D2" s="1013"/>
      <c r="E2" s="2389">
        <f>'Recap Sheet'!B3</f>
        <v>0</v>
      </c>
      <c r="F2" s="2386"/>
      <c r="G2" s="2386"/>
      <c r="H2" s="2386"/>
      <c r="I2" s="2386"/>
      <c r="J2" s="2386"/>
      <c r="K2" s="2386"/>
      <c r="L2" s="2386"/>
      <c r="M2" s="2387"/>
      <c r="N2" s="7"/>
      <c r="P2" s="335"/>
      <c r="Q2" s="335"/>
    </row>
    <row r="3" spans="1:17" s="8" customFormat="1" ht="15" customHeight="1" thickBot="1" x14ac:dyDescent="0.3">
      <c r="A3" s="974" t="s">
        <v>28</v>
      </c>
      <c r="B3" s="918" t="s">
        <v>29</v>
      </c>
      <c r="C3" s="988" t="s">
        <v>30</v>
      </c>
      <c r="D3" s="1014"/>
      <c r="E3" s="920"/>
      <c r="F3" s="2388" t="s">
        <v>3</v>
      </c>
      <c r="G3" s="2388"/>
      <c r="H3" s="2388"/>
      <c r="I3" s="2388"/>
      <c r="J3" s="2388"/>
      <c r="K3" s="928">
        <f>'Recap Sheet'!B4</f>
        <v>0</v>
      </c>
      <c r="L3" s="917"/>
      <c r="M3" s="921"/>
      <c r="N3" s="20"/>
      <c r="P3" s="335"/>
      <c r="Q3" s="335"/>
    </row>
    <row r="4" spans="1:17" s="334" customFormat="1" ht="15" customHeight="1" x14ac:dyDescent="0.25">
      <c r="A4" s="125" t="s">
        <v>31</v>
      </c>
      <c r="B4" s="34"/>
      <c r="C4" s="135"/>
      <c r="D4" s="1015" t="s">
        <v>32</v>
      </c>
      <c r="E4" s="1059" t="s">
        <v>33</v>
      </c>
      <c r="F4" s="1069" t="s">
        <v>34</v>
      </c>
      <c r="G4" s="528" t="s">
        <v>35</v>
      </c>
      <c r="H4" s="393" t="s">
        <v>36</v>
      </c>
      <c r="I4" s="393" t="s">
        <v>37</v>
      </c>
      <c r="J4" s="528" t="s">
        <v>38</v>
      </c>
      <c r="K4" s="393" t="s">
        <v>39</v>
      </c>
      <c r="L4" s="861" t="s">
        <v>40</v>
      </c>
      <c r="M4" s="919" t="s">
        <v>41</v>
      </c>
      <c r="N4" s="10"/>
      <c r="O4" s="335"/>
      <c r="P4" s="335"/>
      <c r="Q4" s="335"/>
    </row>
    <row r="5" spans="1:17" s="334" customFormat="1" ht="15" customHeight="1" thickBot="1" x14ac:dyDescent="0.3">
      <c r="A5" s="506"/>
      <c r="B5" s="86"/>
      <c r="C5" s="128"/>
      <c r="D5" s="1016" t="s">
        <v>42</v>
      </c>
      <c r="E5" s="1060" t="s">
        <v>43</v>
      </c>
      <c r="F5" s="1070" t="s">
        <v>44</v>
      </c>
      <c r="G5" s="673" t="s">
        <v>45</v>
      </c>
      <c r="H5" s="672" t="s">
        <v>46</v>
      </c>
      <c r="I5" s="672" t="s">
        <v>38</v>
      </c>
      <c r="J5" s="673" t="s">
        <v>47</v>
      </c>
      <c r="K5" s="672" t="s">
        <v>48</v>
      </c>
      <c r="L5" s="672" t="s">
        <v>47</v>
      </c>
      <c r="M5" s="674" t="s">
        <v>38</v>
      </c>
      <c r="N5" s="10"/>
      <c r="P5" s="335"/>
      <c r="Q5" s="335"/>
    </row>
    <row r="6" spans="1:17" s="21" customFormat="1" ht="15" customHeight="1" thickBot="1" x14ac:dyDescent="0.3">
      <c r="A6" s="14"/>
      <c r="B6" s="1429" t="s">
        <v>1811</v>
      </c>
      <c r="C6" s="15"/>
      <c r="D6" s="15"/>
      <c r="E6" s="406"/>
      <c r="F6" s="407"/>
      <c r="G6" s="2177"/>
      <c r="H6" s="17"/>
      <c r="I6" s="15"/>
      <c r="J6" s="16"/>
      <c r="K6" s="16"/>
      <c r="L6" s="16"/>
      <c r="M6" s="19"/>
      <c r="N6" s="20"/>
      <c r="O6" s="334"/>
      <c r="P6" s="334"/>
      <c r="Q6" s="334"/>
    </row>
    <row r="7" spans="1:17" x14ac:dyDescent="0.3">
      <c r="A7" s="2172">
        <v>1</v>
      </c>
      <c r="B7" s="200" t="s">
        <v>1812</v>
      </c>
      <c r="C7" s="23" t="s">
        <v>1813</v>
      </c>
      <c r="D7" s="947"/>
      <c r="E7" s="1072" t="s">
        <v>1815</v>
      </c>
      <c r="F7" s="1991">
        <v>24</v>
      </c>
      <c r="G7" s="2169">
        <v>0</v>
      </c>
      <c r="H7" s="1837">
        <f>ROUND(G7*F7/F7,2)</f>
        <v>0</v>
      </c>
      <c r="I7" s="23" t="s">
        <v>50</v>
      </c>
      <c r="J7" s="25"/>
      <c r="K7" s="208">
        <f>IF(OR(ISBLANK(G7),G7=0,ISBLANK(J7)),,ROUND(J7+$K$3,2))</f>
        <v>0</v>
      </c>
      <c r="L7" s="28">
        <f>ROUND(K7*H7,2)</f>
        <v>0</v>
      </c>
      <c r="M7" s="1353">
        <f>ROUND(K7/F7,4)</f>
        <v>0</v>
      </c>
    </row>
    <row r="8" spans="1:17" x14ac:dyDescent="0.3">
      <c r="A8" s="2172"/>
      <c r="B8" s="34" t="s">
        <v>157</v>
      </c>
      <c r="C8" s="34" t="s">
        <v>1814</v>
      </c>
      <c r="D8" s="965"/>
      <c r="E8" s="1440" t="s">
        <v>157</v>
      </c>
      <c r="F8" s="1441" t="s">
        <v>157</v>
      </c>
      <c r="G8" s="1794"/>
      <c r="H8" s="1443" t="s">
        <v>157</v>
      </c>
      <c r="I8" s="967" t="s">
        <v>157</v>
      </c>
      <c r="J8" s="978"/>
      <c r="K8" s="1444" t="s">
        <v>157</v>
      </c>
      <c r="L8" s="980" t="s">
        <v>157</v>
      </c>
      <c r="M8" s="1430" t="s">
        <v>157</v>
      </c>
    </row>
    <row r="9" spans="1:17" ht="17.25" thickBot="1" x14ac:dyDescent="0.35">
      <c r="A9" s="2171"/>
      <c r="B9" s="13" t="s">
        <v>157</v>
      </c>
      <c r="C9" s="13" t="s">
        <v>157</v>
      </c>
      <c r="D9" s="1310"/>
      <c r="E9" s="1445" t="s">
        <v>157</v>
      </c>
      <c r="F9" s="1446" t="s">
        <v>157</v>
      </c>
      <c r="G9" s="1795"/>
      <c r="H9" s="1447" t="s">
        <v>157</v>
      </c>
      <c r="I9" s="1446" t="s">
        <v>157</v>
      </c>
      <c r="J9" s="968"/>
      <c r="K9" s="1448" t="s">
        <v>157</v>
      </c>
      <c r="L9" s="1449" t="s">
        <v>157</v>
      </c>
      <c r="M9" s="1438" t="s">
        <v>157</v>
      </c>
    </row>
    <row r="10" spans="1:17" ht="17.25" thickBot="1" x14ac:dyDescent="0.35">
      <c r="A10" s="2172">
        <v>2</v>
      </c>
      <c r="B10" s="273" t="s">
        <v>1816</v>
      </c>
      <c r="C10" s="34" t="s">
        <v>1813</v>
      </c>
      <c r="D10" s="947"/>
      <c r="E10" s="1342" t="s">
        <v>1818</v>
      </c>
      <c r="F10" s="34">
        <v>24</v>
      </c>
      <c r="G10" s="2176">
        <v>0</v>
      </c>
      <c r="H10" s="436">
        <f>ROUND(G10*F10/F10,2)</f>
        <v>0</v>
      </c>
      <c r="I10" s="23" t="s">
        <v>50</v>
      </c>
      <c r="J10" s="25"/>
      <c r="K10" s="208">
        <f>IF(OR(ISBLANK(G10),G10=0,ISBLANK(J10)),,ROUND(J10+$K$3,2))</f>
        <v>0</v>
      </c>
      <c r="L10" s="28">
        <f>ROUND(K10*H10,2)</f>
        <v>0</v>
      </c>
      <c r="M10" s="1353">
        <f>ROUND(K10/F10,4)</f>
        <v>0</v>
      </c>
    </row>
    <row r="11" spans="1:17" ht="17.25" thickBot="1" x14ac:dyDescent="0.35">
      <c r="A11" s="2171"/>
      <c r="B11" s="13" t="s">
        <v>157</v>
      </c>
      <c r="C11" s="13" t="s">
        <v>1817</v>
      </c>
      <c r="D11" s="13"/>
      <c r="E11" s="1344" t="s">
        <v>157</v>
      </c>
      <c r="F11" s="13" t="s">
        <v>157</v>
      </c>
      <c r="G11" s="1802"/>
      <c r="H11" s="128"/>
      <c r="I11" s="13"/>
      <c r="J11" s="79"/>
      <c r="K11" s="127"/>
      <c r="L11" s="71"/>
      <c r="M11" s="1345"/>
    </row>
    <row r="12" spans="1:17" x14ac:dyDescent="0.3">
      <c r="A12" s="2172">
        <v>3</v>
      </c>
      <c r="B12" s="2179" t="s">
        <v>1819</v>
      </c>
      <c r="C12" s="23" t="s">
        <v>1813</v>
      </c>
      <c r="D12" s="947"/>
      <c r="E12" s="1336" t="s">
        <v>1815</v>
      </c>
      <c r="F12" s="1991">
        <v>24</v>
      </c>
      <c r="G12" s="2169">
        <v>0</v>
      </c>
      <c r="H12" s="1837">
        <f>ROUND(G12*F12/F12,2)</f>
        <v>0</v>
      </c>
      <c r="I12" s="23" t="s">
        <v>50</v>
      </c>
      <c r="J12" s="25"/>
      <c r="K12" s="208">
        <f>IF(OR(ISBLANK(G12),G12=0,ISBLANK(J12),),,ROUND(J12+$K$3,2))</f>
        <v>0</v>
      </c>
      <c r="L12" s="28">
        <f>ROUND(K12*H12,2)</f>
        <v>0</v>
      </c>
      <c r="M12" s="1353">
        <f>ROUND(K12/F12,4)</f>
        <v>0</v>
      </c>
    </row>
    <row r="13" spans="1:17" x14ac:dyDescent="0.3">
      <c r="A13" s="2172"/>
      <c r="B13" s="88" t="s">
        <v>157</v>
      </c>
      <c r="C13" s="51" t="s">
        <v>1820</v>
      </c>
      <c r="E13" s="1355"/>
      <c r="F13" s="88"/>
      <c r="G13" s="1802"/>
      <c r="H13" s="135"/>
      <c r="I13" s="88"/>
      <c r="J13" s="1012"/>
      <c r="K13" s="207"/>
      <c r="L13" s="32"/>
      <c r="M13" s="1350"/>
    </row>
    <row r="14" spans="1:17" ht="17.25" thickBot="1" x14ac:dyDescent="0.35">
      <c r="A14" s="2171"/>
      <c r="B14" s="13"/>
      <c r="C14" s="1431" t="s">
        <v>157</v>
      </c>
      <c r="D14" s="1310"/>
      <c r="E14" s="1310"/>
      <c r="F14" s="1310"/>
      <c r="G14" s="1848"/>
      <c r="H14" s="1433" t="s">
        <v>157</v>
      </c>
      <c r="I14" s="1434" t="s">
        <v>157</v>
      </c>
      <c r="J14" s="1435"/>
      <c r="K14" s="116" t="s">
        <v>157</v>
      </c>
      <c r="L14" s="278" t="s">
        <v>157</v>
      </c>
      <c r="M14" s="1346" t="s">
        <v>157</v>
      </c>
    </row>
    <row r="15" spans="1:17" x14ac:dyDescent="0.3">
      <c r="A15" s="2172">
        <v>4</v>
      </c>
      <c r="B15" s="676" t="s">
        <v>1821</v>
      </c>
      <c r="C15" s="88" t="s">
        <v>1813</v>
      </c>
      <c r="D15" s="947"/>
      <c r="E15" s="1355" t="s">
        <v>1815</v>
      </c>
      <c r="F15" s="63">
        <v>24</v>
      </c>
      <c r="G15" s="2169">
        <v>0</v>
      </c>
      <c r="H15" s="1837">
        <f>ROUND(G15*F15/F15,2)</f>
        <v>0</v>
      </c>
      <c r="I15" s="23" t="s">
        <v>50</v>
      </c>
      <c r="J15" s="25"/>
      <c r="K15" s="208">
        <f>IF(OR(ISBLANK(G15),G15=0,ISBLANK(J15)),,ROUND(J15+$K$3,2))</f>
        <v>0</v>
      </c>
      <c r="L15" s="28">
        <f>ROUND(K15*H15,2)</f>
        <v>0</v>
      </c>
      <c r="M15" s="1353">
        <f>ROUND(K15/F15,4)</f>
        <v>0</v>
      </c>
    </row>
    <row r="16" spans="1:17" ht="17.25" thickBot="1" x14ac:dyDescent="0.35">
      <c r="A16" s="2171"/>
      <c r="B16" s="48" t="s">
        <v>157</v>
      </c>
      <c r="C16" s="48" t="s">
        <v>1822</v>
      </c>
      <c r="D16" s="13"/>
      <c r="E16" s="420" t="s">
        <v>157</v>
      </c>
      <c r="F16" s="48"/>
      <c r="G16" s="1798"/>
      <c r="H16" s="513"/>
      <c r="I16" s="1360"/>
      <c r="J16" s="1360"/>
      <c r="K16" s="1360"/>
      <c r="L16" s="71"/>
      <c r="M16" s="1345"/>
    </row>
    <row r="17" spans="1:13" ht="17.25" thickBot="1" x14ac:dyDescent="0.35">
      <c r="A17" s="2172">
        <v>5</v>
      </c>
      <c r="B17" s="165" t="s">
        <v>1824</v>
      </c>
      <c r="C17" s="62" t="s">
        <v>1813</v>
      </c>
      <c r="D17" s="947"/>
      <c r="E17" s="1361" t="s">
        <v>1815</v>
      </c>
      <c r="F17" s="62">
        <v>24</v>
      </c>
      <c r="G17" s="2176">
        <v>0</v>
      </c>
      <c r="H17" s="436">
        <f>ROUND(G17*F17/F17,2)</f>
        <v>0</v>
      </c>
      <c r="I17" s="23" t="s">
        <v>50</v>
      </c>
      <c r="J17" s="25"/>
      <c r="K17" s="208">
        <f>IF(OR(ISBLANK(G17),G17=0,ISBLANK(J17)),,ROUND(J17+$K$3,2))</f>
        <v>0</v>
      </c>
      <c r="L17" s="28">
        <f>ROUND(K17*H17,2)</f>
        <v>0</v>
      </c>
      <c r="M17" s="1353">
        <f>ROUND(K17/F17,4)</f>
        <v>0</v>
      </c>
    </row>
    <row r="18" spans="1:13" ht="17.25" thickBot="1" x14ac:dyDescent="0.35">
      <c r="A18" s="2171"/>
      <c r="B18" s="48" t="s">
        <v>157</v>
      </c>
      <c r="C18" s="48" t="s">
        <v>1823</v>
      </c>
      <c r="D18" s="13"/>
      <c r="E18" s="420"/>
      <c r="F18" s="48"/>
      <c r="G18" s="1796"/>
      <c r="H18" s="128"/>
      <c r="I18" s="13"/>
      <c r="J18" s="79"/>
      <c r="K18" s="127"/>
      <c r="L18" s="71"/>
      <c r="M18" s="1345"/>
    </row>
    <row r="19" spans="1:13" ht="17.25" thickBot="1" x14ac:dyDescent="0.35">
      <c r="A19" s="2172">
        <v>6</v>
      </c>
      <c r="B19" s="200" t="s">
        <v>1825</v>
      </c>
      <c r="C19" s="23" t="s">
        <v>1813</v>
      </c>
      <c r="D19" s="947"/>
      <c r="E19" s="1072" t="s">
        <v>1815</v>
      </c>
      <c r="F19" s="23">
        <v>24</v>
      </c>
      <c r="G19" s="2176">
        <v>0</v>
      </c>
      <c r="H19" s="436">
        <f>ROUND(G19*F19/F19,2)</f>
        <v>0</v>
      </c>
      <c r="I19" s="23" t="s">
        <v>50</v>
      </c>
      <c r="J19" s="25"/>
      <c r="K19" s="208">
        <f>IF(OR(ISBLANK(G19),G19=0,ISBLANK(J19)),,ROUND(J19+$K$3,2))</f>
        <v>0</v>
      </c>
      <c r="L19" s="28">
        <f>ROUND(K19*H19,2)</f>
        <v>0</v>
      </c>
      <c r="M19" s="1353">
        <f>ROUND(K19/F19,4)</f>
        <v>0</v>
      </c>
    </row>
    <row r="20" spans="1:13" ht="17.25" thickBot="1" x14ac:dyDescent="0.35">
      <c r="A20" s="2171"/>
      <c r="B20" s="48" t="s">
        <v>157</v>
      </c>
      <c r="C20" s="48" t="s">
        <v>1826</v>
      </c>
      <c r="D20" s="13"/>
      <c r="E20" s="420"/>
      <c r="F20" s="48"/>
      <c r="G20" s="1796"/>
      <c r="H20" s="128"/>
      <c r="I20" s="13"/>
      <c r="J20" s="79"/>
      <c r="K20" s="127"/>
      <c r="L20" s="71"/>
      <c r="M20" s="1345"/>
    </row>
    <row r="21" spans="1:13" ht="17.25" thickBot="1" x14ac:dyDescent="0.35">
      <c r="A21" s="2172">
        <v>7</v>
      </c>
      <c r="B21" s="200" t="s">
        <v>1827</v>
      </c>
      <c r="C21" s="23" t="s">
        <v>1813</v>
      </c>
      <c r="D21" s="947"/>
      <c r="E21" s="1072" t="s">
        <v>1818</v>
      </c>
      <c r="F21" s="23">
        <v>24</v>
      </c>
      <c r="G21" s="2176">
        <v>0</v>
      </c>
      <c r="H21" s="436">
        <f>ROUND(G21*F21/F21,2)</f>
        <v>0</v>
      </c>
      <c r="I21" s="23" t="s">
        <v>50</v>
      </c>
      <c r="J21" s="25"/>
      <c r="K21" s="208">
        <f>IF(OR(ISBLANK(G21),G21=0,ISBLANK(J21)),,ROUND(J21+$K$3,2))</f>
        <v>0</v>
      </c>
      <c r="L21" s="28">
        <f>ROUND(K21*H21,2)</f>
        <v>0</v>
      </c>
      <c r="M21" s="1353">
        <f>ROUND(K21/F21,4)</f>
        <v>0</v>
      </c>
    </row>
    <row r="22" spans="1:13" ht="17.25" thickBot="1" x14ac:dyDescent="0.35">
      <c r="A22" s="2171"/>
      <c r="B22" s="48" t="s">
        <v>157</v>
      </c>
      <c r="C22" s="48" t="s">
        <v>1828</v>
      </c>
      <c r="D22" s="13"/>
      <c r="E22" s="420"/>
      <c r="F22" s="48"/>
      <c r="G22" s="1796"/>
      <c r="H22" s="128"/>
      <c r="I22" s="13"/>
      <c r="J22" s="79"/>
      <c r="K22" s="127"/>
      <c r="L22" s="71"/>
      <c r="M22" s="1345"/>
    </row>
    <row r="23" spans="1:13" ht="17.25" thickBot="1" x14ac:dyDescent="0.35">
      <c r="A23" s="2172">
        <v>8</v>
      </c>
      <c r="B23" s="200" t="s">
        <v>1829</v>
      </c>
      <c r="C23" s="23" t="s">
        <v>1830</v>
      </c>
      <c r="D23" s="947"/>
      <c r="E23" s="1072" t="s">
        <v>1832</v>
      </c>
      <c r="F23" s="23">
        <v>27</v>
      </c>
      <c r="G23" s="2176">
        <v>0</v>
      </c>
      <c r="H23" s="436">
        <f>ROUND(G23*F23/F23,2)</f>
        <v>0</v>
      </c>
      <c r="I23" s="23" t="s">
        <v>50</v>
      </c>
      <c r="J23" s="25"/>
      <c r="K23" s="208">
        <f>IF(OR(ISBLANK(G23),G23=0,ISBLANK(J23)),,ROUND(J23+$K$3,2))</f>
        <v>0</v>
      </c>
      <c r="L23" s="28">
        <f>ROUND(K23*H23,2)</f>
        <v>0</v>
      </c>
      <c r="M23" s="1353">
        <f>ROUND(K23/F23,4)</f>
        <v>0</v>
      </c>
    </row>
    <row r="24" spans="1:13" ht="17.25" thickBot="1" x14ac:dyDescent="0.35">
      <c r="A24" s="2172"/>
      <c r="B24" s="34"/>
      <c r="C24" s="34" t="s">
        <v>1831</v>
      </c>
      <c r="D24" s="923"/>
      <c r="E24" s="1073" t="s">
        <v>157</v>
      </c>
      <c r="F24" s="34" t="s">
        <v>157</v>
      </c>
      <c r="G24" s="1799"/>
      <c r="H24" s="135" t="s">
        <v>157</v>
      </c>
      <c r="I24" s="23" t="s">
        <v>157</v>
      </c>
      <c r="J24" s="82"/>
      <c r="K24" s="134" t="s">
        <v>157</v>
      </c>
      <c r="L24" s="28" t="s">
        <v>157</v>
      </c>
      <c r="M24" s="1353" t="s">
        <v>157</v>
      </c>
    </row>
    <row r="25" spans="1:13" ht="17.25" thickBot="1" x14ac:dyDescent="0.35">
      <c r="A25" s="2184">
        <v>9</v>
      </c>
      <c r="B25" s="2123" t="s">
        <v>1833</v>
      </c>
      <c r="C25" s="156" t="s">
        <v>1834</v>
      </c>
      <c r="D25" s="1315"/>
      <c r="E25" s="1081" t="s">
        <v>1836</v>
      </c>
      <c r="F25" s="156">
        <v>24</v>
      </c>
      <c r="G25" s="2180">
        <v>0</v>
      </c>
      <c r="H25" s="470">
        <f>ROUND(G25*F25/F25,2)</f>
        <v>0</v>
      </c>
      <c r="I25" s="62" t="s">
        <v>50</v>
      </c>
      <c r="J25" s="120"/>
      <c r="K25" s="270">
        <f>IF(OR(ISBLANK(G25),G25=0,ISBLANK(J25)),,ROUND(J25+$K$3,2))</f>
        <v>0</v>
      </c>
      <c r="L25" s="221">
        <f>ROUND(K25*H25,2)</f>
        <v>0</v>
      </c>
      <c r="M25" s="1347">
        <f>ROUND(K25/F25,4)</f>
        <v>0</v>
      </c>
    </row>
    <row r="26" spans="1:13" ht="17.25" thickBot="1" x14ac:dyDescent="0.35">
      <c r="A26" s="2171"/>
      <c r="B26" s="13"/>
      <c r="C26" s="13" t="s">
        <v>1835</v>
      </c>
      <c r="D26" s="1310"/>
      <c r="E26" s="1445" t="s">
        <v>157</v>
      </c>
      <c r="F26" s="1446" t="s">
        <v>157</v>
      </c>
      <c r="G26" s="1795" t="s">
        <v>157</v>
      </c>
      <c r="H26" s="1447" t="s">
        <v>157</v>
      </c>
      <c r="I26" s="1446" t="s">
        <v>157</v>
      </c>
      <c r="J26" s="968" t="s">
        <v>157</v>
      </c>
      <c r="K26" s="1448" t="s">
        <v>157</v>
      </c>
      <c r="L26" s="71" t="s">
        <v>157</v>
      </c>
      <c r="M26" s="1345" t="s">
        <v>157</v>
      </c>
    </row>
    <row r="27" spans="1:13" ht="17.25" thickBot="1" x14ac:dyDescent="0.35">
      <c r="A27" s="2172">
        <v>10</v>
      </c>
      <c r="B27" s="200" t="s">
        <v>1837</v>
      </c>
      <c r="C27" s="23" t="s">
        <v>1838</v>
      </c>
      <c r="D27" s="947"/>
      <c r="E27" s="1072" t="s">
        <v>1836</v>
      </c>
      <c r="F27" s="23">
        <v>24</v>
      </c>
      <c r="G27" s="2176">
        <v>0</v>
      </c>
      <c r="H27" s="436">
        <f>ROUND(G27*F27/F27,2)</f>
        <v>0</v>
      </c>
      <c r="I27" s="23" t="s">
        <v>50</v>
      </c>
      <c r="J27" s="25"/>
      <c r="K27" s="208">
        <f>IF(OR(ISBLANK(G27),G27=0,ISBLANK(J27)),,ROUND(J27+$K$3,2))</f>
        <v>0</v>
      </c>
      <c r="L27" s="28">
        <f>ROUND(K27*H27,2)</f>
        <v>0</v>
      </c>
      <c r="M27" s="1353">
        <f t="shared" ref="M27" si="0">ROUND(K27/F27,4)</f>
        <v>0</v>
      </c>
    </row>
    <row r="28" spans="1:13" ht="17.25" thickBot="1" x14ac:dyDescent="0.35">
      <c r="A28" s="2171"/>
      <c r="B28" s="13"/>
      <c r="C28" s="13" t="s">
        <v>1839</v>
      </c>
      <c r="D28" s="1310"/>
      <c r="E28" s="1445" t="s">
        <v>157</v>
      </c>
      <c r="F28" s="1446" t="s">
        <v>157</v>
      </c>
      <c r="G28" s="1795" t="s">
        <v>157</v>
      </c>
      <c r="H28" s="1447" t="s">
        <v>157</v>
      </c>
      <c r="I28" s="1446" t="s">
        <v>157</v>
      </c>
      <c r="J28" s="968" t="s">
        <v>157</v>
      </c>
      <c r="K28" s="1448" t="s">
        <v>157</v>
      </c>
      <c r="L28" s="71" t="s">
        <v>157</v>
      </c>
      <c r="M28" s="1345" t="s">
        <v>157</v>
      </c>
    </row>
    <row r="29" spans="1:13" ht="17.25" thickBot="1" x14ac:dyDescent="0.35">
      <c r="A29" s="2172">
        <v>11</v>
      </c>
      <c r="B29" s="200" t="s">
        <v>2091</v>
      </c>
      <c r="C29" s="1602" t="s">
        <v>51</v>
      </c>
      <c r="D29" s="1452"/>
      <c r="E29" s="1452" t="s">
        <v>2184</v>
      </c>
      <c r="F29" s="1452">
        <v>18</v>
      </c>
      <c r="G29" s="2181">
        <v>0</v>
      </c>
      <c r="H29" s="436">
        <v>18</v>
      </c>
      <c r="I29" s="23" t="s">
        <v>50</v>
      </c>
      <c r="J29" s="25"/>
      <c r="K29" s="208">
        <f>IF(OR(ISBLANK(G29),G29=0,ISBLANK(J29)),,ROUND(J29+$K$3,2))</f>
        <v>0</v>
      </c>
      <c r="L29" s="28">
        <f>ROUND(K29*H29,2)</f>
        <v>0</v>
      </c>
      <c r="M29" s="1353">
        <f t="shared" ref="M29" si="1">ROUND(K29/F29,4)</f>
        <v>0</v>
      </c>
    </row>
    <row r="30" spans="1:13" x14ac:dyDescent="0.3">
      <c r="A30" s="2172"/>
      <c r="B30" s="34" t="s">
        <v>2199</v>
      </c>
      <c r="C30" s="946" t="s">
        <v>52</v>
      </c>
      <c r="D30" s="946"/>
      <c r="E30" s="946"/>
      <c r="F30" s="946"/>
      <c r="G30" s="856"/>
      <c r="H30" s="27" t="e">
        <f>ROUND(G29*F29/F30,2)</f>
        <v>#DIV/0!</v>
      </c>
      <c r="I30" s="50" t="s">
        <v>50</v>
      </c>
      <c r="J30" s="82" t="s">
        <v>157</v>
      </c>
      <c r="K30" s="66">
        <f>IF(OR(ISBLANK(J30),G29=0,ISBLANK(G29)),,ROUND(J30+$K$3,2))</f>
        <v>0</v>
      </c>
      <c r="L30" s="28" t="e">
        <f>ROUND(H30*K30,2)</f>
        <v>#DIV/0!</v>
      </c>
      <c r="M30" s="29" t="e">
        <f>ROUND(K30/F30,2)</f>
        <v>#DIV/0!</v>
      </c>
    </row>
    <row r="31" spans="1:13" ht="17.25" thickBot="1" x14ac:dyDescent="0.35">
      <c r="A31" s="2171"/>
      <c r="B31" s="13" t="s">
        <v>2200</v>
      </c>
      <c r="C31" s="13"/>
      <c r="D31" s="1310"/>
      <c r="E31" s="1445"/>
      <c r="F31" s="1446"/>
      <c r="G31" s="1795"/>
      <c r="H31" s="1447"/>
      <c r="I31" s="1446"/>
      <c r="J31" s="968"/>
      <c r="K31" s="127"/>
      <c r="L31" s="71"/>
      <c r="M31" s="1345"/>
    </row>
    <row r="32" spans="1:13" ht="17.25" thickBot="1" x14ac:dyDescent="0.35">
      <c r="A32" s="2172">
        <v>12</v>
      </c>
      <c r="B32" s="2178" t="s">
        <v>2092</v>
      </c>
      <c r="C32" s="1602" t="s">
        <v>51</v>
      </c>
      <c r="D32" s="1452"/>
      <c r="E32" s="1452" t="s">
        <v>2184</v>
      </c>
      <c r="F32" s="1452">
        <v>18</v>
      </c>
      <c r="G32" s="2181">
        <v>0</v>
      </c>
      <c r="H32" s="436">
        <v>18</v>
      </c>
      <c r="I32" s="23" t="s">
        <v>50</v>
      </c>
      <c r="J32" s="25"/>
      <c r="K32" s="208">
        <f>IF(OR(ISBLANK(G32),G32=0,ISBLANK(J32)),,ROUND(J32+$K$3,2))</f>
        <v>0</v>
      </c>
      <c r="L32" s="28">
        <f>ROUND(K32*H32,2)</f>
        <v>0</v>
      </c>
      <c r="M32" s="1353">
        <f t="shared" ref="M32" si="2">ROUND(K32/F32,4)</f>
        <v>0</v>
      </c>
    </row>
    <row r="33" spans="1:26" x14ac:dyDescent="0.3">
      <c r="A33" s="2172"/>
      <c r="B33" s="88" t="s">
        <v>2199</v>
      </c>
      <c r="C33" s="946" t="s">
        <v>52</v>
      </c>
      <c r="D33" s="946"/>
      <c r="E33" s="946"/>
      <c r="F33" s="946"/>
      <c r="G33" s="856"/>
      <c r="H33" s="27" t="e">
        <f>ROUND(G32*F32/F33,2)</f>
        <v>#DIV/0!</v>
      </c>
      <c r="I33" s="50" t="s">
        <v>50</v>
      </c>
      <c r="J33" s="82" t="s">
        <v>157</v>
      </c>
      <c r="K33" s="66">
        <f>IF(OR(ISBLANK(J33),G32=0,ISBLANK(G32)),,ROUND(J33+$K$3,2))</f>
        <v>0</v>
      </c>
      <c r="L33" s="28" t="e">
        <f>ROUND(H33*K33,2)</f>
        <v>#DIV/0!</v>
      </c>
      <c r="M33" s="29" t="e">
        <f>ROUND(K33/F33,2)</f>
        <v>#DIV/0!</v>
      </c>
    </row>
    <row r="34" spans="1:26" ht="17.25" thickBot="1" x14ac:dyDescent="0.35">
      <c r="A34" s="2171"/>
      <c r="B34" s="13" t="s">
        <v>2200</v>
      </c>
      <c r="C34" s="1431"/>
      <c r="D34" s="1310"/>
      <c r="E34" s="1310"/>
      <c r="F34" s="1310"/>
      <c r="G34" s="1432"/>
      <c r="H34" s="1433"/>
      <c r="I34" s="1555"/>
      <c r="J34" s="1596"/>
      <c r="K34" s="613"/>
      <c r="L34" s="278"/>
      <c r="M34" s="1346"/>
    </row>
    <row r="35" spans="1:26" ht="17.25" thickBot="1" x14ac:dyDescent="0.35">
      <c r="A35" s="2172">
        <v>13</v>
      </c>
      <c r="B35" s="200" t="s">
        <v>2314</v>
      </c>
      <c r="C35" s="1602" t="s">
        <v>51</v>
      </c>
      <c r="D35" s="1452"/>
      <c r="E35" s="1452" t="s">
        <v>2184</v>
      </c>
      <c r="F35" s="1452">
        <v>18</v>
      </c>
      <c r="G35" s="2181">
        <v>0</v>
      </c>
      <c r="H35" s="436">
        <v>18</v>
      </c>
      <c r="I35" s="23" t="s">
        <v>50</v>
      </c>
      <c r="J35" s="25"/>
      <c r="K35" s="208">
        <f>IF(OR(ISBLANK(G35),G35=0,ISBLANK(J35)),,ROUND(J35+$K$3,2))</f>
        <v>0</v>
      </c>
      <c r="L35" s="28">
        <f>ROUND(K35*H35,2)</f>
        <v>0</v>
      </c>
      <c r="M35" s="1353">
        <f t="shared" ref="M35" si="3">ROUND(K35/F35,4)</f>
        <v>0</v>
      </c>
    </row>
    <row r="36" spans="1:26" x14ac:dyDescent="0.3">
      <c r="A36" s="2172"/>
      <c r="B36" s="88" t="s">
        <v>2199</v>
      </c>
      <c r="C36" s="946" t="s">
        <v>52</v>
      </c>
      <c r="D36" s="946"/>
      <c r="E36" s="946"/>
      <c r="F36" s="946"/>
      <c r="G36" s="856"/>
      <c r="H36" s="27" t="e">
        <f>ROUND(G35*F35/F36,2)</f>
        <v>#DIV/0!</v>
      </c>
      <c r="I36" s="50" t="s">
        <v>50</v>
      </c>
      <c r="J36" s="82" t="s">
        <v>157</v>
      </c>
      <c r="K36" s="66">
        <f>IF(OR(ISBLANK(J36),G35=0,ISBLANK(G35)),,ROUND(J36+$K$3,2))</f>
        <v>0</v>
      </c>
      <c r="L36" s="28" t="e">
        <f>ROUND(H36*K36,2)</f>
        <v>#DIV/0!</v>
      </c>
      <c r="M36" s="29" t="e">
        <f>ROUND(K36/F36,2)</f>
        <v>#DIV/0!</v>
      </c>
    </row>
    <row r="37" spans="1:26" ht="17.25" thickBot="1" x14ac:dyDescent="0.35">
      <c r="A37" s="2171"/>
      <c r="B37" s="13" t="s">
        <v>2200</v>
      </c>
      <c r="C37" s="1431"/>
      <c r="D37" s="1310"/>
      <c r="E37" s="1310"/>
      <c r="F37" s="1310"/>
      <c r="G37" s="1432"/>
      <c r="H37" s="1433"/>
      <c r="I37" s="1555"/>
      <c r="J37" s="1596"/>
      <c r="K37" s="613"/>
      <c r="L37" s="278"/>
      <c r="M37" s="1346"/>
    </row>
    <row r="38" spans="1:26" ht="17.25" thickBot="1" x14ac:dyDescent="0.35">
      <c r="A38" s="2172">
        <v>14</v>
      </c>
      <c r="B38" s="200" t="s">
        <v>2313</v>
      </c>
      <c r="C38" s="1602" t="s">
        <v>51</v>
      </c>
      <c r="D38" s="1452"/>
      <c r="E38" s="1452" t="s">
        <v>2184</v>
      </c>
      <c r="F38" s="1452">
        <v>18</v>
      </c>
      <c r="G38" s="2181">
        <v>0</v>
      </c>
      <c r="H38" s="436">
        <v>18</v>
      </c>
      <c r="I38" s="23" t="s">
        <v>50</v>
      </c>
      <c r="J38" s="25"/>
      <c r="K38" s="208">
        <f>IF(OR(ISBLANK(G38),G38=0,ISBLANK(J38)),,ROUND(J38+$K$3,2))</f>
        <v>0</v>
      </c>
      <c r="L38" s="28">
        <f>ROUND(K38*H38,2)</f>
        <v>0</v>
      </c>
      <c r="M38" s="1353">
        <f t="shared" ref="M38" si="4">ROUND(K38/F38,4)</f>
        <v>0</v>
      </c>
    </row>
    <row r="39" spans="1:26" x14ac:dyDescent="0.3">
      <c r="A39" s="2172"/>
      <c r="B39" s="88" t="s">
        <v>2199</v>
      </c>
      <c r="C39" s="946" t="s">
        <v>52</v>
      </c>
      <c r="D39" s="946"/>
      <c r="E39" s="946"/>
      <c r="F39" s="946"/>
      <c r="G39" s="856"/>
      <c r="H39" s="27" t="e">
        <f>ROUND(G38*F38/F39,2)</f>
        <v>#DIV/0!</v>
      </c>
      <c r="I39" s="50" t="s">
        <v>50</v>
      </c>
      <c r="J39" s="82" t="s">
        <v>157</v>
      </c>
      <c r="K39" s="66">
        <f>IF(OR(ISBLANK(J39),G38=0,ISBLANK(G38)),,ROUND(J39+$K$3,2))</f>
        <v>0</v>
      </c>
      <c r="L39" s="28" t="e">
        <f>ROUND(H39*K39,2)</f>
        <v>#DIV/0!</v>
      </c>
      <c r="M39" s="29" t="e">
        <f>ROUND(K39/F39,2)</f>
        <v>#DIV/0!</v>
      </c>
    </row>
    <row r="40" spans="1:26" ht="17.25" thickBot="1" x14ac:dyDescent="0.35">
      <c r="A40" s="2171"/>
      <c r="B40" s="13" t="s">
        <v>2200</v>
      </c>
      <c r="C40" s="1431"/>
      <c r="D40" s="1310"/>
      <c r="E40" s="1310"/>
      <c r="F40" s="1310"/>
      <c r="G40" s="1432"/>
      <c r="H40" s="1433"/>
      <c r="I40" s="1555"/>
      <c r="J40" s="1596"/>
      <c r="K40" s="613"/>
      <c r="L40" s="278"/>
      <c r="M40" s="1346"/>
    </row>
    <row r="41" spans="1:26" ht="17.25" thickBot="1" x14ac:dyDescent="0.35">
      <c r="A41" s="2172">
        <v>15</v>
      </c>
      <c r="B41" s="676" t="s">
        <v>2201</v>
      </c>
      <c r="C41" s="1602" t="s">
        <v>51</v>
      </c>
      <c r="D41" s="1452"/>
      <c r="E41" s="1452" t="s">
        <v>2184</v>
      </c>
      <c r="F41" s="1452">
        <v>18</v>
      </c>
      <c r="G41" s="2181">
        <v>0</v>
      </c>
      <c r="H41" s="436">
        <v>18</v>
      </c>
      <c r="I41" s="23" t="s">
        <v>50</v>
      </c>
      <c r="J41" s="25"/>
      <c r="K41" s="208">
        <f>IF(OR(ISBLANK(G41),G41=0,ISBLANK(J41)),,ROUND(J41+$K$3,2))</f>
        <v>0</v>
      </c>
      <c r="L41" s="28">
        <f>ROUND(K41*H41,2)</f>
        <v>0</v>
      </c>
      <c r="M41" s="1353">
        <f t="shared" ref="M41" si="5">ROUND(K41/F41,4)</f>
        <v>0</v>
      </c>
    </row>
    <row r="42" spans="1:26" x14ac:dyDescent="0.3">
      <c r="A42" s="2172"/>
      <c r="B42" s="88" t="s">
        <v>2202</v>
      </c>
      <c r="C42" s="946" t="s">
        <v>52</v>
      </c>
      <c r="D42" s="946"/>
      <c r="E42" s="946"/>
      <c r="F42" s="946"/>
      <c r="G42" s="856"/>
      <c r="H42" s="27" t="e">
        <f>ROUND(G41*F41/F42,2)</f>
        <v>#DIV/0!</v>
      </c>
      <c r="I42" s="50" t="s">
        <v>50</v>
      </c>
      <c r="J42" s="82" t="s">
        <v>157</v>
      </c>
      <c r="K42" s="66">
        <f>IF(OR(ISBLANK(J42),G41=0,ISBLANK(G41)),,ROUND(J42+$K$3,2))</f>
        <v>0</v>
      </c>
      <c r="L42" s="28" t="e">
        <f>ROUND(H42*K42,2)</f>
        <v>#DIV/0!</v>
      </c>
      <c r="M42" s="29" t="e">
        <f>ROUND(K42/F42,2)</f>
        <v>#DIV/0!</v>
      </c>
    </row>
    <row r="43" spans="1:26" ht="17.25" thickBot="1" x14ac:dyDescent="0.35">
      <c r="A43" s="2171"/>
      <c r="B43" s="13" t="s">
        <v>2203</v>
      </c>
      <c r="C43" s="1431"/>
      <c r="D43" s="1598"/>
      <c r="E43" s="1598"/>
      <c r="F43" s="1598"/>
      <c r="G43" s="1432"/>
      <c r="H43" s="1433"/>
      <c r="I43" s="1555"/>
      <c r="J43" s="1596"/>
      <c r="K43" s="613"/>
      <c r="L43" s="278"/>
      <c r="M43" s="1346"/>
    </row>
    <row r="44" spans="1:26" ht="17.25" thickBot="1" x14ac:dyDescent="0.35">
      <c r="A44" s="2172">
        <v>16</v>
      </c>
      <c r="B44" s="200" t="s">
        <v>2093</v>
      </c>
      <c r="C44" s="23" t="s">
        <v>2295</v>
      </c>
      <c r="D44" s="947"/>
      <c r="E44" s="1336" t="s">
        <v>2096</v>
      </c>
      <c r="F44" s="23">
        <v>200</v>
      </c>
      <c r="G44" s="2176">
        <v>0</v>
      </c>
      <c r="H44" s="436">
        <f>ROUND(G44*F44/F44,2)</f>
        <v>0</v>
      </c>
      <c r="I44" s="23" t="s">
        <v>50</v>
      </c>
      <c r="J44" s="25"/>
      <c r="K44" s="208">
        <f>IF(OR(ISBLANK(G44),G44=0,ISBLANK(J44)),,ROUND(J44+$K$3,2))</f>
        <v>0</v>
      </c>
      <c r="L44" s="28">
        <f>ROUND(K44*H44,2)</f>
        <v>0</v>
      </c>
      <c r="M44" s="1353">
        <f t="shared" ref="M44" si="6">ROUND(K44/F44,4)</f>
        <v>0</v>
      </c>
    </row>
    <row r="45" spans="1:26" x14ac:dyDescent="0.3">
      <c r="A45" s="2172"/>
      <c r="B45" s="88" t="s">
        <v>2094</v>
      </c>
      <c r="C45" s="51"/>
      <c r="E45" s="1355"/>
      <c r="F45" s="88"/>
      <c r="G45" s="1797"/>
      <c r="H45" s="135"/>
      <c r="I45" s="88"/>
      <c r="J45" s="1012"/>
      <c r="K45" s="207"/>
      <c r="L45" s="32"/>
      <c r="M45" s="1350"/>
    </row>
    <row r="46" spans="1:26" ht="17.25" thickBot="1" x14ac:dyDescent="0.35">
      <c r="A46" s="2171"/>
      <c r="B46" s="13" t="s">
        <v>2095</v>
      </c>
      <c r="C46" s="1431"/>
      <c r="D46" s="1310"/>
      <c r="E46" s="1310"/>
      <c r="F46" s="1310"/>
      <c r="G46" s="1432"/>
      <c r="H46" s="1433"/>
      <c r="I46" s="1434"/>
      <c r="J46" s="1435"/>
      <c r="K46" s="116"/>
      <c r="L46" s="278"/>
      <c r="M46" s="1346"/>
    </row>
    <row r="47" spans="1:26" ht="17.25" thickBot="1" x14ac:dyDescent="0.35">
      <c r="A47" s="2172">
        <v>17</v>
      </c>
      <c r="B47" s="200" t="s">
        <v>2097</v>
      </c>
      <c r="C47" s="23" t="s">
        <v>2296</v>
      </c>
      <c r="D47" s="947"/>
      <c r="E47" s="1072" t="s">
        <v>2099</v>
      </c>
      <c r="F47" s="23">
        <v>6</v>
      </c>
      <c r="G47" s="2176">
        <v>0</v>
      </c>
      <c r="H47" s="436">
        <f>ROUND(G47*F47/F47,2)</f>
        <v>0</v>
      </c>
      <c r="I47" s="23" t="s">
        <v>50</v>
      </c>
      <c r="J47" s="25"/>
      <c r="K47" s="208">
        <f>IF(OR(ISBLANK(G47),G47=0,ISBLANK(J47)),,ROUND(J47+$K$3,2))</f>
        <v>0</v>
      </c>
      <c r="L47" s="28">
        <f>ROUND(K47*H47,2)</f>
        <v>0</v>
      </c>
      <c r="M47" s="1353">
        <f t="shared" ref="M47" si="7">ROUND(K47/F47,4)</f>
        <v>0</v>
      </c>
      <c r="Z47" s="1726"/>
    </row>
    <row r="48" spans="1:26" x14ac:dyDescent="0.3">
      <c r="A48" s="2172"/>
      <c r="B48" s="34" t="s">
        <v>2098</v>
      </c>
      <c r="C48" s="1441"/>
      <c r="D48" s="965"/>
      <c r="E48" s="1440"/>
      <c r="F48" s="1441"/>
      <c r="G48" s="1794"/>
      <c r="H48" s="1443"/>
      <c r="I48" s="967"/>
      <c r="J48" s="978"/>
      <c r="K48" s="134"/>
      <c r="L48" s="28"/>
      <c r="M48" s="1353"/>
    </row>
    <row r="49" spans="1:13" x14ac:dyDescent="0.3">
      <c r="A49" s="2172"/>
      <c r="B49" s="113"/>
      <c r="C49" s="1558"/>
      <c r="D49" s="965"/>
      <c r="E49" s="1597"/>
      <c r="F49" s="1558"/>
      <c r="G49" s="1794"/>
      <c r="H49" s="1459"/>
      <c r="I49" s="1441"/>
      <c r="J49" s="978"/>
      <c r="K49" s="134"/>
      <c r="L49" s="28"/>
      <c r="M49" s="1353"/>
    </row>
    <row r="50" spans="1:13" ht="17.25" thickBot="1" x14ac:dyDescent="0.35">
      <c r="A50" s="2171"/>
      <c r="B50" s="13"/>
      <c r="C50" s="1446"/>
      <c r="D50" s="1310"/>
      <c r="E50" s="1445"/>
      <c r="F50" s="1446"/>
      <c r="G50" s="1795"/>
      <c r="H50" s="1447"/>
      <c r="I50" s="1471"/>
      <c r="J50" s="968"/>
      <c r="K50" s="127"/>
      <c r="L50" s="71"/>
      <c r="M50" s="1345"/>
    </row>
    <row r="51" spans="1:13" x14ac:dyDescent="0.3">
      <c r="A51" s="2184">
        <v>18</v>
      </c>
      <c r="B51" s="1668" t="s">
        <v>2193</v>
      </c>
      <c r="C51" s="62" t="s">
        <v>51</v>
      </c>
      <c r="D51" s="1357"/>
      <c r="E51" s="1076" t="s">
        <v>2205</v>
      </c>
      <c r="F51" s="62">
        <v>30</v>
      </c>
      <c r="G51" s="2182">
        <v>0</v>
      </c>
      <c r="H51" s="470">
        <v>30</v>
      </c>
      <c r="I51" s="62" t="s">
        <v>50</v>
      </c>
      <c r="J51" s="120"/>
      <c r="K51" s="270"/>
      <c r="L51" s="221"/>
      <c r="M51" s="1347"/>
    </row>
    <row r="52" spans="1:13" ht="17.25" thickBot="1" x14ac:dyDescent="0.35">
      <c r="A52" s="2171" t="s">
        <v>157</v>
      </c>
      <c r="B52" s="48" t="s">
        <v>502</v>
      </c>
      <c r="C52" s="1193" t="s">
        <v>518</v>
      </c>
      <c r="D52" s="1193"/>
      <c r="E52" s="1193"/>
      <c r="F52" s="1193"/>
      <c r="G52" s="855"/>
      <c r="H52" s="70" t="e">
        <f>ROUND(G51*F51/F52,2)</f>
        <v>#DIV/0!</v>
      </c>
      <c r="I52" s="59" t="s">
        <v>50</v>
      </c>
      <c r="J52" s="68"/>
      <c r="K52" s="69">
        <f>IF(OR(ISBLANK(J52),G51=0,ISBLANK(G51)),,ROUND(J52+$K$3,2))</f>
        <v>0</v>
      </c>
      <c r="L52" s="71" t="e">
        <f>ROUND(H52*K52,2)</f>
        <v>#DIV/0!</v>
      </c>
      <c r="M52" s="112" t="e">
        <f>ROUND(K52/F52,2)</f>
        <v>#DIV/0!</v>
      </c>
    </row>
    <row r="53" spans="1:13" x14ac:dyDescent="0.3">
      <c r="A53" s="2172">
        <v>19</v>
      </c>
      <c r="B53" s="200" t="s">
        <v>2194</v>
      </c>
      <c r="C53" s="23" t="s">
        <v>51</v>
      </c>
      <c r="D53" s="966"/>
      <c r="E53" s="1072" t="s">
        <v>2205</v>
      </c>
      <c r="F53" s="23">
        <v>30</v>
      </c>
      <c r="G53" s="2183">
        <v>0</v>
      </c>
      <c r="H53" s="436">
        <v>30</v>
      </c>
      <c r="I53" s="23" t="s">
        <v>50</v>
      </c>
      <c r="J53" s="25"/>
      <c r="K53" s="208"/>
      <c r="L53" s="28"/>
      <c r="M53" s="1353"/>
    </row>
    <row r="54" spans="1:13" ht="17.25" thickBot="1" x14ac:dyDescent="0.35">
      <c r="A54" s="2172"/>
      <c r="B54" s="88" t="s">
        <v>502</v>
      </c>
      <c r="C54" s="1193" t="s">
        <v>518</v>
      </c>
      <c r="D54" s="1193"/>
      <c r="E54" s="1193"/>
      <c r="F54" s="1193"/>
      <c r="G54" s="810"/>
      <c r="H54" s="70" t="e">
        <f>ROUND(G53*F53/F54,2)</f>
        <v>#DIV/0!</v>
      </c>
      <c r="I54" s="59" t="s">
        <v>50</v>
      </c>
      <c r="J54" s="68"/>
      <c r="K54" s="69">
        <f>IF(OR(ISBLANK(J54),G53=0,ISBLANK(G53)),,ROUND(J54+$K$3,2))</f>
        <v>0</v>
      </c>
      <c r="L54" s="71" t="e">
        <f>ROUND(H54*K54,2)</f>
        <v>#DIV/0!</v>
      </c>
      <c r="M54" s="112" t="e">
        <f>ROUND(K54/F54,2)</f>
        <v>#DIV/0!</v>
      </c>
    </row>
    <row r="55" spans="1:13" ht="17.25" thickBot="1" x14ac:dyDescent="0.35">
      <c r="A55" s="2171"/>
      <c r="B55" s="13"/>
      <c r="C55" s="1431"/>
      <c r="D55" s="1310"/>
      <c r="E55" s="1310"/>
      <c r="F55" s="1310"/>
      <c r="G55" s="1432"/>
      <c r="H55" s="1433"/>
      <c r="I55" s="1434"/>
      <c r="J55" s="1435"/>
      <c r="K55" s="116"/>
      <c r="L55" s="278"/>
      <c r="M55" s="1346"/>
    </row>
    <row r="56" spans="1:13" x14ac:dyDescent="0.3">
      <c r="A56" s="2172">
        <v>20</v>
      </c>
      <c r="B56" s="200" t="s">
        <v>2195</v>
      </c>
      <c r="C56" s="23" t="s">
        <v>51</v>
      </c>
      <c r="D56" s="966"/>
      <c r="E56" s="1072" t="s">
        <v>2206</v>
      </c>
      <c r="F56" s="23">
        <v>30</v>
      </c>
      <c r="G56" s="2183">
        <v>0</v>
      </c>
      <c r="H56" s="436">
        <v>30</v>
      </c>
      <c r="I56" s="23" t="s">
        <v>50</v>
      </c>
      <c r="J56" s="25"/>
      <c r="K56" s="208"/>
      <c r="L56" s="28"/>
      <c r="M56" s="1353"/>
    </row>
    <row r="57" spans="1:13" ht="17.25" thickBot="1" x14ac:dyDescent="0.35">
      <c r="A57" s="2171"/>
      <c r="B57" s="13" t="s">
        <v>502</v>
      </c>
      <c r="C57" s="1193" t="s">
        <v>518</v>
      </c>
      <c r="D57" s="1193"/>
      <c r="E57" s="1193"/>
      <c r="F57" s="1193"/>
      <c r="G57" s="822"/>
      <c r="H57" s="70" t="e">
        <f>ROUND(G56*F56/F57,2)</f>
        <v>#DIV/0!</v>
      </c>
      <c r="I57" s="59" t="s">
        <v>50</v>
      </c>
      <c r="J57" s="68"/>
      <c r="K57" s="69">
        <f>IF(OR(ISBLANK(J57),G56=0,ISBLANK(G56)),,ROUND(J57+$K$3,2))</f>
        <v>0</v>
      </c>
      <c r="L57" s="71" t="e">
        <f>ROUND(H57*K57,2)</f>
        <v>#DIV/0!</v>
      </c>
      <c r="M57" s="112" t="e">
        <f>ROUND(K57/F57,2)</f>
        <v>#DIV/0!</v>
      </c>
    </row>
    <row r="58" spans="1:13" s="1368" customFormat="1" ht="15" customHeight="1" x14ac:dyDescent="0.3">
      <c r="A58" s="1367" t="s">
        <v>157</v>
      </c>
      <c r="B58" s="1511" t="s">
        <v>157</v>
      </c>
      <c r="C58" s="1511"/>
      <c r="D58" s="966"/>
      <c r="E58" s="1387"/>
      <c r="F58" s="1725"/>
      <c r="G58" s="1800"/>
      <c r="H58" s="1201"/>
      <c r="I58" s="967"/>
      <c r="J58" s="982"/>
      <c r="K58" s="1663"/>
      <c r="L58" s="28"/>
      <c r="M58" s="1353"/>
    </row>
    <row r="59" spans="1:13" s="1368" customFormat="1" ht="15" customHeight="1" x14ac:dyDescent="0.3">
      <c r="A59" s="1367"/>
      <c r="B59" s="1493"/>
      <c r="C59" s="1439"/>
      <c r="D59" s="1624"/>
      <c r="E59" s="1387"/>
      <c r="F59" s="1557"/>
      <c r="G59" s="1794"/>
      <c r="H59" s="1443"/>
      <c r="I59" s="1670"/>
      <c r="J59" s="1369"/>
      <c r="K59" s="1671"/>
      <c r="L59" s="32"/>
      <c r="M59" s="1350"/>
    </row>
    <row r="60" spans="1:13" s="1368" customFormat="1" ht="15" customHeight="1" thickBot="1" x14ac:dyDescent="0.35">
      <c r="A60" s="1371"/>
      <c r="B60" s="1434"/>
      <c r="C60" s="1672"/>
      <c r="D60" s="1310"/>
      <c r="E60" s="1310"/>
      <c r="F60" s="1310"/>
      <c r="G60" s="1432"/>
      <c r="H60" s="1433"/>
      <c r="I60" s="1434"/>
      <c r="J60" s="1435"/>
      <c r="K60" s="1436"/>
      <c r="L60" s="278"/>
      <c r="M60" s="1346"/>
    </row>
    <row r="61" spans="1:13" ht="17.25" thickBot="1" x14ac:dyDescent="0.35">
      <c r="A61" s="1389"/>
      <c r="B61" s="461"/>
      <c r="C61" s="461"/>
      <c r="D61" s="1390"/>
      <c r="E61" s="1391"/>
      <c r="F61" s="1392"/>
      <c r="G61" s="1801"/>
      <c r="H61" s="1113"/>
      <c r="I61" s="461"/>
      <c r="J61" s="1394" t="s">
        <v>1840</v>
      </c>
      <c r="K61" s="1395"/>
      <c r="L61" s="468">
        <f>SUMIF(L7:L60,"&gt;0")</f>
        <v>0</v>
      </c>
      <c r="M61" s="1396"/>
    </row>
    <row r="62" spans="1:13" ht="17.25" thickTop="1" x14ac:dyDescent="0.3">
      <c r="G62" s="858"/>
    </row>
  </sheetData>
  <mergeCells count="3">
    <mergeCell ref="E1:M1"/>
    <mergeCell ref="E2:M2"/>
    <mergeCell ref="F3:J3"/>
  </mergeCells>
  <conditionalFormatting sqref="G42 G52 G54 G57 G30 G39">
    <cfRule type="cellIs" dxfId="9" priority="16" stopIfTrue="1" operator="equal">
      <formula>0</formula>
    </cfRule>
  </conditionalFormatting>
  <conditionalFormatting sqref="G42 G52 G54 G57 G30 G39">
    <cfRule type="cellIs" dxfId="8" priority="15" stopIfTrue="1" operator="equal">
      <formula>0</formula>
    </cfRule>
  </conditionalFormatting>
  <conditionalFormatting sqref="G33">
    <cfRule type="cellIs" dxfId="7" priority="4" stopIfTrue="1" operator="equal">
      <formula>0</formula>
    </cfRule>
  </conditionalFormatting>
  <conditionalFormatting sqref="G33">
    <cfRule type="cellIs" dxfId="6" priority="3" stopIfTrue="1" operator="equal">
      <formula>0</formula>
    </cfRule>
  </conditionalFormatting>
  <conditionalFormatting sqref="G36">
    <cfRule type="cellIs" dxfId="5" priority="2" stopIfTrue="1" operator="equal">
      <formula>0</formula>
    </cfRule>
  </conditionalFormatting>
  <conditionalFormatting sqref="G36">
    <cfRule type="cellIs" dxfId="4" priority="1" stopIfTrue="1" operator="equal">
      <formula>0</formula>
    </cfRule>
  </conditionalFormatting>
  <hyperlinks>
    <hyperlink ref="C2" location="'Recap Sheet'!B1" tooltip="Click here to return to recap sheet" display="Return to Recap Sheet"/>
  </hyperlinks>
  <pageMargins left="0.25" right="0.25" top="0.75" bottom="0.75" header="0.3" footer="0.3"/>
  <pageSetup orientation="landscape" r:id="rId1"/>
  <headerFooter>
    <oddHeader>&amp;C&amp;"-,Bold"&amp;8South Carolina School Food Service Purchasing Alliance, Inc.
2018-2019 Bid
 Lot A (DRAFT COPY)&amp;R&amp;A
Page &amp;P of &amp;N</oddHeader>
  </headerFooter>
  <rowBreaks count="1" manualBreakCount="1">
    <brk id="55" max="16383" man="1"/>
  </rowBreaks>
</worksheet>
</file>

<file path=xl/worksheets/sheet3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2"/>
  <sheetViews>
    <sheetView view="pageLayout" topLeftCell="A22" zoomScaleNormal="100" workbookViewId="0">
      <selection activeCell="H13" sqref="H13"/>
    </sheetView>
  </sheetViews>
  <sheetFormatPr defaultColWidth="9.140625" defaultRowHeight="16.5" x14ac:dyDescent="0.3"/>
  <cols>
    <col min="1" max="1" width="4" style="1338" customWidth="1"/>
    <col min="2" max="2" width="36.85546875" style="1338" customWidth="1"/>
    <col min="3" max="3" width="22.5703125" style="1338" customWidth="1"/>
    <col min="4" max="4" width="7.7109375" style="334" customWidth="1"/>
    <col min="5" max="5" width="6.28515625" style="1397" customWidth="1"/>
    <col min="6" max="6" width="6.42578125" style="1338" customWidth="1"/>
    <col min="7" max="7" width="5.5703125" style="1338" customWidth="1"/>
    <col min="8" max="8" width="6.42578125" style="1338" customWidth="1"/>
    <col min="9" max="9" width="3.85546875" style="1338" customWidth="1"/>
    <col min="10" max="10" width="5.85546875" style="1338" customWidth="1"/>
    <col min="11" max="11" width="7" style="1338" customWidth="1"/>
    <col min="12" max="12" width="9.42578125" style="1338" customWidth="1"/>
    <col min="13" max="13" width="7" style="1338" customWidth="1"/>
    <col min="14" max="14" width="2.42578125" style="1338" customWidth="1"/>
    <col min="15" max="16384" width="9.140625" style="1338"/>
  </cols>
  <sheetData>
    <row r="1" spans="1:17" s="334" customFormat="1" ht="18" customHeight="1" thickBot="1" x14ac:dyDescent="0.3">
      <c r="A1" s="307"/>
      <c r="B1" s="924" t="str">
        <f>'Recap Sheet'!A2</f>
        <v>School Food Authority:</v>
      </c>
      <c r="C1" s="308"/>
      <c r="D1" s="308"/>
      <c r="E1" s="2384" t="str">
        <f>'Recap Sheet'!A3</f>
        <v>Offeror Name:</v>
      </c>
      <c r="F1" s="2384"/>
      <c r="G1" s="2384"/>
      <c r="H1" s="2384"/>
      <c r="I1" s="2384"/>
      <c r="J1" s="2384"/>
      <c r="K1" s="2384"/>
      <c r="L1" s="2384"/>
      <c r="M1" s="2384"/>
      <c r="N1" s="10"/>
    </row>
    <row r="2" spans="1:17" s="8" customFormat="1" ht="18.75" customHeight="1" thickBot="1" x14ac:dyDescent="0.3">
      <c r="A2" s="975"/>
      <c r="B2" s="926" t="str">
        <f>'Recap Sheet'!B2</f>
        <v>WILLIAMSBURG COUNTY SCHOOLS</v>
      </c>
      <c r="C2" s="987" t="s">
        <v>27</v>
      </c>
      <c r="D2" s="1013"/>
      <c r="E2" s="2389">
        <f>'Recap Sheet'!B3</f>
        <v>0</v>
      </c>
      <c r="F2" s="2386"/>
      <c r="G2" s="2386"/>
      <c r="H2" s="2386"/>
      <c r="I2" s="2386"/>
      <c r="J2" s="2386"/>
      <c r="K2" s="2386"/>
      <c r="L2" s="2386"/>
      <c r="M2" s="2387"/>
      <c r="N2" s="7"/>
      <c r="P2" s="335"/>
      <c r="Q2" s="335"/>
    </row>
    <row r="3" spans="1:17" s="8" customFormat="1" ht="15" customHeight="1" thickBot="1" x14ac:dyDescent="0.3">
      <c r="A3" s="974" t="s">
        <v>28</v>
      </c>
      <c r="B3" s="918" t="s">
        <v>29</v>
      </c>
      <c r="C3" s="988" t="s">
        <v>30</v>
      </c>
      <c r="D3" s="1014"/>
      <c r="E3" s="920"/>
      <c r="F3" s="2388" t="s">
        <v>3</v>
      </c>
      <c r="G3" s="2388"/>
      <c r="H3" s="2388"/>
      <c r="I3" s="2388"/>
      <c r="J3" s="2388"/>
      <c r="K3" s="928">
        <f>'Recap Sheet'!B4</f>
        <v>0</v>
      </c>
      <c r="L3" s="917"/>
      <c r="M3" s="921"/>
      <c r="N3" s="20"/>
      <c r="P3" s="335"/>
      <c r="Q3" s="335"/>
    </row>
    <row r="4" spans="1:17" s="334" customFormat="1" ht="15" customHeight="1" x14ac:dyDescent="0.25">
      <c r="A4" s="125" t="s">
        <v>31</v>
      </c>
      <c r="B4" s="34"/>
      <c r="C4" s="135"/>
      <c r="D4" s="1015" t="s">
        <v>32</v>
      </c>
      <c r="E4" s="1059" t="s">
        <v>33</v>
      </c>
      <c r="F4" s="1069" t="s">
        <v>34</v>
      </c>
      <c r="G4" s="528" t="s">
        <v>35</v>
      </c>
      <c r="H4" s="393" t="s">
        <v>36</v>
      </c>
      <c r="I4" s="393" t="s">
        <v>37</v>
      </c>
      <c r="J4" s="528" t="s">
        <v>38</v>
      </c>
      <c r="K4" s="393" t="s">
        <v>39</v>
      </c>
      <c r="L4" s="861" t="s">
        <v>40</v>
      </c>
      <c r="M4" s="919" t="s">
        <v>41</v>
      </c>
      <c r="N4" s="10"/>
      <c r="O4" s="335"/>
      <c r="P4" s="335"/>
      <c r="Q4" s="335"/>
    </row>
    <row r="5" spans="1:17" s="334" customFormat="1" ht="15" customHeight="1" thickBot="1" x14ac:dyDescent="0.3">
      <c r="A5" s="506"/>
      <c r="B5" s="86"/>
      <c r="C5" s="128"/>
      <c r="D5" s="1016" t="s">
        <v>42</v>
      </c>
      <c r="E5" s="1060" t="s">
        <v>43</v>
      </c>
      <c r="F5" s="1070" t="s">
        <v>44</v>
      </c>
      <c r="G5" s="673" t="s">
        <v>45</v>
      </c>
      <c r="H5" s="672" t="s">
        <v>46</v>
      </c>
      <c r="I5" s="672" t="s">
        <v>38</v>
      </c>
      <c r="J5" s="673" t="s">
        <v>47</v>
      </c>
      <c r="K5" s="672" t="s">
        <v>48</v>
      </c>
      <c r="L5" s="672" t="s">
        <v>47</v>
      </c>
      <c r="M5" s="674" t="s">
        <v>38</v>
      </c>
      <c r="N5" s="10"/>
      <c r="P5" s="335"/>
      <c r="Q5" s="335"/>
    </row>
    <row r="6" spans="1:17" s="21" customFormat="1" ht="15" customHeight="1" thickBot="1" x14ac:dyDescent="0.3">
      <c r="A6" s="14"/>
      <c r="B6" s="434" t="s">
        <v>1583</v>
      </c>
      <c r="C6" s="15"/>
      <c r="D6" s="15"/>
      <c r="E6" s="406"/>
      <c r="F6" s="407"/>
      <c r="G6" s="1335"/>
      <c r="H6" s="17"/>
      <c r="I6" s="15"/>
      <c r="J6" s="16"/>
      <c r="K6" s="16"/>
      <c r="L6" s="16"/>
      <c r="M6" s="19"/>
      <c r="N6" s="20"/>
      <c r="O6" s="334"/>
      <c r="P6" s="334"/>
      <c r="Q6" s="334"/>
    </row>
    <row r="7" spans="1:17" ht="20.100000000000001" customHeight="1" thickBot="1" x14ac:dyDescent="0.35">
      <c r="A7" s="2193">
        <v>1</v>
      </c>
      <c r="B7" s="200" t="s">
        <v>1584</v>
      </c>
      <c r="C7" s="51" t="s">
        <v>51</v>
      </c>
      <c r="D7" s="143"/>
      <c r="E7" s="1336" t="s">
        <v>1585</v>
      </c>
      <c r="F7" s="23">
        <v>1000</v>
      </c>
      <c r="G7" s="2176">
        <v>40</v>
      </c>
      <c r="H7" s="436" t="s">
        <v>157</v>
      </c>
      <c r="I7" s="23" t="s">
        <v>157</v>
      </c>
      <c r="J7" s="982"/>
      <c r="K7" s="208"/>
      <c r="L7" s="221"/>
      <c r="M7" s="1337"/>
    </row>
    <row r="8" spans="1:17" ht="20.100000000000001" customHeight="1" x14ac:dyDescent="0.3">
      <c r="A8" s="2194"/>
      <c r="B8" s="34" t="s">
        <v>1586</v>
      </c>
      <c r="C8" s="1340" t="s">
        <v>52</v>
      </c>
      <c r="D8" s="923"/>
      <c r="E8" s="923"/>
      <c r="F8" s="923"/>
      <c r="G8" s="813"/>
      <c r="H8" s="181" t="e">
        <f>ROUND(G7*F7/F8,2)</f>
        <v>#DIV/0!</v>
      </c>
      <c r="I8" s="713" t="s">
        <v>50</v>
      </c>
      <c r="J8" s="922"/>
      <c r="K8" s="435">
        <f>IF(OR(ISBLANK(J8),G7=0,ISBLANK(G7)),,ROUND(J8+$K$3,2))</f>
        <v>0</v>
      </c>
      <c r="L8" s="266" t="e">
        <f>ROUND(H8*K8,2)</f>
        <v>#DIV/0!</v>
      </c>
      <c r="M8" s="1341" t="e">
        <f>ROUND(K8/F8,4)</f>
        <v>#DIV/0!</v>
      </c>
    </row>
    <row r="9" spans="1:17" x14ac:dyDescent="0.3">
      <c r="A9" s="2194"/>
      <c r="B9" s="34" t="s">
        <v>1587</v>
      </c>
      <c r="C9" s="34"/>
      <c r="D9" s="143"/>
      <c r="E9" s="1342"/>
      <c r="F9" s="34"/>
      <c r="G9" s="1802"/>
      <c r="H9" s="135"/>
      <c r="I9" s="34"/>
      <c r="J9" s="76"/>
      <c r="K9" s="134"/>
      <c r="L9" s="28"/>
      <c r="M9" s="1343"/>
    </row>
    <row r="10" spans="1:17" ht="17.25" thickBot="1" x14ac:dyDescent="0.35">
      <c r="A10" s="2195"/>
      <c r="B10" s="13" t="s">
        <v>1588</v>
      </c>
      <c r="C10" s="13"/>
      <c r="D10" s="443"/>
      <c r="E10" s="1344"/>
      <c r="F10" s="13"/>
      <c r="G10" s="1796"/>
      <c r="H10" s="128"/>
      <c r="I10" s="13"/>
      <c r="J10" s="79"/>
      <c r="K10" s="127"/>
      <c r="L10" s="71"/>
      <c r="M10" s="1345"/>
    </row>
    <row r="11" spans="1:17" ht="17.25" thickBot="1" x14ac:dyDescent="0.35">
      <c r="A11" s="2194">
        <v>2</v>
      </c>
      <c r="B11" s="200" t="s">
        <v>1589</v>
      </c>
      <c r="C11" s="23" t="s">
        <v>1590</v>
      </c>
      <c r="D11" s="923"/>
      <c r="E11" s="1336" t="s">
        <v>1591</v>
      </c>
      <c r="F11" s="23">
        <v>100</v>
      </c>
      <c r="G11" s="2176">
        <v>75</v>
      </c>
      <c r="H11" s="436">
        <f>ROUND(G11*F11/F11,2)</f>
        <v>75</v>
      </c>
      <c r="I11" s="23" t="s">
        <v>50</v>
      </c>
      <c r="J11" s="25"/>
      <c r="K11" s="208">
        <f>IF(OR(ISBLANK(G11),G11=0,ISBLANK(J11)),,ROUND(J11+$K$3,2))</f>
        <v>0</v>
      </c>
      <c r="L11" s="28">
        <f>ROUND(K11*H11,2)</f>
        <v>0</v>
      </c>
      <c r="M11" s="1337">
        <f>ROUND(K11/F11,4)</f>
        <v>0</v>
      </c>
    </row>
    <row r="12" spans="1:17" ht="17.25" thickBot="1" x14ac:dyDescent="0.35">
      <c r="A12" s="2195"/>
      <c r="B12" s="13" t="s">
        <v>1592</v>
      </c>
      <c r="C12" s="13"/>
      <c r="D12" s="1310"/>
      <c r="E12" s="1344"/>
      <c r="F12" s="13"/>
      <c r="G12" s="1796"/>
      <c r="H12" s="128"/>
      <c r="I12" s="13"/>
      <c r="J12" s="79"/>
      <c r="K12" s="127"/>
      <c r="L12" s="71"/>
      <c r="M12" s="1346"/>
    </row>
    <row r="13" spans="1:17" ht="17.25" thickBot="1" x14ac:dyDescent="0.35">
      <c r="A13" s="2194">
        <v>3</v>
      </c>
      <c r="B13" s="200" t="s">
        <v>1593</v>
      </c>
      <c r="C13" s="23" t="s">
        <v>1594</v>
      </c>
      <c r="D13" s="947"/>
      <c r="E13" s="1336" t="s">
        <v>1595</v>
      </c>
      <c r="F13" s="23">
        <v>1000</v>
      </c>
      <c r="G13" s="2176">
        <v>63</v>
      </c>
      <c r="H13" s="436" t="s">
        <v>3741</v>
      </c>
      <c r="I13" s="23" t="s">
        <v>50</v>
      </c>
      <c r="J13" s="25"/>
      <c r="K13" s="208">
        <f>IF(OR(ISBLANK(G13),G13=0,ISBLANK(J13)),,ROUND(J13+$K$3,2))</f>
        <v>0</v>
      </c>
      <c r="L13" s="28" t="e">
        <f>ROUND(K13*H13,2)</f>
        <v>#VALUE!</v>
      </c>
      <c r="M13" s="1347">
        <f>ROUND(K13/F13,4)</f>
        <v>0</v>
      </c>
    </row>
    <row r="14" spans="1:17" x14ac:dyDescent="0.3">
      <c r="A14" s="2194"/>
      <c r="B14" s="88"/>
      <c r="C14" s="51" t="s">
        <v>51</v>
      </c>
      <c r="D14" s="1348"/>
      <c r="E14" s="1349"/>
      <c r="F14" s="113"/>
      <c r="G14" s="1797"/>
      <c r="H14" s="135"/>
      <c r="I14" s="88"/>
      <c r="J14" s="1012"/>
      <c r="K14" s="227"/>
      <c r="L14" s="32"/>
      <c r="M14" s="1350"/>
      <c r="Q14" s="1351"/>
    </row>
    <row r="15" spans="1:17" ht="17.25" thickBot="1" x14ac:dyDescent="0.35">
      <c r="A15" s="2195"/>
      <c r="B15" s="13"/>
      <c r="C15" s="1352" t="s">
        <v>52</v>
      </c>
      <c r="D15" s="962"/>
      <c r="E15" s="962"/>
      <c r="F15" s="962"/>
      <c r="G15" s="963"/>
      <c r="H15" s="612" t="e">
        <f>ROUND(G13*F13/F15,2)</f>
        <v>#DIV/0!</v>
      </c>
      <c r="I15" s="538" t="s">
        <v>50</v>
      </c>
      <c r="J15" s="964"/>
      <c r="K15" s="116">
        <f>IF(OR(ISBLANK(G13),G13=0,ISBLANK(F15)),,ROUND(J15+$K$3,2))</f>
        <v>0</v>
      </c>
      <c r="L15" s="278" t="e">
        <f>ROUND(H15*K15,2)</f>
        <v>#DIV/0!</v>
      </c>
      <c r="M15" s="1346" t="e">
        <f>ROUND(K15/F15,4)</f>
        <v>#DIV/0!</v>
      </c>
    </row>
    <row r="16" spans="1:17" ht="17.25" thickBot="1" x14ac:dyDescent="0.35">
      <c r="A16" s="2194">
        <v>4</v>
      </c>
      <c r="B16" s="200" t="s">
        <v>1596</v>
      </c>
      <c r="C16" s="23" t="s">
        <v>1597</v>
      </c>
      <c r="D16" s="947"/>
      <c r="E16" s="1336" t="s">
        <v>1598</v>
      </c>
      <c r="F16" s="23">
        <v>250</v>
      </c>
      <c r="G16" s="2176">
        <v>15</v>
      </c>
      <c r="H16" s="436">
        <f>ROUND(G16*F16/F16,2)</f>
        <v>15</v>
      </c>
      <c r="I16" s="23" t="s">
        <v>50</v>
      </c>
      <c r="J16" s="25"/>
      <c r="K16" s="208">
        <f>IF(OR(ISBLANK(G16),G16=0,ISBLANK(J16)),,ROUND(J16+$K$3,2))</f>
        <v>0</v>
      </c>
      <c r="L16" s="28">
        <f>ROUND(K16*H16,2)</f>
        <v>0</v>
      </c>
      <c r="M16" s="1353">
        <f>ROUND(K16/F16,4)</f>
        <v>0</v>
      </c>
    </row>
    <row r="17" spans="1:13" x14ac:dyDescent="0.3">
      <c r="A17" s="2194"/>
      <c r="B17" s="88"/>
      <c r="C17" s="51" t="s">
        <v>51</v>
      </c>
      <c r="D17" s="192"/>
      <c r="E17" s="1349"/>
      <c r="F17" s="113"/>
      <c r="G17" s="1797"/>
      <c r="H17" s="135"/>
      <c r="I17" s="88"/>
      <c r="J17" s="1012"/>
      <c r="K17" s="207"/>
      <c r="L17" s="32"/>
      <c r="M17" s="1350"/>
    </row>
    <row r="18" spans="1:13" ht="17.25" thickBot="1" x14ac:dyDescent="0.35">
      <c r="A18" s="2195"/>
      <c r="B18" s="13"/>
      <c r="C18" s="1352" t="s">
        <v>52</v>
      </c>
      <c r="D18" s="962"/>
      <c r="E18" s="962"/>
      <c r="F18" s="962"/>
      <c r="G18" s="963"/>
      <c r="H18" s="612" t="e">
        <f>ROUND(G16*F16/F18,2)</f>
        <v>#DIV/0!</v>
      </c>
      <c r="I18" s="538" t="s">
        <v>50</v>
      </c>
      <c r="J18" s="964"/>
      <c r="K18" s="116">
        <f>IF(OR(ISBLANK(G16),G16=0,ISBLANK(F18)),,ROUND(J18+$K$3,2))</f>
        <v>0</v>
      </c>
      <c r="L18" s="278" t="e">
        <f>ROUND(H18*K18,2)</f>
        <v>#DIV/0!</v>
      </c>
      <c r="M18" s="1346" t="e">
        <f>ROUND(K18/F18,4)</f>
        <v>#DIV/0!</v>
      </c>
    </row>
    <row r="19" spans="1:13" ht="17.25" thickBot="1" x14ac:dyDescent="0.35">
      <c r="A19" s="2194">
        <v>5</v>
      </c>
      <c r="B19" s="200" t="s">
        <v>1599</v>
      </c>
      <c r="C19" s="23" t="s">
        <v>1600</v>
      </c>
      <c r="D19" s="947"/>
      <c r="E19" s="1072">
        <v>2000</v>
      </c>
      <c r="F19" s="23">
        <v>2000</v>
      </c>
      <c r="G19" s="2176">
        <v>20</v>
      </c>
      <c r="H19" s="436">
        <f>ROUND(G19*F19/F19,2)</f>
        <v>20</v>
      </c>
      <c r="I19" s="23" t="s">
        <v>50</v>
      </c>
      <c r="J19" s="25"/>
      <c r="K19" s="208">
        <f>IF(OR(ISBLANK(G19),G19=0,ISBLANK(J19),),,ROUND(J19+$K$3,2))</f>
        <v>0</v>
      </c>
      <c r="L19" s="28">
        <f>ROUND(K19*H19,2)</f>
        <v>0</v>
      </c>
      <c r="M19" s="1353">
        <f>ROUND(K19/F19,4)</f>
        <v>0</v>
      </c>
    </row>
    <row r="20" spans="1:13" x14ac:dyDescent="0.3">
      <c r="A20" s="2194"/>
      <c r="B20" s="88"/>
      <c r="C20" s="51" t="s">
        <v>51</v>
      </c>
      <c r="D20" s="1354"/>
      <c r="E20" s="1077"/>
      <c r="F20" s="88"/>
      <c r="G20" s="1797"/>
      <c r="H20" s="135"/>
      <c r="I20" s="88"/>
      <c r="J20" s="1012"/>
      <c r="K20" s="207"/>
      <c r="L20" s="32"/>
      <c r="M20" s="1350"/>
    </row>
    <row r="21" spans="1:13" ht="17.25" thickBot="1" x14ac:dyDescent="0.35">
      <c r="A21" s="2195"/>
      <c r="B21" s="13" t="s">
        <v>1601</v>
      </c>
      <c r="C21" s="1352" t="s">
        <v>52</v>
      </c>
      <c r="D21" s="962"/>
      <c r="E21" s="962"/>
      <c r="F21" s="962"/>
      <c r="G21" s="963"/>
      <c r="H21" s="612" t="e">
        <f>ROUND(G19*F19/F21,2)</f>
        <v>#DIV/0!</v>
      </c>
      <c r="I21" s="538" t="s">
        <v>50</v>
      </c>
      <c r="J21" s="964"/>
      <c r="K21" s="116">
        <f>IF(OR(ISBLANK(G19),G19=0,ISBLANK(F21)),,ROUND(J21+$K$3,2))</f>
        <v>0</v>
      </c>
      <c r="L21" s="278" t="e">
        <f>ROUND(H21*K21,2)</f>
        <v>#DIV/0!</v>
      </c>
      <c r="M21" s="1346" t="e">
        <f>ROUND(K21/F21,4)</f>
        <v>#DIV/0!</v>
      </c>
    </row>
    <row r="22" spans="1:13" ht="17.25" thickBot="1" x14ac:dyDescent="0.35">
      <c r="A22" s="2194">
        <v>6</v>
      </c>
      <c r="B22" s="200" t="s">
        <v>1602</v>
      </c>
      <c r="C22" s="23" t="s">
        <v>3418</v>
      </c>
      <c r="D22" s="947"/>
      <c r="E22" s="1336" t="s">
        <v>1595</v>
      </c>
      <c r="F22" s="23">
        <v>1000</v>
      </c>
      <c r="G22" s="2176">
        <v>0</v>
      </c>
      <c r="H22" s="436">
        <f>ROUND(G22*F22/F22,2)</f>
        <v>0</v>
      </c>
      <c r="I22" s="23" t="s">
        <v>50</v>
      </c>
      <c r="J22" s="25"/>
      <c r="K22" s="208">
        <f>IF(OR(ISBLANK(G22),G22=0,ISBLANK(J22)),,ROUND(J22+$K$3,2))</f>
        <v>0</v>
      </c>
      <c r="L22" s="28">
        <f>ROUND(K22*H22,2)</f>
        <v>0</v>
      </c>
      <c r="M22" s="1353">
        <f>ROUND(K22/F22,4)</f>
        <v>0</v>
      </c>
    </row>
    <row r="23" spans="1:13" ht="17.25" thickBot="1" x14ac:dyDescent="0.35">
      <c r="A23" s="2195"/>
      <c r="B23" s="13" t="s">
        <v>1603</v>
      </c>
      <c r="C23" s="13" t="s">
        <v>157</v>
      </c>
      <c r="D23" s="13"/>
      <c r="E23" s="1344"/>
      <c r="F23" s="13"/>
      <c r="G23" s="1804"/>
      <c r="H23" s="513"/>
      <c r="I23" s="13"/>
      <c r="J23" s="79"/>
      <c r="K23" s="127"/>
      <c r="L23" s="71"/>
      <c r="M23" s="1345"/>
    </row>
    <row r="24" spans="1:13" ht="17.25" thickBot="1" x14ac:dyDescent="0.35">
      <c r="A24" s="2194">
        <v>7</v>
      </c>
      <c r="B24" s="676" t="s">
        <v>3421</v>
      </c>
      <c r="C24" s="88" t="s">
        <v>3419</v>
      </c>
      <c r="D24" s="947"/>
      <c r="E24" s="1355" t="s">
        <v>1604</v>
      </c>
      <c r="F24" s="88">
        <v>1000</v>
      </c>
      <c r="G24" s="2176">
        <v>30</v>
      </c>
      <c r="H24" s="436">
        <f>ROUND(G24*F24/F24,2)</f>
        <v>30</v>
      </c>
      <c r="I24" s="23" t="s">
        <v>50</v>
      </c>
      <c r="J24" s="25"/>
      <c r="K24" s="208">
        <f>IF(OR(ISBLANK(G24),G24=0,ISBLANK(J24)),,ROUND(J24+$K$3,2))</f>
        <v>0</v>
      </c>
      <c r="L24" s="28">
        <f>ROUND(K24*H24,2)</f>
        <v>0</v>
      </c>
      <c r="M24" s="1353">
        <f>ROUND(K24/F24,4)</f>
        <v>0</v>
      </c>
    </row>
    <row r="25" spans="1:13" ht="17.25" thickBot="1" x14ac:dyDescent="0.35">
      <c r="A25" s="2195"/>
      <c r="B25" s="48" t="s">
        <v>1603</v>
      </c>
      <c r="C25" s="48"/>
      <c r="D25" s="1310"/>
      <c r="E25" s="420"/>
      <c r="F25" s="48"/>
      <c r="G25" s="1796"/>
      <c r="H25" s="128"/>
      <c r="I25" s="13"/>
      <c r="J25" s="79"/>
      <c r="K25" s="127"/>
      <c r="L25" s="71"/>
      <c r="M25" s="1345"/>
    </row>
    <row r="26" spans="1:13" ht="17.25" thickBot="1" x14ac:dyDescent="0.35">
      <c r="A26" s="2194">
        <v>8</v>
      </c>
      <c r="B26" s="200" t="s">
        <v>3422</v>
      </c>
      <c r="C26" s="23" t="s">
        <v>3420</v>
      </c>
      <c r="D26" s="947"/>
      <c r="E26" s="1336" t="s">
        <v>1595</v>
      </c>
      <c r="F26" s="23">
        <v>1000</v>
      </c>
      <c r="G26" s="2176"/>
      <c r="H26" s="436">
        <f>ROUND(G26*F26/F26,2)</f>
        <v>0</v>
      </c>
      <c r="I26" s="23" t="s">
        <v>50</v>
      </c>
      <c r="J26" s="25"/>
      <c r="K26" s="208">
        <f>IF(OR(ISBLANK(G26),G26=0,ISBLANK(J26)),,ROUND(J26+$K$3,2))</f>
        <v>0</v>
      </c>
      <c r="L26" s="28">
        <f>ROUND(K26*H26,2)</f>
        <v>0</v>
      </c>
      <c r="M26" s="1353">
        <f>ROUND(K26/F26,4)</f>
        <v>0</v>
      </c>
    </row>
    <row r="27" spans="1:13" ht="17.25" thickBot="1" x14ac:dyDescent="0.35">
      <c r="A27" s="2195"/>
      <c r="B27" s="13" t="s">
        <v>1605</v>
      </c>
      <c r="C27" s="13"/>
      <c r="D27" s="1356"/>
      <c r="E27" s="1344"/>
      <c r="F27" s="13"/>
      <c r="G27" s="1805"/>
      <c r="H27" s="513"/>
      <c r="I27" s="13"/>
      <c r="J27" s="79"/>
      <c r="K27" s="127"/>
      <c r="L27" s="71"/>
      <c r="M27" s="1345"/>
    </row>
    <row r="28" spans="1:13" ht="17.25" thickBot="1" x14ac:dyDescent="0.35">
      <c r="A28" s="2194">
        <v>9</v>
      </c>
      <c r="B28" s="200" t="s">
        <v>1606</v>
      </c>
      <c r="C28" s="23" t="s">
        <v>3423</v>
      </c>
      <c r="D28" s="923"/>
      <c r="E28" s="1072">
        <v>1000</v>
      </c>
      <c r="F28" s="517">
        <v>1000</v>
      </c>
      <c r="G28" s="2176">
        <v>0</v>
      </c>
      <c r="H28" s="436">
        <f>ROUND(G28*F28/F28,2)</f>
        <v>0</v>
      </c>
      <c r="I28" s="23" t="s">
        <v>50</v>
      </c>
      <c r="J28" s="25"/>
      <c r="K28" s="208">
        <f>IF(OR(ISBLANK(G28),G28=0,ISBLANK(J28)),,ROUND(J28+$K$3,2))</f>
        <v>0</v>
      </c>
      <c r="L28" s="28">
        <f>ROUND(K28*H28,2)</f>
        <v>0</v>
      </c>
      <c r="M28" s="1353">
        <f>ROUND(K28/F28,4)</f>
        <v>0</v>
      </c>
    </row>
    <row r="29" spans="1:13" ht="17.25" thickBot="1" x14ac:dyDescent="0.35">
      <c r="A29" s="2195"/>
      <c r="B29" s="13" t="s">
        <v>1605</v>
      </c>
      <c r="C29" s="13"/>
      <c r="D29" s="1310"/>
      <c r="E29" s="1344" t="s">
        <v>157</v>
      </c>
      <c r="F29" s="13" t="s">
        <v>157</v>
      </c>
      <c r="G29" s="1804"/>
      <c r="H29" s="513"/>
      <c r="I29" s="13"/>
      <c r="J29" s="79"/>
      <c r="K29" s="127"/>
      <c r="L29" s="71"/>
      <c r="M29" s="1345"/>
    </row>
    <row r="30" spans="1:13" ht="17.25" thickBot="1" x14ac:dyDescent="0.35">
      <c r="A30" s="2194">
        <v>10</v>
      </c>
      <c r="B30" s="200" t="s">
        <v>3424</v>
      </c>
      <c r="C30" s="23" t="s">
        <v>3425</v>
      </c>
      <c r="D30" s="923"/>
      <c r="E30" s="1072">
        <v>1000</v>
      </c>
      <c r="F30" s="517">
        <v>1000</v>
      </c>
      <c r="G30" s="2176">
        <v>0</v>
      </c>
      <c r="H30" s="436">
        <f>ROUND(G30*F30/F30,2)</f>
        <v>0</v>
      </c>
      <c r="I30" s="23" t="s">
        <v>50</v>
      </c>
      <c r="J30" s="25"/>
      <c r="K30" s="208">
        <f>IF(OR(ISBLANK(G30),G30=0,ISBLANK(J30)),,ROUND(J30+$K$3,2))</f>
        <v>0</v>
      </c>
      <c r="L30" s="28">
        <f>ROUND(K30*H30,2)</f>
        <v>0</v>
      </c>
      <c r="M30" s="1353">
        <f>ROUND(K30/F30,4)</f>
        <v>0</v>
      </c>
    </row>
    <row r="31" spans="1:13" ht="17.25" thickBot="1" x14ac:dyDescent="0.35">
      <c r="A31" s="2195"/>
      <c r="B31" s="13" t="s">
        <v>1605</v>
      </c>
      <c r="C31" s="13"/>
      <c r="D31" s="444"/>
      <c r="E31" s="1344" t="s">
        <v>157</v>
      </c>
      <c r="F31" s="13" t="s">
        <v>157</v>
      </c>
      <c r="G31" s="1804"/>
      <c r="H31" s="513"/>
      <c r="I31" s="13"/>
      <c r="J31" s="79"/>
      <c r="K31" s="127"/>
      <c r="L31" s="71"/>
      <c r="M31" s="1345"/>
    </row>
    <row r="32" spans="1:13" ht="17.25" thickBot="1" x14ac:dyDescent="0.35">
      <c r="A32" s="2193">
        <v>11</v>
      </c>
      <c r="B32" s="165" t="s">
        <v>1607</v>
      </c>
      <c r="C32" s="238" t="s">
        <v>51</v>
      </c>
      <c r="D32" s="1357"/>
      <c r="E32" s="1076">
        <v>1</v>
      </c>
      <c r="F32" s="1358">
        <v>1</v>
      </c>
      <c r="G32" s="2180">
        <v>35</v>
      </c>
      <c r="H32" s="470">
        <f>ROUND(G32*F32/F32,2)</f>
        <v>35</v>
      </c>
      <c r="I32" s="62" t="s">
        <v>50</v>
      </c>
      <c r="J32" s="984"/>
      <c r="K32" s="270"/>
      <c r="L32" s="221"/>
      <c r="M32" s="1347"/>
    </row>
    <row r="33" spans="1:23" ht="17.25" thickBot="1" x14ac:dyDescent="0.35">
      <c r="A33" s="2195"/>
      <c r="B33" s="13" t="s">
        <v>1608</v>
      </c>
      <c r="C33" s="1352" t="s">
        <v>52</v>
      </c>
      <c r="D33" s="962"/>
      <c r="E33" s="962"/>
      <c r="F33" s="962"/>
      <c r="G33" s="963"/>
      <c r="H33" s="612" t="e">
        <f>ROUND(G32*F32/F33,2)</f>
        <v>#DIV/0!</v>
      </c>
      <c r="I33" s="538" t="s">
        <v>50</v>
      </c>
      <c r="J33" s="964"/>
      <c r="K33" s="116">
        <f>IF(OR(ISBLANK(G32),G32=0,ISBLANK(F33)),,ROUND(J33+$K$3,2))</f>
        <v>0</v>
      </c>
      <c r="L33" s="278" t="e">
        <f>ROUND(H33*K33,2)</f>
        <v>#DIV/0!</v>
      </c>
      <c r="M33" s="1346" t="e">
        <f>ROUND(K33/F33,4)</f>
        <v>#DIV/0!</v>
      </c>
      <c r="W33" s="1359"/>
    </row>
    <row r="34" spans="1:23" ht="17.25" thickBot="1" x14ac:dyDescent="0.35">
      <c r="A34" s="2194">
        <v>12</v>
      </c>
      <c r="B34" s="200" t="s">
        <v>1609</v>
      </c>
      <c r="C34" s="50" t="s">
        <v>3426</v>
      </c>
      <c r="D34" s="947"/>
      <c r="E34" s="1072">
        <v>1000</v>
      </c>
      <c r="F34" s="23">
        <v>1000</v>
      </c>
      <c r="G34" s="2176">
        <v>10</v>
      </c>
      <c r="H34" s="436">
        <f>ROUND(G34*F34/F34,2)</f>
        <v>10</v>
      </c>
      <c r="I34" s="23" t="s">
        <v>50</v>
      </c>
      <c r="J34" s="25"/>
      <c r="K34" s="208">
        <f>IF(OR(ISBLANK(G34),G34=0,ISBLANK(J34)),,ROUND(J34+$K$3,2))</f>
        <v>0</v>
      </c>
      <c r="L34" s="28">
        <f>ROUND(K34*H34,2)</f>
        <v>0</v>
      </c>
      <c r="M34" s="1353">
        <f>ROUND(K34/F34,4)</f>
        <v>0</v>
      </c>
    </row>
    <row r="35" spans="1:23" ht="17.25" thickBot="1" x14ac:dyDescent="0.35">
      <c r="A35" s="2195"/>
      <c r="B35" s="13" t="s">
        <v>1605</v>
      </c>
      <c r="C35" s="59" t="s">
        <v>157</v>
      </c>
      <c r="D35" s="640"/>
      <c r="E35" s="1075"/>
      <c r="F35" s="48"/>
      <c r="G35" s="1805"/>
      <c r="H35" s="128"/>
      <c r="I35" s="48"/>
      <c r="J35" s="79"/>
      <c r="K35" s="188"/>
      <c r="L35" s="71"/>
      <c r="M35" s="1345"/>
    </row>
    <row r="36" spans="1:23" ht="17.25" thickBot="1" x14ac:dyDescent="0.35">
      <c r="A36" s="2194">
        <v>13</v>
      </c>
      <c r="B36" s="200" t="s">
        <v>1610</v>
      </c>
      <c r="C36" s="50" t="s">
        <v>1611</v>
      </c>
      <c r="D36" s="923"/>
      <c r="E36" s="1072">
        <v>500</v>
      </c>
      <c r="F36" s="23">
        <v>500</v>
      </c>
      <c r="G36" s="2176"/>
      <c r="H36" s="436">
        <f>ROUND(G36*F36/F36,2)</f>
        <v>0</v>
      </c>
      <c r="I36" s="23" t="s">
        <v>50</v>
      </c>
      <c r="J36" s="25"/>
      <c r="K36" s="208">
        <f>IF(OR(ISBLANK(G36),G36=0,ISBLANK(J36)),,ROUND(J36+$K$3,2))</f>
        <v>0</v>
      </c>
      <c r="L36" s="28">
        <f>ROUND(K36*H36,2)</f>
        <v>0</v>
      </c>
      <c r="M36" s="1353">
        <f>ROUND(K36/F36,4)</f>
        <v>0</v>
      </c>
    </row>
    <row r="37" spans="1:23" ht="17.25" thickBot="1" x14ac:dyDescent="0.35">
      <c r="A37" s="2195"/>
      <c r="B37" s="48" t="s">
        <v>1605</v>
      </c>
      <c r="C37" s="59" t="s">
        <v>157</v>
      </c>
      <c r="D37" s="640"/>
      <c r="E37" s="1075">
        <v>500</v>
      </c>
      <c r="F37" s="48">
        <v>500</v>
      </c>
      <c r="G37" s="1798"/>
      <c r="H37" s="513"/>
      <c r="I37" s="48"/>
      <c r="J37" s="79"/>
      <c r="K37" s="188"/>
      <c r="L37" s="71"/>
      <c r="M37" s="1345"/>
    </row>
    <row r="38" spans="1:23" ht="17.25" thickBot="1" x14ac:dyDescent="0.35">
      <c r="A38" s="2194">
        <v>14</v>
      </c>
      <c r="B38" s="200" t="s">
        <v>1612</v>
      </c>
      <c r="C38" s="23" t="s">
        <v>1613</v>
      </c>
      <c r="D38" s="947"/>
      <c r="E38" s="1072">
        <v>150</v>
      </c>
      <c r="F38" s="23">
        <v>150</v>
      </c>
      <c r="G38" s="2176">
        <v>60</v>
      </c>
      <c r="H38" s="436">
        <f>ROUND(G38*F38/F38,2)</f>
        <v>60</v>
      </c>
      <c r="I38" s="23" t="s">
        <v>50</v>
      </c>
      <c r="J38" s="25"/>
      <c r="K38" s="208">
        <f>IF(OR(ISBLANK(G38),G38=0,ISBLANK(J38)),,ROUND(J38+$K$3,2))</f>
        <v>0</v>
      </c>
      <c r="L38" s="28">
        <f>ROUND(K38*H38,2)</f>
        <v>0</v>
      </c>
      <c r="M38" s="1353">
        <f>ROUND(K38/F38,4)</f>
        <v>0</v>
      </c>
    </row>
    <row r="39" spans="1:23" x14ac:dyDescent="0.3">
      <c r="A39" s="2194"/>
      <c r="B39" s="34" t="s">
        <v>1614</v>
      </c>
      <c r="C39" s="34" t="s">
        <v>1615</v>
      </c>
      <c r="D39" s="923"/>
      <c r="E39" s="1073">
        <v>200</v>
      </c>
      <c r="F39" s="34">
        <v>200</v>
      </c>
      <c r="G39" s="1802"/>
      <c r="H39" s="135">
        <f>ROUND($G$38*$F$38/F39,2)</f>
        <v>45</v>
      </c>
      <c r="I39" s="23" t="s">
        <v>50</v>
      </c>
      <c r="J39" s="82"/>
      <c r="K39" s="134">
        <f>IF(OR(ISBLANK(G38),G38=0,ISBLANK(J39)),,ROUND(J39+$K$3,2))</f>
        <v>0</v>
      </c>
      <c r="L39" s="28">
        <f>ROUND(K39*H39,2)</f>
        <v>0</v>
      </c>
      <c r="M39" s="1353">
        <f>ROUND(K39/F39,4)</f>
        <v>0</v>
      </c>
    </row>
    <row r="40" spans="1:23" ht="17.25" thickBot="1" x14ac:dyDescent="0.35">
      <c r="A40" s="2195"/>
      <c r="B40" s="13" t="s">
        <v>1605</v>
      </c>
      <c r="C40" s="13" t="s">
        <v>1616</v>
      </c>
      <c r="D40" s="962"/>
      <c r="E40" s="1074">
        <v>200</v>
      </c>
      <c r="F40" s="13">
        <v>200</v>
      </c>
      <c r="G40" s="1796"/>
      <c r="H40" s="513">
        <f>ROUND($G$38*$F$38/F40,2)</f>
        <v>45</v>
      </c>
      <c r="I40" s="13" t="s">
        <v>50</v>
      </c>
      <c r="J40" s="60"/>
      <c r="K40" s="127">
        <f>IF(OR(ISBLANK(G38),G38=0,ISBLANK(J40)),,ROUND(J40+$K$3,2))</f>
        <v>0</v>
      </c>
      <c r="L40" s="71">
        <f>ROUND(K40*H40,2)</f>
        <v>0</v>
      </c>
      <c r="M40" s="1345">
        <f>ROUND(K40/F40,4)</f>
        <v>0</v>
      </c>
    </row>
    <row r="41" spans="1:23" ht="17.25" thickBot="1" x14ac:dyDescent="0.35">
      <c r="A41" s="2194">
        <v>15</v>
      </c>
      <c r="B41" s="273" t="s">
        <v>1617</v>
      </c>
      <c r="C41" s="34" t="s">
        <v>1618</v>
      </c>
      <c r="D41" s="947"/>
      <c r="E41" s="1342" t="s">
        <v>1619</v>
      </c>
      <c r="F41" s="34">
        <v>250</v>
      </c>
      <c r="G41" s="2176">
        <v>150</v>
      </c>
      <c r="H41" s="436">
        <f>ROUND(G41*F41/F41,2)</f>
        <v>150</v>
      </c>
      <c r="I41" s="23" t="s">
        <v>50</v>
      </c>
      <c r="J41" s="25"/>
      <c r="K41" s="208">
        <f>IF(OR(ISBLANK(G41),G41=0,ISBLANK(J41)),,ROUND(J41+$K$3,2))</f>
        <v>0</v>
      </c>
      <c r="L41" s="28">
        <f>ROUND(K41*H41,2)</f>
        <v>0</v>
      </c>
      <c r="M41" s="1353">
        <f>ROUND(K41/F41,4)</f>
        <v>0</v>
      </c>
    </row>
    <row r="42" spans="1:23" ht="17.25" thickBot="1" x14ac:dyDescent="0.35">
      <c r="A42" s="2194"/>
      <c r="B42" s="13" t="s">
        <v>1620</v>
      </c>
      <c r="C42" s="51" t="s">
        <v>51</v>
      </c>
      <c r="E42" s="1355"/>
      <c r="F42" s="88"/>
      <c r="G42" s="1797"/>
      <c r="H42" s="135"/>
      <c r="I42" s="88"/>
      <c r="J42" s="1012"/>
      <c r="K42" s="207"/>
      <c r="L42" s="32"/>
      <c r="M42" s="1350"/>
    </row>
    <row r="43" spans="1:23" ht="17.25" thickBot="1" x14ac:dyDescent="0.35">
      <c r="A43" s="2195"/>
      <c r="B43" s="13" t="s">
        <v>157</v>
      </c>
      <c r="C43" s="1352" t="s">
        <v>52</v>
      </c>
      <c r="D43" s="962"/>
      <c r="E43" s="962"/>
      <c r="F43" s="962"/>
      <c r="G43" s="963"/>
      <c r="H43" s="612" t="e">
        <f>ROUND(G41*F41/F43,2)</f>
        <v>#DIV/0!</v>
      </c>
      <c r="I43" s="538" t="s">
        <v>50</v>
      </c>
      <c r="J43" s="964"/>
      <c r="K43" s="116">
        <f>IF(OR(ISBLANK(G41),G41=0,ISBLANK(F43)),,ROUND(J43+$K$3,2))</f>
        <v>0</v>
      </c>
      <c r="L43" s="278" t="e">
        <f>ROUND(K43*H43,2)</f>
        <v>#DIV/0!</v>
      </c>
      <c r="M43" s="1346" t="e">
        <f>ROUND(K43/F43,4)</f>
        <v>#DIV/0!</v>
      </c>
    </row>
    <row r="44" spans="1:23" ht="17.25" thickBot="1" x14ac:dyDescent="0.35">
      <c r="A44" s="2194">
        <v>16</v>
      </c>
      <c r="B44" s="200" t="s">
        <v>1621</v>
      </c>
      <c r="C44" s="23" t="s">
        <v>1622</v>
      </c>
      <c r="D44" s="947"/>
      <c r="E44" s="1336" t="s">
        <v>1623</v>
      </c>
      <c r="F44" s="23">
        <v>500</v>
      </c>
      <c r="G44" s="2176">
        <v>20</v>
      </c>
      <c r="H44" s="436">
        <f>ROUND(G44*F44/F44,2)</f>
        <v>20</v>
      </c>
      <c r="I44" s="23" t="s">
        <v>50</v>
      </c>
      <c r="J44" s="25"/>
      <c r="K44" s="208">
        <f>IF(OR(ISBLANK(G44),G44=0,ISBLANK(J44),),,ROUND(J44+$K$3,2))</f>
        <v>0</v>
      </c>
      <c r="L44" s="28">
        <f>ROUND(K44*H44,2)</f>
        <v>0</v>
      </c>
      <c r="M44" s="1353">
        <f>ROUND(K44/F44,4)</f>
        <v>0</v>
      </c>
    </row>
    <row r="45" spans="1:23" x14ac:dyDescent="0.3">
      <c r="A45" s="2194"/>
      <c r="B45" s="88" t="s">
        <v>1624</v>
      </c>
      <c r="C45" s="51" t="s">
        <v>51</v>
      </c>
      <c r="E45" s="1355"/>
      <c r="F45" s="88"/>
      <c r="G45" s="1797"/>
      <c r="H45" s="135"/>
      <c r="I45" s="88"/>
      <c r="J45" s="1012"/>
      <c r="K45" s="207"/>
      <c r="L45" s="32"/>
      <c r="M45" s="1350"/>
    </row>
    <row r="46" spans="1:23" ht="17.25" thickBot="1" x14ac:dyDescent="0.35">
      <c r="A46" s="2195"/>
      <c r="B46" s="13"/>
      <c r="C46" s="1352" t="s">
        <v>52</v>
      </c>
      <c r="D46" s="962"/>
      <c r="E46" s="962"/>
      <c r="F46" s="962"/>
      <c r="G46" s="963"/>
      <c r="H46" s="612" t="e">
        <f>ROUND(G44*F44/F46,2)</f>
        <v>#DIV/0!</v>
      </c>
      <c r="I46" s="538" t="s">
        <v>50</v>
      </c>
      <c r="J46" s="964"/>
      <c r="K46" s="116">
        <f>IF(OR(ISBLANK(G44),G44=0,ISBLANK(F46)),,ROUND(J46+$K$3,2))</f>
        <v>0</v>
      </c>
      <c r="L46" s="278" t="e">
        <f>ROUND(K46*H46,2)</f>
        <v>#DIV/0!</v>
      </c>
      <c r="M46" s="1346" t="e">
        <f>ROUND(K46/F46,4)</f>
        <v>#DIV/0!</v>
      </c>
    </row>
    <row r="47" spans="1:23" ht="17.25" thickBot="1" x14ac:dyDescent="0.35">
      <c r="A47" s="2194">
        <v>17</v>
      </c>
      <c r="B47" s="1868" t="s">
        <v>1625</v>
      </c>
      <c r="C47" s="1967" t="s">
        <v>3427</v>
      </c>
      <c r="D47" s="1995"/>
      <c r="E47" s="2200" t="s">
        <v>1626</v>
      </c>
      <c r="F47" s="1373">
        <v>1500</v>
      </c>
      <c r="G47" s="2176">
        <v>0</v>
      </c>
      <c r="H47" s="436">
        <f>ROUND(G47*F47/F47,2)</f>
        <v>0</v>
      </c>
      <c r="I47" s="23" t="s">
        <v>50</v>
      </c>
      <c r="J47" s="25"/>
      <c r="K47" s="208">
        <f>IF(OR(ISBLANK(G47),G47=0,ISBLANK(J47)),,ROUND(J47+$K$3,2))</f>
        <v>0</v>
      </c>
      <c r="L47" s="28">
        <f>ROUND(K47*H47,2)</f>
        <v>0</v>
      </c>
      <c r="M47" s="1353">
        <f>ROUND(K47/F47,4)</f>
        <v>0</v>
      </c>
    </row>
    <row r="48" spans="1:23" x14ac:dyDescent="0.3">
      <c r="A48" s="2194"/>
      <c r="B48" s="34" t="s">
        <v>1627</v>
      </c>
      <c r="C48" s="51" t="s">
        <v>51</v>
      </c>
      <c r="E48" s="1355"/>
      <c r="F48" s="88"/>
      <c r="G48" s="1797" t="s">
        <v>157</v>
      </c>
      <c r="H48" s="135"/>
      <c r="I48" s="88"/>
      <c r="J48" s="1012"/>
      <c r="K48" s="207"/>
      <c r="L48" s="32"/>
      <c r="M48" s="1350"/>
    </row>
    <row r="49" spans="1:13" ht="17.25" thickBot="1" x14ac:dyDescent="0.35">
      <c r="A49" s="2195"/>
      <c r="B49" s="48" t="s">
        <v>157</v>
      </c>
      <c r="C49" s="1352" t="s">
        <v>52</v>
      </c>
      <c r="D49" s="962"/>
      <c r="E49" s="962"/>
      <c r="F49" s="962"/>
      <c r="G49" s="963"/>
      <c r="H49" s="612" t="e">
        <f>ROUND(G47*F47/F49,2)</f>
        <v>#DIV/0!</v>
      </c>
      <c r="I49" s="538" t="s">
        <v>50</v>
      </c>
      <c r="J49" s="964"/>
      <c r="K49" s="116">
        <f>IF(OR(ISBLANK(G47),G47=0,ISBLANK(F49)),,ROUND(J49+$K$3,2))</f>
        <v>0</v>
      </c>
      <c r="L49" s="278" t="e">
        <f>ROUND(K49*H49,2)</f>
        <v>#DIV/0!</v>
      </c>
      <c r="M49" s="1346" t="e">
        <f>ROUND(K49/F49,4)</f>
        <v>#DIV/0!</v>
      </c>
    </row>
    <row r="50" spans="1:13" ht="17.25" thickBot="1" x14ac:dyDescent="0.35">
      <c r="A50" s="2194">
        <v>18</v>
      </c>
      <c r="B50" s="165" t="s">
        <v>1628</v>
      </c>
      <c r="C50" s="62" t="s">
        <v>3428</v>
      </c>
      <c r="D50" s="947"/>
      <c r="E50" s="1361" t="s">
        <v>1626</v>
      </c>
      <c r="F50" s="62">
        <v>1500</v>
      </c>
      <c r="G50" s="2176">
        <v>0</v>
      </c>
      <c r="H50" s="436">
        <f>ROUND(G50*F50/F50,2)</f>
        <v>0</v>
      </c>
      <c r="I50" s="23" t="s">
        <v>50</v>
      </c>
      <c r="J50" s="25"/>
      <c r="K50" s="208">
        <f>IF(OR(ISBLANK(G50),G50=0,ISBLANK(J50)),,ROUND(J50+$K$3,2))</f>
        <v>0</v>
      </c>
      <c r="L50" s="28">
        <f>ROUND(K50*H50,2)</f>
        <v>0</v>
      </c>
      <c r="M50" s="1353">
        <f>ROUND(K50/F50,4)</f>
        <v>0</v>
      </c>
    </row>
    <row r="51" spans="1:13" x14ac:dyDescent="0.3">
      <c r="A51" s="2194"/>
      <c r="B51" s="34" t="s">
        <v>1627</v>
      </c>
      <c r="C51" s="51" t="s">
        <v>51</v>
      </c>
      <c r="E51" s="1355"/>
      <c r="F51" s="88"/>
      <c r="G51" s="1797"/>
      <c r="H51" s="135"/>
      <c r="I51" s="88"/>
      <c r="J51" s="1012"/>
      <c r="K51" s="207"/>
      <c r="L51" s="32"/>
      <c r="M51" s="1350"/>
    </row>
    <row r="52" spans="1:13" ht="17.25" thickBot="1" x14ac:dyDescent="0.35">
      <c r="A52" s="2195"/>
      <c r="B52" s="48" t="s">
        <v>157</v>
      </c>
      <c r="C52" s="1352" t="s">
        <v>52</v>
      </c>
      <c r="D52" s="962"/>
      <c r="E52" s="962"/>
      <c r="F52" s="962"/>
      <c r="G52" s="963"/>
      <c r="H52" s="612" t="e">
        <f>ROUND(G50*F50/F52,2)</f>
        <v>#DIV/0!</v>
      </c>
      <c r="I52" s="538" t="s">
        <v>50</v>
      </c>
      <c r="J52" s="964"/>
      <c r="K52" s="116">
        <f>IF(OR(ISBLANK(G50),G50=0,ISBLANK(F52)),,ROUND(J52+$K$3,2))</f>
        <v>0</v>
      </c>
      <c r="L52" s="278" t="e">
        <f>ROUND(K52*H52,2)</f>
        <v>#DIV/0!</v>
      </c>
      <c r="M52" s="1346" t="e">
        <f>ROUND(K52/F52,4)</f>
        <v>#DIV/0!</v>
      </c>
    </row>
    <row r="53" spans="1:13" ht="17.25" thickBot="1" x14ac:dyDescent="0.35">
      <c r="A53" s="2194">
        <v>19</v>
      </c>
      <c r="B53" s="200" t="s">
        <v>1629</v>
      </c>
      <c r="C53" s="23" t="s">
        <v>1630</v>
      </c>
      <c r="D53" s="947"/>
      <c r="E53" s="1072">
        <v>5000</v>
      </c>
      <c r="F53" s="23">
        <v>5000</v>
      </c>
      <c r="G53" s="2176">
        <v>0</v>
      </c>
      <c r="H53" s="436">
        <f>ROUND(G53*F53/F53,2)</f>
        <v>0</v>
      </c>
      <c r="I53" s="23" t="s">
        <v>50</v>
      </c>
      <c r="J53" s="25"/>
      <c r="K53" s="208">
        <f>IF(OR(ISBLANK(G53),G53=0,ISBLANK(J53)),,ROUND(J53+$K$3,2))</f>
        <v>0</v>
      </c>
      <c r="L53" s="28">
        <f>ROUND(K53*H53,2)</f>
        <v>0</v>
      </c>
      <c r="M53" s="1353">
        <f>ROUND(K53/F53,4)</f>
        <v>0</v>
      </c>
    </row>
    <row r="54" spans="1:13" x14ac:dyDescent="0.3">
      <c r="A54" s="2194"/>
      <c r="B54" s="34"/>
      <c r="C54" s="34" t="s">
        <v>1631</v>
      </c>
      <c r="D54" s="923"/>
      <c r="E54" s="1073">
        <v>5000</v>
      </c>
      <c r="F54" s="34">
        <v>5000</v>
      </c>
      <c r="G54" s="1797"/>
      <c r="H54" s="135">
        <f>ROUND($G$53*$F$53/F54,2)</f>
        <v>0</v>
      </c>
      <c r="I54" s="23" t="s">
        <v>50</v>
      </c>
      <c r="J54" s="82"/>
      <c r="K54" s="134">
        <f>IF(OR(ISBLANK(G53),G53=0,ISBLANK(J54)),,ROUND(J54+$K$3,2))</f>
        <v>0</v>
      </c>
      <c r="L54" s="28">
        <f>ROUND(K54*H54,2)</f>
        <v>0</v>
      </c>
      <c r="M54" s="1353">
        <f>ROUND(K54/F54,4)</f>
        <v>0</v>
      </c>
    </row>
    <row r="55" spans="1:13" x14ac:dyDescent="0.3">
      <c r="A55" s="2194"/>
      <c r="B55" s="113"/>
      <c r="C55" s="51" t="s">
        <v>51</v>
      </c>
      <c r="E55" s="1109"/>
      <c r="F55" s="113"/>
      <c r="G55" s="1802"/>
      <c r="H55" s="186"/>
      <c r="I55" s="88"/>
      <c r="J55" s="1362"/>
      <c r="K55" s="227"/>
      <c r="L55" s="32"/>
      <c r="M55" s="1350"/>
    </row>
    <row r="56" spans="1:13" ht="17.25" thickBot="1" x14ac:dyDescent="0.35">
      <c r="A56" s="2195"/>
      <c r="B56" s="13" t="s">
        <v>157</v>
      </c>
      <c r="C56" s="1352" t="s">
        <v>52</v>
      </c>
      <c r="D56" s="962"/>
      <c r="E56" s="962"/>
      <c r="F56" s="962" t="s">
        <v>157</v>
      </c>
      <c r="G56" s="963"/>
      <c r="H56" s="612" t="e">
        <f>ROUND(G53*F53/F56,2)</f>
        <v>#VALUE!</v>
      </c>
      <c r="I56" s="538" t="s">
        <v>50</v>
      </c>
      <c r="J56" s="964"/>
      <c r="K56" s="116">
        <f>IF(OR(ISBLANK(G53),G53=0,ISBLANK(J56)),,ROUND(J56+$K$3,2))</f>
        <v>0</v>
      </c>
      <c r="L56" s="278" t="e">
        <f>ROUND(H56*K56,2)</f>
        <v>#VALUE!</v>
      </c>
      <c r="M56" s="1346" t="e">
        <f>ROUND(K56/F56,4)</f>
        <v>#VALUE!</v>
      </c>
    </row>
    <row r="57" spans="1:13" ht="17.25" thickBot="1" x14ac:dyDescent="0.35">
      <c r="A57" s="2194">
        <v>20</v>
      </c>
      <c r="B57" s="200" t="s">
        <v>1632</v>
      </c>
      <c r="C57" s="23" t="s">
        <v>1633</v>
      </c>
      <c r="D57" s="947"/>
      <c r="E57" s="1072">
        <v>5000</v>
      </c>
      <c r="F57" s="23">
        <v>5000</v>
      </c>
      <c r="G57" s="2176">
        <v>0</v>
      </c>
      <c r="H57" s="436">
        <f>ROUND(G57*F57/F57,2)</f>
        <v>0</v>
      </c>
      <c r="I57" s="23" t="s">
        <v>50</v>
      </c>
      <c r="J57" s="25"/>
      <c r="K57" s="208">
        <f>IF(OR(ISBLANK(G57),G57=0,ISBLANK(J57)),,ROUND(J57+$K$3,2))</f>
        <v>0</v>
      </c>
      <c r="L57" s="28">
        <f>ROUND(K57*H57,2)</f>
        <v>0</v>
      </c>
      <c r="M57" s="1353">
        <f>ROUND(K57/F57,4)</f>
        <v>0</v>
      </c>
    </row>
    <row r="58" spans="1:13" x14ac:dyDescent="0.3">
      <c r="A58" s="2194"/>
      <c r="B58" s="34"/>
      <c r="C58" s="34" t="s">
        <v>1634</v>
      </c>
      <c r="D58" s="923"/>
      <c r="E58" s="1073">
        <v>5000</v>
      </c>
      <c r="F58" s="34">
        <v>5000</v>
      </c>
      <c r="G58" s="1802"/>
      <c r="H58" s="436">
        <f>ROUND(G57*F57/F58,2)</f>
        <v>0</v>
      </c>
      <c r="I58" s="23" t="s">
        <v>50</v>
      </c>
      <c r="J58" s="82"/>
      <c r="K58" s="134">
        <f>IF(OR(ISBLANK(G57),G57=0,ISBLANK(J58)),,ROUND(J58+$K$3,2))</f>
        <v>0</v>
      </c>
      <c r="L58" s="28">
        <f>ROUND(K58*H58,2)</f>
        <v>0</v>
      </c>
      <c r="M58" s="1353">
        <f>ROUND(K58/F58,4)</f>
        <v>0</v>
      </c>
    </row>
    <row r="59" spans="1:13" x14ac:dyDescent="0.3">
      <c r="A59" s="2194"/>
      <c r="B59" s="113"/>
      <c r="C59" s="51" t="s">
        <v>51</v>
      </c>
      <c r="E59" s="1077"/>
      <c r="F59" s="88"/>
      <c r="G59" s="1802"/>
      <c r="H59" s="186"/>
      <c r="I59" s="88"/>
      <c r="J59" s="1012"/>
      <c r="K59" s="207"/>
      <c r="L59" s="32"/>
      <c r="M59" s="1350"/>
    </row>
    <row r="60" spans="1:13" ht="17.25" thickBot="1" x14ac:dyDescent="0.35">
      <c r="A60" s="2195"/>
      <c r="B60" s="13"/>
      <c r="C60" s="1352" t="s">
        <v>52</v>
      </c>
      <c r="D60" s="962"/>
      <c r="E60" s="962"/>
      <c r="F60" s="962"/>
      <c r="G60" s="963"/>
      <c r="H60" s="612" t="e">
        <f>ROUND(G57*F57/F60,2)</f>
        <v>#DIV/0!</v>
      </c>
      <c r="I60" s="538" t="s">
        <v>50</v>
      </c>
      <c r="J60" s="964"/>
      <c r="K60" s="116">
        <f>IF(OR(ISBLANK(G57),G57=0,ISBLANK(J60)),,ROUND(J60+$K$3,2))</f>
        <v>0</v>
      </c>
      <c r="L60" s="278" t="e">
        <f>ROUND(H60*K60,2)</f>
        <v>#DIV/0!</v>
      </c>
      <c r="M60" s="1346" t="e">
        <f>ROUND(K60/F60,4)</f>
        <v>#DIV/0!</v>
      </c>
    </row>
    <row r="61" spans="1:13" ht="17.25" thickBot="1" x14ac:dyDescent="0.35">
      <c r="A61" s="2194">
        <v>21</v>
      </c>
      <c r="B61" s="200" t="s">
        <v>1635</v>
      </c>
      <c r="C61" s="23" t="s">
        <v>1636</v>
      </c>
      <c r="D61" s="947"/>
      <c r="E61" s="1072">
        <v>5000</v>
      </c>
      <c r="F61" s="23">
        <v>5000</v>
      </c>
      <c r="G61" s="2176">
        <v>0</v>
      </c>
      <c r="H61" s="436">
        <f>ROUND(G61*F61/F61,2)</f>
        <v>0</v>
      </c>
      <c r="I61" s="23" t="s">
        <v>50</v>
      </c>
      <c r="J61" s="25"/>
      <c r="K61" s="208">
        <f>IF(OR(ISBLANK(G61),G61=0,ISBLANK(J61)),,ROUND(J61+$K$3,2))</f>
        <v>0</v>
      </c>
      <c r="L61" s="28">
        <f>ROUND(K61*H61,2)</f>
        <v>0</v>
      </c>
      <c r="M61" s="1353">
        <f>ROUND(K61/F61,4)</f>
        <v>0</v>
      </c>
    </row>
    <row r="62" spans="1:13" x14ac:dyDescent="0.3">
      <c r="A62" s="2194"/>
      <c r="B62" s="34"/>
      <c r="C62" s="34" t="s">
        <v>1637</v>
      </c>
      <c r="D62" s="923"/>
      <c r="E62" s="1073">
        <v>5000</v>
      </c>
      <c r="F62" s="34">
        <v>5000</v>
      </c>
      <c r="G62" s="1799"/>
      <c r="H62" s="135">
        <f>ROUND($G$61*$F$61/F62,2)</f>
        <v>0</v>
      </c>
      <c r="I62" s="23" t="s">
        <v>50</v>
      </c>
      <c r="J62" s="82"/>
      <c r="K62" s="134">
        <f>IF(OR(ISBLANK(G61),G61=0,ISBLANK(J62)),,ROUND(J62+$K$3,2))</f>
        <v>0</v>
      </c>
      <c r="L62" s="28">
        <f>ROUND(K62*H62,2)</f>
        <v>0</v>
      </c>
      <c r="M62" s="1353">
        <f>ROUND(K62/F62,4)</f>
        <v>0</v>
      </c>
    </row>
    <row r="63" spans="1:13" x14ac:dyDescent="0.3">
      <c r="A63" s="2194"/>
      <c r="B63" s="113"/>
      <c r="C63" s="51" t="s">
        <v>51</v>
      </c>
      <c r="E63" s="1109"/>
      <c r="F63" s="113"/>
      <c r="G63" s="1802"/>
      <c r="H63" s="135"/>
      <c r="I63" s="88"/>
      <c r="J63" s="1362"/>
      <c r="K63" s="227"/>
      <c r="L63" s="32"/>
      <c r="M63" s="1350"/>
    </row>
    <row r="64" spans="1:13" ht="17.25" thickBot="1" x14ac:dyDescent="0.35">
      <c r="A64" s="2195"/>
      <c r="B64" s="13"/>
      <c r="C64" s="1352" t="s">
        <v>52</v>
      </c>
      <c r="D64" s="962"/>
      <c r="E64" s="962"/>
      <c r="F64" s="962"/>
      <c r="G64" s="963"/>
      <c r="H64" s="612" t="e">
        <f>ROUND(G61*F61/F64,2)</f>
        <v>#DIV/0!</v>
      </c>
      <c r="I64" s="538" t="s">
        <v>50</v>
      </c>
      <c r="J64" s="964"/>
      <c r="K64" s="116">
        <f>IF(OR(ISBLANK(G61),G61=0,ISBLANK(J64)),,ROUND(J64+$K$3,2))</f>
        <v>0</v>
      </c>
      <c r="L64" s="278" t="e">
        <f>ROUND(H64*K64,2)</f>
        <v>#DIV/0!</v>
      </c>
      <c r="M64" s="1346" t="e">
        <f>ROUND(K64/F64,4)</f>
        <v>#DIV/0!</v>
      </c>
    </row>
    <row r="65" spans="1:13" ht="17.25" thickBot="1" x14ac:dyDescent="0.35">
      <c r="A65" s="2193">
        <v>22</v>
      </c>
      <c r="B65" s="2123" t="s">
        <v>1638</v>
      </c>
      <c r="C65" s="156" t="s">
        <v>1639</v>
      </c>
      <c r="D65" s="1315"/>
      <c r="E65" s="1081">
        <v>2500</v>
      </c>
      <c r="F65" s="156">
        <v>2500</v>
      </c>
      <c r="G65" s="2180">
        <v>5</v>
      </c>
      <c r="H65" s="470">
        <f>ROUND(G65*F65/F65,2)</f>
        <v>5</v>
      </c>
      <c r="I65" s="62" t="s">
        <v>50</v>
      </c>
      <c r="J65" s="120"/>
      <c r="K65" s="270">
        <f>IF(OR(ISBLANK(G65),G65=0,ISBLANK(J65)),,ROUND(J65+$K$3,2))</f>
        <v>0</v>
      </c>
      <c r="L65" s="221">
        <f>ROUND(K65*H65,2)</f>
        <v>0</v>
      </c>
      <c r="M65" s="1347">
        <f>ROUND(K65/F65,4)</f>
        <v>0</v>
      </c>
    </row>
    <row r="66" spans="1:13" x14ac:dyDescent="0.3">
      <c r="A66" s="2194"/>
      <c r="B66" s="113"/>
      <c r="C66" s="113" t="s">
        <v>1640</v>
      </c>
      <c r="D66" s="923"/>
      <c r="E66" s="1109">
        <v>2500</v>
      </c>
      <c r="F66" s="113">
        <v>2500</v>
      </c>
      <c r="G66" s="1802"/>
      <c r="H66" s="135">
        <f>ROUND($G$65*$F$65/F66,2)</f>
        <v>5</v>
      </c>
      <c r="I66" s="23" t="s">
        <v>50</v>
      </c>
      <c r="J66" s="80"/>
      <c r="K66" s="134">
        <f>IF(OR(ISBLANK(J66),G65=0,ISBLANK(G65)),,ROUND(J66+$K$3,2))</f>
        <v>0</v>
      </c>
      <c r="L66" s="28">
        <f t="shared" ref="L66:L68" si="0">ROUND(K66*H66,2)</f>
        <v>0</v>
      </c>
      <c r="M66" s="1353">
        <f>ROUND(K66/F66,4)</f>
        <v>0</v>
      </c>
    </row>
    <row r="67" spans="1:13" x14ac:dyDescent="0.3">
      <c r="A67" s="2194"/>
      <c r="B67" s="113"/>
      <c r="C67" s="113" t="s">
        <v>1641</v>
      </c>
      <c r="D67" s="923"/>
      <c r="E67" s="1109">
        <v>2500</v>
      </c>
      <c r="F67" s="113">
        <v>2500</v>
      </c>
      <c r="G67" s="1802"/>
      <c r="H67" s="436">
        <f>ROUND($G$65*$F$65/F67,2)</f>
        <v>5</v>
      </c>
      <c r="I67" s="23" t="s">
        <v>50</v>
      </c>
      <c r="J67" s="80"/>
      <c r="K67" s="134">
        <f>IF(OR(ISBLANK(J67),G65=0,ISBLANK(G65)),,ROUND(J67+$K$3,2))</f>
        <v>0</v>
      </c>
      <c r="L67" s="28">
        <f t="shared" si="0"/>
        <v>0</v>
      </c>
      <c r="M67" s="1353">
        <f>ROUND(K67/F67,4)</f>
        <v>0</v>
      </c>
    </row>
    <row r="68" spans="1:13" ht="17.25" thickBot="1" x14ac:dyDescent="0.35">
      <c r="A68" s="2195"/>
      <c r="B68" s="13"/>
      <c r="C68" s="146" t="s">
        <v>1642</v>
      </c>
      <c r="D68" s="962"/>
      <c r="E68" s="1074">
        <v>2400</v>
      </c>
      <c r="F68" s="13">
        <v>2400</v>
      </c>
      <c r="G68" s="1796"/>
      <c r="H68" s="513">
        <f>ROUND($G$65*$F$65/F68,2)</f>
        <v>5.21</v>
      </c>
      <c r="I68" s="48" t="s">
        <v>50</v>
      </c>
      <c r="J68" s="60"/>
      <c r="K68" s="127">
        <f>IF(OR(ISBLANK(J68),G65=0,ISBLANK(G65)),,ROUND(J68+$K$3,2))</f>
        <v>0</v>
      </c>
      <c r="L68" s="71">
        <f t="shared" si="0"/>
        <v>0</v>
      </c>
      <c r="M68" s="1345">
        <f t="shared" ref="M68:M76" si="1">ROUND(K68/F68,4)</f>
        <v>0</v>
      </c>
    </row>
    <row r="69" spans="1:13" ht="17.25" thickBot="1" x14ac:dyDescent="0.35">
      <c r="A69" s="2194">
        <v>23</v>
      </c>
      <c r="B69" s="200" t="s">
        <v>1643</v>
      </c>
      <c r="C69" s="23" t="s">
        <v>1644</v>
      </c>
      <c r="D69" s="947"/>
      <c r="E69" s="1072">
        <v>2500</v>
      </c>
      <c r="F69" s="23">
        <v>2500</v>
      </c>
      <c r="G69" s="2176">
        <v>125</v>
      </c>
      <c r="H69" s="436">
        <f>ROUND(G69*F69/F69,2)</f>
        <v>125</v>
      </c>
      <c r="I69" s="23" t="s">
        <v>50</v>
      </c>
      <c r="J69" s="25"/>
      <c r="K69" s="208">
        <f>IF(OR(ISBLANK(G69),G69=0,ISBLANK(J69)),,ROUND(J69+$K$3,2))</f>
        <v>0</v>
      </c>
      <c r="L69" s="28">
        <f>ROUND(K69*H69,2)</f>
        <v>0</v>
      </c>
      <c r="M69" s="1353">
        <f t="shared" si="1"/>
        <v>0</v>
      </c>
    </row>
    <row r="70" spans="1:13" x14ac:dyDescent="0.3">
      <c r="A70" s="2194"/>
      <c r="B70" s="34"/>
      <c r="C70" s="56" t="s">
        <v>1645</v>
      </c>
      <c r="D70" s="923"/>
      <c r="E70" s="1073">
        <v>2400</v>
      </c>
      <c r="F70" s="34">
        <v>2400</v>
      </c>
      <c r="G70" s="1802"/>
      <c r="H70" s="135">
        <f>ROUND($G$69*$F$69/F70,2)</f>
        <v>130.21</v>
      </c>
      <c r="I70" s="23" t="s">
        <v>50</v>
      </c>
      <c r="J70" s="82"/>
      <c r="K70" s="134">
        <f>IF(OR(ISBLANK(J70),G69=0,ISBLANK(G69)),,ROUND(J70+$K$3,2))</f>
        <v>0</v>
      </c>
      <c r="L70" s="28">
        <f t="shared" ref="L70:L72" si="2">ROUND(K70*H70,2)</f>
        <v>0</v>
      </c>
      <c r="M70" s="1353">
        <f t="shared" si="1"/>
        <v>0</v>
      </c>
    </row>
    <row r="71" spans="1:13" x14ac:dyDescent="0.3">
      <c r="A71" s="2194"/>
      <c r="B71" s="34"/>
      <c r="C71" s="34" t="s">
        <v>1646</v>
      </c>
      <c r="D71" s="923"/>
      <c r="E71" s="1073">
        <v>2500</v>
      </c>
      <c r="F71" s="34">
        <v>2500</v>
      </c>
      <c r="G71" s="1802"/>
      <c r="H71" s="436">
        <f>ROUND($G$69*$F$69/F71,2)</f>
        <v>125</v>
      </c>
      <c r="I71" s="23" t="s">
        <v>50</v>
      </c>
      <c r="J71" s="82"/>
      <c r="K71" s="134">
        <f>IF(OR(ISBLANK(J71),G69=0,ISBLANK(G69)),,ROUND(J71+$K$3,2))</f>
        <v>0</v>
      </c>
      <c r="L71" s="28">
        <f t="shared" si="2"/>
        <v>0</v>
      </c>
      <c r="M71" s="1353">
        <f t="shared" si="1"/>
        <v>0</v>
      </c>
    </row>
    <row r="72" spans="1:13" ht="17.25" thickBot="1" x14ac:dyDescent="0.35">
      <c r="A72" s="2195"/>
      <c r="B72" s="13"/>
      <c r="C72" s="13" t="s">
        <v>1647</v>
      </c>
      <c r="D72" s="962"/>
      <c r="E72" s="1074">
        <v>2500</v>
      </c>
      <c r="F72" s="13">
        <v>2500</v>
      </c>
      <c r="G72" s="1796"/>
      <c r="H72" s="513">
        <f>ROUND($G$69*$F$69/F72,2)</f>
        <v>125</v>
      </c>
      <c r="I72" s="13" t="s">
        <v>50</v>
      </c>
      <c r="J72" s="60"/>
      <c r="K72" s="127">
        <f>IF(OR(ISBLANK(J72),G69=0,ISBLANK(G69)),,ROUND(J72+$K$3,2))</f>
        <v>0</v>
      </c>
      <c r="L72" s="71">
        <f t="shared" si="2"/>
        <v>0</v>
      </c>
      <c r="M72" s="1345">
        <f t="shared" si="1"/>
        <v>0</v>
      </c>
    </row>
    <row r="73" spans="1:13" ht="17.25" thickBot="1" x14ac:dyDescent="0.35">
      <c r="A73" s="2194">
        <v>24</v>
      </c>
      <c r="B73" s="200" t="s">
        <v>1648</v>
      </c>
      <c r="C73" s="50" t="s">
        <v>1649</v>
      </c>
      <c r="D73" s="947"/>
      <c r="E73" s="1072">
        <v>2400</v>
      </c>
      <c r="F73" s="23">
        <v>2400</v>
      </c>
      <c r="G73" s="2176">
        <v>0</v>
      </c>
      <c r="H73" s="436">
        <f>ROUND(G73*F73/F73,2)</f>
        <v>0</v>
      </c>
      <c r="I73" s="23" t="s">
        <v>50</v>
      </c>
      <c r="J73" s="25"/>
      <c r="K73" s="208">
        <f>IF(OR(ISBLANK(G73),G73=0,ISBLANK(J73)),,ROUND(J73+$K$3,2))</f>
        <v>0</v>
      </c>
      <c r="L73" s="28">
        <f>ROUND(K73*H73,2)</f>
        <v>0</v>
      </c>
      <c r="M73" s="1353">
        <f t="shared" si="1"/>
        <v>0</v>
      </c>
    </row>
    <row r="74" spans="1:13" x14ac:dyDescent="0.3">
      <c r="A74" s="2194"/>
      <c r="B74" s="34"/>
      <c r="C74" s="34" t="s">
        <v>1650</v>
      </c>
      <c r="D74" s="923"/>
      <c r="E74" s="1073">
        <v>2500</v>
      </c>
      <c r="F74" s="34">
        <v>2500</v>
      </c>
      <c r="G74" s="1802"/>
      <c r="H74" s="436">
        <f>ROUND($G$73*$F$73/F74,2)</f>
        <v>0</v>
      </c>
      <c r="I74" s="23" t="s">
        <v>50</v>
      </c>
      <c r="J74" s="82"/>
      <c r="K74" s="134">
        <f>IF(OR(ISBLANK(J74),G73=0,ISBLANK(G73)),,ROUND(J74+$K$3,2))</f>
        <v>0</v>
      </c>
      <c r="L74" s="28">
        <f t="shared" ref="L74:L75" si="3">ROUND(K74*H74,2)</f>
        <v>0</v>
      </c>
      <c r="M74" s="1353">
        <f t="shared" si="1"/>
        <v>0</v>
      </c>
    </row>
    <row r="75" spans="1:13" ht="17.25" thickBot="1" x14ac:dyDescent="0.35">
      <c r="A75" s="2195"/>
      <c r="B75" s="13"/>
      <c r="C75" s="13" t="s">
        <v>1651</v>
      </c>
      <c r="D75" s="962"/>
      <c r="E75" s="1074">
        <v>2500</v>
      </c>
      <c r="F75" s="13">
        <v>2500</v>
      </c>
      <c r="G75" s="1796"/>
      <c r="H75" s="513">
        <f>ROUND($G$73*$F$73/F75,2)</f>
        <v>0</v>
      </c>
      <c r="I75" s="13" t="s">
        <v>50</v>
      </c>
      <c r="J75" s="60"/>
      <c r="K75" s="127">
        <f>IF(OR(ISBLANK(J75),G73=0,ISBLANK(G73)),,ROUND(J75+$K$3,2))</f>
        <v>0</v>
      </c>
      <c r="L75" s="71">
        <f t="shared" si="3"/>
        <v>0</v>
      </c>
      <c r="M75" s="1345">
        <f t="shared" si="1"/>
        <v>0</v>
      </c>
    </row>
    <row r="76" spans="1:13" ht="17.25" thickBot="1" x14ac:dyDescent="0.35">
      <c r="A76" s="2194">
        <v>25</v>
      </c>
      <c r="B76" s="200" t="s">
        <v>1652</v>
      </c>
      <c r="C76" s="23" t="s">
        <v>1653</v>
      </c>
      <c r="D76" s="947"/>
      <c r="E76" s="1336" t="s">
        <v>1654</v>
      </c>
      <c r="F76" s="23">
        <v>1000</v>
      </c>
      <c r="G76" s="2176">
        <v>10</v>
      </c>
      <c r="H76" s="436">
        <f>ROUND(G76*F76/F76,2)</f>
        <v>10</v>
      </c>
      <c r="I76" s="23" t="s">
        <v>50</v>
      </c>
      <c r="J76" s="25"/>
      <c r="K76" s="208">
        <f>IF(OR(ISBLANK(G76),G76=0,ISBLANK(J76)),,ROUND(J76+$K$3,2))</f>
        <v>0</v>
      </c>
      <c r="L76" s="28">
        <f>ROUND(K76*H76,2)</f>
        <v>0</v>
      </c>
      <c r="M76" s="1353">
        <f t="shared" si="1"/>
        <v>0</v>
      </c>
    </row>
    <row r="77" spans="1:13" x14ac:dyDescent="0.3">
      <c r="A77" s="2194"/>
      <c r="B77" s="88" t="s">
        <v>1605</v>
      </c>
      <c r="C77" s="51" t="s">
        <v>51</v>
      </c>
      <c r="E77" s="1349"/>
      <c r="F77" s="113"/>
      <c r="G77" s="1797"/>
      <c r="H77" s="135"/>
      <c r="I77" s="34"/>
      <c r="J77" s="978"/>
      <c r="K77" s="134"/>
      <c r="L77" s="32"/>
      <c r="M77" s="1350"/>
    </row>
    <row r="78" spans="1:13" ht="17.25" thickBot="1" x14ac:dyDescent="0.35">
      <c r="A78" s="2195"/>
      <c r="B78" s="13"/>
      <c r="C78" s="1352" t="s">
        <v>52</v>
      </c>
      <c r="D78" s="962"/>
      <c r="E78" s="962"/>
      <c r="F78" s="962"/>
      <c r="G78" s="963"/>
      <c r="H78" s="612" t="e">
        <f>ROUND(G76*F76/F78,2)</f>
        <v>#DIV/0!</v>
      </c>
      <c r="I78" s="183" t="s">
        <v>50</v>
      </c>
      <c r="J78" s="1363"/>
      <c r="K78" s="613">
        <f>IF(OR(ISBLANK(G76),G76=0,ISBLANK(F78)),,ROUND(J78+$K$3,2))</f>
        <v>0</v>
      </c>
      <c r="L78" s="278" t="e">
        <f>ROUND(H78*K78,2)</f>
        <v>#DIV/0!</v>
      </c>
      <c r="M78" s="1346" t="e">
        <f t="shared" ref="M78:M79" si="4">ROUND(K78/F78,4)</f>
        <v>#DIV/0!</v>
      </c>
    </row>
    <row r="79" spans="1:13" ht="17.25" thickBot="1" x14ac:dyDescent="0.35">
      <c r="A79" s="2194">
        <v>26</v>
      </c>
      <c r="B79" s="200" t="s">
        <v>1655</v>
      </c>
      <c r="C79" s="23" t="s">
        <v>1656</v>
      </c>
      <c r="D79" s="947"/>
      <c r="E79" s="1336" t="s">
        <v>1654</v>
      </c>
      <c r="F79" s="23">
        <v>1000</v>
      </c>
      <c r="G79" s="2176">
        <v>10</v>
      </c>
      <c r="H79" s="436">
        <f>ROUND(G79*F79/F79,2)</f>
        <v>10</v>
      </c>
      <c r="I79" s="23" t="s">
        <v>50</v>
      </c>
      <c r="J79" s="25"/>
      <c r="K79" s="208">
        <f>IF(OR(ISBLANK(G79),G79=0,ISBLANK(J79)),,ROUND(J79+$K$3,2))</f>
        <v>0</v>
      </c>
      <c r="L79" s="28">
        <f>ROUND(K79*H79,2)</f>
        <v>0</v>
      </c>
      <c r="M79" s="1353">
        <f t="shared" si="4"/>
        <v>0</v>
      </c>
    </row>
    <row r="80" spans="1:13" x14ac:dyDescent="0.3">
      <c r="A80" s="2194"/>
      <c r="B80" s="88"/>
      <c r="C80" s="51" t="s">
        <v>51</v>
      </c>
      <c r="E80" s="1355"/>
      <c r="F80" s="88"/>
      <c r="G80" s="1797"/>
      <c r="H80" s="186"/>
      <c r="I80" s="88"/>
      <c r="J80" s="1012"/>
      <c r="K80" s="207"/>
      <c r="L80" s="32"/>
      <c r="M80" s="1350"/>
    </row>
    <row r="81" spans="1:13" ht="17.25" thickBot="1" x14ac:dyDescent="0.35">
      <c r="A81" s="2195"/>
      <c r="B81" s="13" t="s">
        <v>1605</v>
      </c>
      <c r="C81" s="1352" t="s">
        <v>52</v>
      </c>
      <c r="D81" s="962"/>
      <c r="E81" s="962"/>
      <c r="F81" s="962"/>
      <c r="G81" s="963"/>
      <c r="H81" s="612" t="e">
        <f>ROUND(G79*F79/F81,2)</f>
        <v>#DIV/0!</v>
      </c>
      <c r="I81" s="538" t="s">
        <v>50</v>
      </c>
      <c r="J81" s="964"/>
      <c r="K81" s="116">
        <f>IF(OR(ISBLANK(G79),G79=0,ISBLANK(F81)),,ROUND(J81+$K$3,2))</f>
        <v>0</v>
      </c>
      <c r="L81" s="278" t="e">
        <f>ROUND(H81*K81,2)</f>
        <v>#DIV/0!</v>
      </c>
      <c r="M81" s="1346" t="e">
        <f t="shared" ref="M81:M89" si="5">ROUND(K81/F81,4)</f>
        <v>#DIV/0!</v>
      </c>
    </row>
    <row r="82" spans="1:13" ht="17.25" thickBot="1" x14ac:dyDescent="0.35">
      <c r="A82" s="2194">
        <v>27</v>
      </c>
      <c r="B82" s="200" t="s">
        <v>1657</v>
      </c>
      <c r="C82" s="23" t="s">
        <v>2297</v>
      </c>
      <c r="D82" s="947"/>
      <c r="E82" s="1072">
        <v>1000</v>
      </c>
      <c r="F82" s="23">
        <v>1000</v>
      </c>
      <c r="G82" s="2176">
        <v>0</v>
      </c>
      <c r="H82" s="436">
        <f>ROUND(G82*F82/F82,2)</f>
        <v>0</v>
      </c>
      <c r="I82" s="23" t="s">
        <v>50</v>
      </c>
      <c r="J82" s="25"/>
      <c r="K82" s="208">
        <f>IF(OR(ISBLANK(J82),G82=0,ISBLANK(G82)),,ROUND(J82+$K$3,2))</f>
        <v>0</v>
      </c>
      <c r="L82" s="28">
        <f>ROUND(K82*H82,2)</f>
        <v>0</v>
      </c>
      <c r="M82" s="1353">
        <f t="shared" si="5"/>
        <v>0</v>
      </c>
    </row>
    <row r="83" spans="1:13" x14ac:dyDescent="0.3">
      <c r="A83" s="2194"/>
      <c r="B83" s="34" t="s">
        <v>1658</v>
      </c>
      <c r="C83" s="56" t="s">
        <v>1659</v>
      </c>
      <c r="D83" s="923"/>
      <c r="E83" s="1073">
        <v>2000</v>
      </c>
      <c r="F83" s="34">
        <v>2000</v>
      </c>
      <c r="G83" s="1802"/>
      <c r="H83" s="135">
        <f>ROUND($G$82*$F$82/F83,2)</f>
        <v>0</v>
      </c>
      <c r="I83" s="23" t="s">
        <v>50</v>
      </c>
      <c r="J83" s="82"/>
      <c r="K83" s="134">
        <f>IF(OR(ISBLANK(J83),G82=0,ISBLANK(G82)),,ROUND(J83+$K$3,2))</f>
        <v>0</v>
      </c>
      <c r="L83" s="28">
        <f t="shared" ref="L83:L87" si="6">ROUND(K83*H83,2)</f>
        <v>0</v>
      </c>
      <c r="M83" s="1353">
        <f t="shared" si="5"/>
        <v>0</v>
      </c>
    </row>
    <row r="84" spans="1:13" x14ac:dyDescent="0.3">
      <c r="A84" s="2194"/>
      <c r="B84" s="113"/>
      <c r="C84" s="56" t="s">
        <v>1660</v>
      </c>
      <c r="D84" s="923"/>
      <c r="E84" s="1073">
        <v>1000</v>
      </c>
      <c r="F84" s="34">
        <v>1000</v>
      </c>
      <c r="G84" s="1802"/>
      <c r="H84" s="436">
        <f>ROUND($G$82*$F$82/F84,2)</f>
        <v>0</v>
      </c>
      <c r="I84" s="34" t="s">
        <v>50</v>
      </c>
      <c r="J84" s="82"/>
      <c r="K84" s="134">
        <f>IF(OR(ISBLANK(J84),G82=0,ISBLANK(G82)),,ROUND(J84+$K$3,2))</f>
        <v>0</v>
      </c>
      <c r="L84" s="28">
        <f t="shared" si="6"/>
        <v>0</v>
      </c>
      <c r="M84" s="1353">
        <f t="shared" si="5"/>
        <v>0</v>
      </c>
    </row>
    <row r="85" spans="1:13" x14ac:dyDescent="0.3">
      <c r="A85" s="2194"/>
      <c r="B85" s="113"/>
      <c r="C85" s="51" t="s">
        <v>51</v>
      </c>
      <c r="E85" s="1355"/>
      <c r="F85" s="88"/>
      <c r="G85" s="1802"/>
      <c r="H85" s="135"/>
      <c r="I85" s="88"/>
      <c r="J85" s="1012"/>
      <c r="K85" s="207"/>
      <c r="L85" s="32"/>
      <c r="M85" s="1350"/>
    </row>
    <row r="86" spans="1:13" ht="17.25" thickBot="1" x14ac:dyDescent="0.35">
      <c r="A86" s="2194"/>
      <c r="B86" s="113"/>
      <c r="C86" s="1352" t="s">
        <v>52</v>
      </c>
      <c r="D86" s="962"/>
      <c r="E86" s="962"/>
      <c r="F86" s="962"/>
      <c r="G86" s="1802"/>
      <c r="H86" s="612" t="e">
        <f>ROUND(G84*F84/F86,2)</f>
        <v>#DIV/0!</v>
      </c>
      <c r="I86" s="538" t="s">
        <v>50</v>
      </c>
      <c r="J86" s="964"/>
      <c r="K86" s="116">
        <f>IF(OR(ISBLANK(G84),G84=0,ISBLANK(F86)),,ROUND(J86+$K$3,2))</f>
        <v>0</v>
      </c>
      <c r="L86" s="278" t="e">
        <f>ROUND(H86*K86,2)</f>
        <v>#DIV/0!</v>
      </c>
      <c r="M86" s="1346" t="e">
        <f t="shared" ref="M86" si="7">ROUND(K86/F86,4)</f>
        <v>#DIV/0!</v>
      </c>
    </row>
    <row r="87" spans="1:13" ht="17.25" thickBot="1" x14ac:dyDescent="0.35">
      <c r="A87" s="2195"/>
      <c r="B87" s="13"/>
      <c r="C87" s="56" t="s">
        <v>1661</v>
      </c>
      <c r="D87" s="962"/>
      <c r="E87" s="1074">
        <v>1000</v>
      </c>
      <c r="F87" s="13">
        <v>1000</v>
      </c>
      <c r="G87" s="1796"/>
      <c r="H87" s="513">
        <f>ROUND($G$82*$F$82/F87,2)</f>
        <v>0</v>
      </c>
      <c r="I87" s="48" t="s">
        <v>185</v>
      </c>
      <c r="J87" s="60"/>
      <c r="K87" s="127">
        <f>IF(OR(ISBLANK(J87),G82=0,ISBLANK(G82)),,ROUND(J87+$K$3,2))</f>
        <v>0</v>
      </c>
      <c r="L87" s="71">
        <f t="shared" si="6"/>
        <v>0</v>
      </c>
      <c r="M87" s="1345">
        <f t="shared" si="5"/>
        <v>0</v>
      </c>
    </row>
    <row r="88" spans="1:13" ht="17.25" thickBot="1" x14ac:dyDescent="0.35">
      <c r="A88" s="2195">
        <v>28</v>
      </c>
      <c r="B88" s="295" t="s">
        <v>1662</v>
      </c>
      <c r="C88" s="48" t="s">
        <v>3429</v>
      </c>
      <c r="D88" s="1364"/>
      <c r="E88" s="1075">
        <v>960</v>
      </c>
      <c r="F88" s="48">
        <v>960</v>
      </c>
      <c r="G88" s="2176">
        <v>4</v>
      </c>
      <c r="H88" s="513">
        <f>ROUND(G88*F88/F88,2)</f>
        <v>4</v>
      </c>
      <c r="I88" s="48" t="s">
        <v>50</v>
      </c>
      <c r="J88" s="68"/>
      <c r="K88" s="188">
        <f>IF(OR(ISBLANK(G88),G88=0,ISBLANK(J88)),,ROUND(J88+$K$3,2))</f>
        <v>0</v>
      </c>
      <c r="L88" s="71">
        <f>ROUND(K88*H88,2)</f>
        <v>0</v>
      </c>
      <c r="M88" s="1345">
        <f t="shared" si="5"/>
        <v>0</v>
      </c>
    </row>
    <row r="89" spans="1:13" ht="17.25" thickBot="1" x14ac:dyDescent="0.35">
      <c r="A89" s="2194">
        <v>29</v>
      </c>
      <c r="B89" s="200" t="s">
        <v>1663</v>
      </c>
      <c r="C89" s="23" t="s">
        <v>1664</v>
      </c>
      <c r="D89" s="947"/>
      <c r="E89" s="1365">
        <v>144</v>
      </c>
      <c r="F89" s="23">
        <v>144</v>
      </c>
      <c r="G89" s="2176">
        <v>10</v>
      </c>
      <c r="H89" s="436">
        <f>ROUND(G89*F89/F89,2)</f>
        <v>10</v>
      </c>
      <c r="I89" s="23" t="s">
        <v>50</v>
      </c>
      <c r="J89" s="25"/>
      <c r="K89" s="208">
        <f>IF(OR(ISBLANK(G89),G89=0,ISBLANK(J89)),,ROUND(J89+$K$3,2))</f>
        <v>0</v>
      </c>
      <c r="L89" s="28">
        <f>ROUND(K89*H89,2)</f>
        <v>0</v>
      </c>
      <c r="M89" s="1353">
        <f t="shared" si="5"/>
        <v>0</v>
      </c>
    </row>
    <row r="90" spans="1:13" x14ac:dyDescent="0.3">
      <c r="A90" s="2194"/>
      <c r="B90" s="88" t="s">
        <v>1665</v>
      </c>
      <c r="C90" s="51" t="s">
        <v>51</v>
      </c>
      <c r="E90" s="1366"/>
      <c r="F90" s="88"/>
      <c r="G90" s="1797"/>
      <c r="H90" s="135"/>
      <c r="I90" s="88"/>
      <c r="J90" s="1012"/>
      <c r="K90" s="207"/>
      <c r="L90" s="32"/>
      <c r="M90" s="1350"/>
    </row>
    <row r="91" spans="1:13" ht="17.25" thickBot="1" x14ac:dyDescent="0.35">
      <c r="A91" s="2195"/>
      <c r="B91" s="13"/>
      <c r="C91" s="1352" t="s">
        <v>52</v>
      </c>
      <c r="D91" s="962"/>
      <c r="E91" s="962"/>
      <c r="F91" s="962"/>
      <c r="G91" s="963"/>
      <c r="H91" s="612" t="e">
        <f>ROUND(G89*F89/F91,2)</f>
        <v>#DIV/0!</v>
      </c>
      <c r="I91" s="538" t="s">
        <v>50</v>
      </c>
      <c r="J91" s="964"/>
      <c r="K91" s="116">
        <f>IF(OR(ISBLANK(G89),G89=0,ISBLANK(F91)),,ROUND(J91+$K$3,2))</f>
        <v>0</v>
      </c>
      <c r="L91" s="278" t="e">
        <f>ROUND(H91*K91,2)</f>
        <v>#DIV/0!</v>
      </c>
      <c r="M91" s="1346" t="e">
        <f>ROUND(K91/F91,4)</f>
        <v>#DIV/0!</v>
      </c>
    </row>
    <row r="92" spans="1:13" ht="17.25" thickBot="1" x14ac:dyDescent="0.35">
      <c r="A92" s="2194">
        <v>30</v>
      </c>
      <c r="B92" s="200" t="s">
        <v>1666</v>
      </c>
      <c r="C92" s="51" t="s">
        <v>51</v>
      </c>
      <c r="E92" s="1336" t="s">
        <v>1667</v>
      </c>
      <c r="F92" s="23">
        <v>1000</v>
      </c>
      <c r="G92" s="2176">
        <v>70</v>
      </c>
      <c r="H92" s="436">
        <f>ROUND(G92*F92/F92,2)</f>
        <v>70</v>
      </c>
      <c r="I92" s="23" t="s">
        <v>50</v>
      </c>
      <c r="J92" s="982"/>
      <c r="K92" s="208"/>
      <c r="L92" s="28"/>
      <c r="M92" s="1353"/>
    </row>
    <row r="93" spans="1:13" ht="17.25" thickBot="1" x14ac:dyDescent="0.35">
      <c r="A93" s="2195"/>
      <c r="B93" s="13" t="s">
        <v>1668</v>
      </c>
      <c r="C93" s="1340" t="s">
        <v>52</v>
      </c>
      <c r="D93" s="962"/>
      <c r="E93" s="962"/>
      <c r="F93" s="962"/>
      <c r="G93" s="963"/>
      <c r="H93" s="612" t="e">
        <f>ROUND(G92*F92/F93,2)</f>
        <v>#DIV/0!</v>
      </c>
      <c r="I93" s="538" t="s">
        <v>50</v>
      </c>
      <c r="J93" s="964"/>
      <c r="K93" s="116">
        <f>IF(OR(ISBLANK(G92),G92=0,ISBLANK(F93)),,ROUND(J93+$K$3,2))</f>
        <v>0</v>
      </c>
      <c r="L93" s="278" t="e">
        <f>ROUND(H93*K93,2)</f>
        <v>#DIV/0!</v>
      </c>
      <c r="M93" s="1346" t="e">
        <f t="shared" ref="M93:M94" si="8">ROUND(K93/F93,4)</f>
        <v>#DIV/0!</v>
      </c>
    </row>
    <row r="94" spans="1:13" s="1368" customFormat="1" ht="15" customHeight="1" thickBot="1" x14ac:dyDescent="0.35">
      <c r="A94" s="2196">
        <v>31</v>
      </c>
      <c r="B94" s="1668" t="s">
        <v>1669</v>
      </c>
      <c r="C94" s="144" t="s">
        <v>2298</v>
      </c>
      <c r="D94" s="947"/>
      <c r="E94" s="1072">
        <v>1000</v>
      </c>
      <c r="F94" s="236">
        <v>1000</v>
      </c>
      <c r="G94" s="2176">
        <v>0</v>
      </c>
      <c r="H94" s="436">
        <f>ROUND(G94*F94/F94,2)</f>
        <v>0</v>
      </c>
      <c r="I94" s="23" t="s">
        <v>50</v>
      </c>
      <c r="J94" s="25"/>
      <c r="K94" s="208">
        <f>IF(OR(ISBLANK(G94),G94=0,ISBLANK(J94)),,ROUND(J94+$K$3,2))</f>
        <v>0</v>
      </c>
      <c r="L94" s="28">
        <f>ROUND(K94*H94,2)</f>
        <v>0</v>
      </c>
      <c r="M94" s="1353">
        <f t="shared" si="8"/>
        <v>0</v>
      </c>
    </row>
    <row r="95" spans="1:13" s="1368" customFormat="1" ht="15" customHeight="1" x14ac:dyDescent="0.3">
      <c r="A95" s="2196"/>
      <c r="B95" s="89" t="s">
        <v>1670</v>
      </c>
      <c r="C95" s="51" t="s">
        <v>51</v>
      </c>
      <c r="D95" s="334"/>
      <c r="E95" s="1072"/>
      <c r="F95" s="236"/>
      <c r="G95" s="1797" t="s">
        <v>157</v>
      </c>
      <c r="H95" s="135"/>
      <c r="I95" s="65"/>
      <c r="J95" s="1369"/>
      <c r="K95" s="1370"/>
      <c r="L95" s="32"/>
      <c r="M95" s="1350"/>
    </row>
    <row r="96" spans="1:13" s="1368" customFormat="1" ht="15" customHeight="1" thickBot="1" x14ac:dyDescent="0.35">
      <c r="A96" s="2197"/>
      <c r="B96" s="73" t="s">
        <v>1671</v>
      </c>
      <c r="C96" s="1340" t="s">
        <v>52</v>
      </c>
      <c r="D96" s="962"/>
      <c r="E96" s="962"/>
      <c r="F96" s="962"/>
      <c r="G96" s="963"/>
      <c r="H96" s="612" t="e">
        <f>ROUND(G94*F94/F96,2)</f>
        <v>#DIV/0!</v>
      </c>
      <c r="I96" s="538" t="s">
        <v>50</v>
      </c>
      <c r="J96" s="964"/>
      <c r="K96" s="116">
        <f>IF(OR(ISBLANK(G94),G94=0,ISBLANK(F96)),,ROUND(J96+$K$3,2))</f>
        <v>0</v>
      </c>
      <c r="L96" s="278" t="e">
        <f>ROUND(H96*K96,2)</f>
        <v>#DIV/0!</v>
      </c>
      <c r="M96" s="1346" t="e">
        <f t="shared" ref="M96:M97" si="9">ROUND(K96/F96,4)</f>
        <v>#DIV/0!</v>
      </c>
    </row>
    <row r="97" spans="1:22" s="1368" customFormat="1" ht="15" customHeight="1" thickBot="1" x14ac:dyDescent="0.35">
      <c r="A97" s="2196">
        <v>32</v>
      </c>
      <c r="B97" s="1668" t="s">
        <v>1672</v>
      </c>
      <c r="C97" s="144" t="s">
        <v>2301</v>
      </c>
      <c r="D97" s="947"/>
      <c r="E97" s="1076">
        <v>1000</v>
      </c>
      <c r="F97" s="341">
        <v>1000</v>
      </c>
      <c r="G97" s="2176">
        <v>0</v>
      </c>
      <c r="H97" s="436">
        <f>ROUND(G97*F97/F97,2)</f>
        <v>0</v>
      </c>
      <c r="I97" s="23" t="s">
        <v>50</v>
      </c>
      <c r="J97" s="25"/>
      <c r="K97" s="208">
        <f>IF(OR(ISBLANK(G97),G97=0,ISBLANK(J97)),,ROUND(J97+$K$3,2))</f>
        <v>0</v>
      </c>
      <c r="L97" s="28">
        <f>ROUND(K97*H97,2)</f>
        <v>0</v>
      </c>
      <c r="M97" s="1353">
        <f t="shared" si="9"/>
        <v>0</v>
      </c>
    </row>
    <row r="98" spans="1:22" s="1368" customFormat="1" ht="15" customHeight="1" x14ac:dyDescent="0.3">
      <c r="A98" s="2196"/>
      <c r="B98" s="75"/>
      <c r="C98" s="51" t="s">
        <v>51</v>
      </c>
      <c r="D98" s="334"/>
      <c r="E98" s="1077"/>
      <c r="F98" s="366"/>
      <c r="G98" s="1797"/>
      <c r="H98" s="135"/>
      <c r="I98" s="89"/>
      <c r="J98" s="1372"/>
      <c r="K98" s="1370"/>
      <c r="L98" s="32"/>
      <c r="M98" s="1350"/>
    </row>
    <row r="99" spans="1:22" s="1368" customFormat="1" ht="15" customHeight="1" thickBot="1" x14ac:dyDescent="0.35">
      <c r="A99" s="2197"/>
      <c r="B99" s="67" t="s">
        <v>1673</v>
      </c>
      <c r="C99" s="1352" t="s">
        <v>52</v>
      </c>
      <c r="D99" s="962"/>
      <c r="E99" s="962"/>
      <c r="F99" s="962"/>
      <c r="G99" s="963"/>
      <c r="H99" s="612" t="e">
        <f>ROUND(G97*F97/F99,2)</f>
        <v>#DIV/0!</v>
      </c>
      <c r="I99" s="538" t="s">
        <v>50</v>
      </c>
      <c r="J99" s="964"/>
      <c r="K99" s="116">
        <f>IF(OR(ISBLANK(G97),G97=0,ISBLANK(F99)),,ROUND(J99+$K$3,2))</f>
        <v>0</v>
      </c>
      <c r="L99" s="278" t="e">
        <f>ROUND(H99*K99,2)</f>
        <v>#DIV/0!</v>
      </c>
      <c r="M99" s="1346" t="e">
        <f t="shared" ref="M99:M100" si="10">ROUND(K99/F99,4)</f>
        <v>#DIV/0!</v>
      </c>
    </row>
    <row r="100" spans="1:22" ht="17.25" thickBot="1" x14ac:dyDescent="0.35">
      <c r="A100" s="2193">
        <v>33</v>
      </c>
      <c r="B100" s="165" t="s">
        <v>1674</v>
      </c>
      <c r="C100" s="62" t="s">
        <v>1675</v>
      </c>
      <c r="D100" s="1315"/>
      <c r="E100" s="1361" t="s">
        <v>1676</v>
      </c>
      <c r="F100" s="62">
        <v>2500</v>
      </c>
      <c r="G100" s="2180">
        <v>20</v>
      </c>
      <c r="H100" s="470">
        <f>ROUND(G100*F100/F100,2)</f>
        <v>20</v>
      </c>
      <c r="I100" s="62" t="s">
        <v>50</v>
      </c>
      <c r="J100" s="120"/>
      <c r="K100" s="270">
        <f>IF(OR(ISBLANK(G100),G100=0,ISBLANK(J100)),,ROUND(J100+$K$3,2))</f>
        <v>0</v>
      </c>
      <c r="L100" s="221">
        <f>ROUND(K100*H100,2)</f>
        <v>0</v>
      </c>
      <c r="M100" s="1347">
        <f t="shared" si="10"/>
        <v>0</v>
      </c>
    </row>
    <row r="101" spans="1:22" x14ac:dyDescent="0.3">
      <c r="A101" s="2194"/>
      <c r="B101" s="34"/>
      <c r="C101" s="51" t="s">
        <v>51</v>
      </c>
      <c r="D101" s="21"/>
      <c r="E101" s="1355"/>
      <c r="F101" s="88"/>
      <c r="G101" s="1797"/>
      <c r="H101" s="135"/>
      <c r="I101" s="88"/>
      <c r="J101" s="1012"/>
      <c r="K101" s="207"/>
      <c r="L101" s="32"/>
      <c r="M101" s="1350"/>
    </row>
    <row r="102" spans="1:22" ht="17.25" thickBot="1" x14ac:dyDescent="0.35">
      <c r="A102" s="2195"/>
      <c r="B102" s="48" t="s">
        <v>1677</v>
      </c>
      <c r="C102" s="1352" t="s">
        <v>52</v>
      </c>
      <c r="D102" s="962"/>
      <c r="E102" s="962"/>
      <c r="F102" s="962"/>
      <c r="G102" s="963"/>
      <c r="H102" s="612" t="e">
        <f>ROUND(G100*F100/F102,2)</f>
        <v>#DIV/0!</v>
      </c>
      <c r="I102" s="538" t="s">
        <v>50</v>
      </c>
      <c r="J102" s="964"/>
      <c r="K102" s="116">
        <f>IF(OR(ISBLANK(G100),G100=0,ISBLANK(F102)),,ROUND(J102+$K$3,2))</f>
        <v>0</v>
      </c>
      <c r="L102" s="278" t="e">
        <f>ROUND(H102*K102,2)</f>
        <v>#DIV/0!</v>
      </c>
      <c r="M102" s="1346" t="e">
        <f t="shared" ref="M102:M106" si="11">ROUND(K102/F102,4)</f>
        <v>#DIV/0!</v>
      </c>
    </row>
    <row r="103" spans="1:22" ht="17.25" thickBot="1" x14ac:dyDescent="0.35">
      <c r="A103" s="2196">
        <v>34</v>
      </c>
      <c r="B103" s="200" t="s">
        <v>1678</v>
      </c>
      <c r="C103" s="50" t="s">
        <v>1679</v>
      </c>
      <c r="D103" s="947"/>
      <c r="E103" s="1072">
        <v>2400</v>
      </c>
      <c r="F103" s="23">
        <v>2400</v>
      </c>
      <c r="G103" s="2176">
        <v>75</v>
      </c>
      <c r="H103" s="436">
        <f>ROUND(G103*F103/F103,2)</f>
        <v>75</v>
      </c>
      <c r="I103" s="23" t="s">
        <v>50</v>
      </c>
      <c r="J103" s="25"/>
      <c r="K103" s="208">
        <f>IF(OR(ISBLANK(J103),G103=0,ISBLANK(G103)),,ROUND(J103+$K$3,2))</f>
        <v>0</v>
      </c>
      <c r="L103" s="28">
        <f>ROUND(K103*H103,2)</f>
        <v>0</v>
      </c>
      <c r="M103" s="1353">
        <f t="shared" si="11"/>
        <v>0</v>
      </c>
    </row>
    <row r="104" spans="1:22" x14ac:dyDescent="0.3">
      <c r="A104" s="2196"/>
      <c r="B104" s="109" t="s">
        <v>1680</v>
      </c>
      <c r="C104" s="50" t="s">
        <v>1681</v>
      </c>
      <c r="D104" s="923"/>
      <c r="E104" s="1072">
        <v>2500</v>
      </c>
      <c r="F104" s="23">
        <v>2500</v>
      </c>
      <c r="G104" s="1797"/>
      <c r="H104" s="135">
        <f>ROUND($G$103*$F$103/F104,2)</f>
        <v>72</v>
      </c>
      <c r="I104" s="23" t="s">
        <v>50</v>
      </c>
      <c r="J104" s="25"/>
      <c r="K104" s="208">
        <f>IF(OR(ISBLANK(J104),G103=0,ISBLANK(G103)),,ROUND(J104+$K$3,2))</f>
        <v>0</v>
      </c>
      <c r="L104" s="28">
        <f t="shared" ref="L104:L105" si="12">ROUND(K104*H104,2)</f>
        <v>0</v>
      </c>
      <c r="M104" s="1353">
        <f t="shared" si="11"/>
        <v>0</v>
      </c>
    </row>
    <row r="105" spans="1:22" ht="17.25" thickBot="1" x14ac:dyDescent="0.35">
      <c r="A105" s="2197"/>
      <c r="B105" s="13"/>
      <c r="C105" s="13" t="s">
        <v>1682</v>
      </c>
      <c r="D105" s="962"/>
      <c r="E105" s="1074">
        <v>2500</v>
      </c>
      <c r="F105" s="13">
        <v>2500</v>
      </c>
      <c r="G105" s="1796"/>
      <c r="H105" s="513">
        <f>ROUND($G$103*$F$103/F105,2)</f>
        <v>72</v>
      </c>
      <c r="I105" s="13" t="s">
        <v>50</v>
      </c>
      <c r="J105" s="60"/>
      <c r="K105" s="127">
        <f>IF(OR(ISBLANK(J105),G103=0,ISBLANK(G103)),,ROUND(J105+$K$3,2))</f>
        <v>0</v>
      </c>
      <c r="L105" s="71">
        <f t="shared" si="12"/>
        <v>0</v>
      </c>
      <c r="M105" s="1345">
        <f t="shared" si="11"/>
        <v>0</v>
      </c>
    </row>
    <row r="106" spans="1:22" ht="17.25" thickBot="1" x14ac:dyDescent="0.35">
      <c r="A106" s="2194">
        <v>35</v>
      </c>
      <c r="B106" s="165" t="s">
        <v>1683</v>
      </c>
      <c r="C106" s="62" t="s">
        <v>3640</v>
      </c>
      <c r="D106" s="1315"/>
      <c r="E106" s="1076">
        <v>2500</v>
      </c>
      <c r="F106" s="1373">
        <v>2500</v>
      </c>
      <c r="G106" s="2176">
        <v>0</v>
      </c>
      <c r="H106" s="436">
        <f>ROUND(G106*F106/F106,2)</f>
        <v>0</v>
      </c>
      <c r="I106" s="23" t="s">
        <v>50</v>
      </c>
      <c r="J106" s="25"/>
      <c r="K106" s="208">
        <f>IF(OR(ISBLANK(G106),G106=0,ISBLANK(J106)),,ROUND(J106+$K$3,2))</f>
        <v>0</v>
      </c>
      <c r="L106" s="28">
        <f>ROUND(K106*H106,2)</f>
        <v>0</v>
      </c>
      <c r="M106" s="1353">
        <f t="shared" si="11"/>
        <v>0</v>
      </c>
    </row>
    <row r="107" spans="1:22" x14ac:dyDescent="0.3">
      <c r="A107" s="2194"/>
      <c r="B107" s="34"/>
      <c r="C107" s="51" t="s">
        <v>51</v>
      </c>
      <c r="E107" s="1077"/>
      <c r="F107" s="88"/>
      <c r="G107" s="1797"/>
      <c r="H107" s="135"/>
      <c r="I107" s="88"/>
      <c r="J107" s="1012"/>
      <c r="K107" s="207"/>
      <c r="L107" s="28"/>
      <c r="M107" s="1353"/>
    </row>
    <row r="108" spans="1:22" ht="17.25" thickBot="1" x14ac:dyDescent="0.35">
      <c r="A108" s="2195"/>
      <c r="B108" s="48" t="s">
        <v>1684</v>
      </c>
      <c r="C108" s="1352" t="s">
        <v>52</v>
      </c>
      <c r="D108" s="962"/>
      <c r="E108" s="962"/>
      <c r="F108" s="962"/>
      <c r="G108" s="963"/>
      <c r="H108" s="612" t="e">
        <f>ROUND(G106*F106/F108,2)</f>
        <v>#DIV/0!</v>
      </c>
      <c r="I108" s="538" t="s">
        <v>50</v>
      </c>
      <c r="J108" s="964"/>
      <c r="K108" s="116">
        <f>IF(OR(ISBLANK(G106),G106=0,ISBLANK(F108)),,ROUND(J108+$K$3,2))</f>
        <v>0</v>
      </c>
      <c r="L108" s="278" t="e">
        <f>ROUND(H108*K108,2)</f>
        <v>#DIV/0!</v>
      </c>
      <c r="M108" s="1346" t="e">
        <f t="shared" ref="M108:M109" si="13">ROUND(K108/F108,4)</f>
        <v>#DIV/0!</v>
      </c>
    </row>
    <row r="109" spans="1:22" ht="17.25" thickBot="1" x14ac:dyDescent="0.35">
      <c r="A109" s="2196">
        <v>36</v>
      </c>
      <c r="B109" s="165" t="s">
        <v>1685</v>
      </c>
      <c r="C109" s="62" t="s">
        <v>3641</v>
      </c>
      <c r="D109" s="1315"/>
      <c r="E109" s="1076">
        <v>500</v>
      </c>
      <c r="F109" s="1373">
        <v>500</v>
      </c>
      <c r="G109" s="2176">
        <v>0</v>
      </c>
      <c r="H109" s="436">
        <f>ROUND(G109*F109/F109,2)</f>
        <v>0</v>
      </c>
      <c r="I109" s="23" t="s">
        <v>50</v>
      </c>
      <c r="J109" s="25"/>
      <c r="K109" s="208">
        <f>IF(OR(ISBLANK(G109),G109=0,ISBLANK(J109)),,ROUND(J109+$K$3,2))</f>
        <v>0</v>
      </c>
      <c r="L109" s="28">
        <f>ROUND(K109*H109,2)</f>
        <v>0</v>
      </c>
      <c r="M109" s="1353">
        <f t="shared" si="13"/>
        <v>0</v>
      </c>
    </row>
    <row r="110" spans="1:22" ht="17.25" thickBot="1" x14ac:dyDescent="0.35">
      <c r="A110" s="2197"/>
      <c r="B110" s="48" t="s">
        <v>1686</v>
      </c>
      <c r="C110" s="48"/>
      <c r="D110" s="13"/>
      <c r="E110" s="1075"/>
      <c r="F110" s="48"/>
      <c r="G110" s="1804"/>
      <c r="H110" s="128"/>
      <c r="I110" s="13"/>
      <c r="J110" s="79"/>
      <c r="K110" s="127"/>
      <c r="L110" s="71"/>
      <c r="M110" s="1345"/>
    </row>
    <row r="111" spans="1:22" ht="17.25" thickBot="1" x14ac:dyDescent="0.35">
      <c r="A111" s="2196">
        <v>37</v>
      </c>
      <c r="B111" s="200" t="s">
        <v>1687</v>
      </c>
      <c r="C111" s="23" t="s">
        <v>3642</v>
      </c>
      <c r="D111" s="947"/>
      <c r="E111" s="1072">
        <v>500</v>
      </c>
      <c r="F111" s="1374">
        <v>500</v>
      </c>
      <c r="G111" s="2176">
        <v>0</v>
      </c>
      <c r="H111" s="436">
        <f>ROUND(G111*F111/F111,2)</f>
        <v>0</v>
      </c>
      <c r="I111" s="23" t="s">
        <v>50</v>
      </c>
      <c r="J111" s="25"/>
      <c r="K111" s="208">
        <f>IF(OR(ISBLANK(G111),G111=0,ISBLANK(J111)),,ROUND(J111+$K$3,2))</f>
        <v>0</v>
      </c>
      <c r="L111" s="28">
        <f>ROUND(K111*H111,2)</f>
        <v>0</v>
      </c>
      <c r="M111" s="1353">
        <f>ROUND(K111/F111,4)</f>
        <v>0</v>
      </c>
      <c r="V111" s="1359"/>
    </row>
    <row r="112" spans="1:22" ht="17.25" thickBot="1" x14ac:dyDescent="0.35">
      <c r="A112" s="2197"/>
      <c r="B112" s="48" t="s">
        <v>1688</v>
      </c>
      <c r="C112" s="48"/>
      <c r="D112" s="48"/>
      <c r="E112" s="1075"/>
      <c r="F112" s="48"/>
      <c r="G112" s="1804"/>
      <c r="H112" s="128"/>
      <c r="I112" s="13"/>
      <c r="J112" s="79"/>
      <c r="K112" s="127"/>
      <c r="L112" s="71"/>
      <c r="M112" s="1345"/>
    </row>
    <row r="113" spans="1:13" ht="17.25" thickBot="1" x14ac:dyDescent="0.35">
      <c r="A113" s="2194">
        <v>38</v>
      </c>
      <c r="B113" s="165" t="s">
        <v>1689</v>
      </c>
      <c r="C113" s="62" t="s">
        <v>1690</v>
      </c>
      <c r="D113" s="1315"/>
      <c r="E113" s="1076" t="s">
        <v>1667</v>
      </c>
      <c r="F113" s="1373">
        <v>1000</v>
      </c>
      <c r="G113" s="2176">
        <v>0</v>
      </c>
      <c r="H113" s="436">
        <f>ROUND(G113*F113/F113,2)</f>
        <v>0</v>
      </c>
      <c r="I113" s="23" t="s">
        <v>50</v>
      </c>
      <c r="J113" s="25"/>
      <c r="K113" s="208">
        <f>IF(OR(ISBLANK(G113),G113=0,ISBLANK(J113)),,ROUND(J113+$K$3,2))</f>
        <v>0</v>
      </c>
      <c r="L113" s="28">
        <f>ROUND(K113*H113,2)</f>
        <v>0</v>
      </c>
      <c r="M113" s="1353">
        <f>ROUND(K113/F113,4)</f>
        <v>0</v>
      </c>
    </row>
    <row r="114" spans="1:13" x14ac:dyDescent="0.3">
      <c r="A114" s="2194"/>
      <c r="B114" s="34"/>
      <c r="C114" s="109" t="s">
        <v>51</v>
      </c>
      <c r="D114" s="653"/>
      <c r="E114" s="1073"/>
      <c r="F114" s="34"/>
      <c r="G114" s="1797"/>
      <c r="H114" s="135"/>
      <c r="I114" s="88"/>
      <c r="J114" s="1012"/>
      <c r="K114" s="207"/>
      <c r="L114" s="32"/>
      <c r="M114" s="1350"/>
    </row>
    <row r="115" spans="1:13" ht="17.25" thickBot="1" x14ac:dyDescent="0.35">
      <c r="A115" s="2195"/>
      <c r="B115" s="48" t="s">
        <v>1691</v>
      </c>
      <c r="C115" s="1375" t="s">
        <v>52</v>
      </c>
      <c r="D115" s="1364"/>
      <c r="E115" s="1364"/>
      <c r="F115" s="1364"/>
      <c r="G115" s="963"/>
      <c r="H115" s="612" t="e">
        <f>ROUND(G113*F113/F115,2)</f>
        <v>#DIV/0!</v>
      </c>
      <c r="I115" s="538" t="s">
        <v>50</v>
      </c>
      <c r="J115" s="964"/>
      <c r="K115" s="116">
        <f>IF(OR(ISBLANK(G113),G113=0,ISBLANK(F115)),,ROUND(J115+$K$3,2))</f>
        <v>0</v>
      </c>
      <c r="L115" s="278" t="e">
        <f>ROUND(H115*K115,2)</f>
        <v>#DIV/0!</v>
      </c>
      <c r="M115" s="1346" t="e">
        <f t="shared" ref="M115:M116" si="14">ROUND(K115/F115,4)</f>
        <v>#DIV/0!</v>
      </c>
    </row>
    <row r="116" spans="1:13" ht="17.25" thickBot="1" x14ac:dyDescent="0.35">
      <c r="A116" s="2194">
        <v>39</v>
      </c>
      <c r="B116" s="165" t="s">
        <v>1692</v>
      </c>
      <c r="C116" s="62" t="s">
        <v>1693</v>
      </c>
      <c r="D116" s="1315"/>
      <c r="E116" s="1076" t="s">
        <v>1667</v>
      </c>
      <c r="F116" s="1373">
        <v>1000</v>
      </c>
      <c r="G116" s="2176">
        <v>2</v>
      </c>
      <c r="H116" s="23">
        <f>ROUND(G116*F116/F116,2)</f>
        <v>2</v>
      </c>
      <c r="I116" s="23" t="s">
        <v>50</v>
      </c>
      <c r="J116" s="25"/>
      <c r="K116" s="208">
        <f>IF(OR(ISBLANK(G116),G116=0,ISBLANK(J116)),,ROUND(J116+$K$3,2))</f>
        <v>0</v>
      </c>
      <c r="L116" s="28">
        <f>ROUND(K116*H116,2)</f>
        <v>0</v>
      </c>
      <c r="M116" s="1353">
        <f t="shared" si="14"/>
        <v>0</v>
      </c>
    </row>
    <row r="117" spans="1:13" x14ac:dyDescent="0.3">
      <c r="A117" s="2194"/>
      <c r="B117" s="23"/>
      <c r="C117" s="51" t="s">
        <v>51</v>
      </c>
      <c r="D117" s="136"/>
      <c r="E117" s="1072"/>
      <c r="F117" s="23"/>
      <c r="G117" s="1799"/>
      <c r="H117" s="436"/>
      <c r="I117" s="88"/>
      <c r="J117" s="1012"/>
      <c r="K117" s="207"/>
      <c r="L117" s="32"/>
      <c r="M117" s="1350"/>
    </row>
    <row r="118" spans="1:13" ht="17.25" thickBot="1" x14ac:dyDescent="0.35">
      <c r="A118" s="2195"/>
      <c r="B118" s="48" t="s">
        <v>1694</v>
      </c>
      <c r="C118" s="1375" t="s">
        <v>52</v>
      </c>
      <c r="D118" s="1364"/>
      <c r="E118" s="1364"/>
      <c r="F118" s="1364"/>
      <c r="G118" s="963"/>
      <c r="H118" s="612" t="e">
        <f>ROUND(G116*F116/F118,2)</f>
        <v>#DIV/0!</v>
      </c>
      <c r="I118" s="538" t="s">
        <v>50</v>
      </c>
      <c r="J118" s="964"/>
      <c r="K118" s="116">
        <f>IF(OR(ISBLANK(G116),G116=0,ISBLANK(F118)),,ROUND(J118+$K$3,2))</f>
        <v>0</v>
      </c>
      <c r="L118" s="278" t="e">
        <f>ROUND(H118*K118,2)</f>
        <v>#DIV/0!</v>
      </c>
      <c r="M118" s="1346" t="e">
        <f t="shared" ref="M118:M119" si="15">ROUND(K118/F118,4)</f>
        <v>#DIV/0!</v>
      </c>
    </row>
    <row r="119" spans="1:13" ht="17.25" thickBot="1" x14ac:dyDescent="0.35">
      <c r="A119" s="2194">
        <v>40</v>
      </c>
      <c r="B119" s="165" t="s">
        <v>1695</v>
      </c>
      <c r="C119" s="62" t="s">
        <v>1696</v>
      </c>
      <c r="D119" s="1315"/>
      <c r="E119" s="1076" t="s">
        <v>1667</v>
      </c>
      <c r="F119" s="1373">
        <v>1000</v>
      </c>
      <c r="G119" s="2176">
        <v>2</v>
      </c>
      <c r="H119" s="23">
        <f>ROUND(G119*F119/F119,2)</f>
        <v>2</v>
      </c>
      <c r="I119" s="23" t="s">
        <v>50</v>
      </c>
      <c r="J119" s="25"/>
      <c r="K119" s="208">
        <f>IF(OR(ISBLANK(G119),G119=0,ISBLANK(J119)),,ROUND(J119+$K$3,2))</f>
        <v>0</v>
      </c>
      <c r="L119" s="28">
        <f>ROUND(K119*H119,2)</f>
        <v>0</v>
      </c>
      <c r="M119" s="1353">
        <f t="shared" si="15"/>
        <v>0</v>
      </c>
    </row>
    <row r="120" spans="1:13" x14ac:dyDescent="0.3">
      <c r="A120" s="2194"/>
      <c r="B120" s="34"/>
      <c r="C120" s="109" t="s">
        <v>51</v>
      </c>
      <c r="D120" s="653"/>
      <c r="E120" s="1073"/>
      <c r="F120" s="34"/>
      <c r="G120" s="1797"/>
      <c r="H120" s="436"/>
      <c r="I120" s="23"/>
      <c r="J120" s="982"/>
      <c r="K120" s="208"/>
      <c r="L120" s="28"/>
      <c r="M120" s="1353"/>
    </row>
    <row r="121" spans="1:13" ht="17.25" thickBot="1" x14ac:dyDescent="0.35">
      <c r="A121" s="2195"/>
      <c r="B121" s="48" t="s">
        <v>1697</v>
      </c>
      <c r="C121" s="1352" t="s">
        <v>52</v>
      </c>
      <c r="D121" s="1364"/>
      <c r="E121" s="947"/>
      <c r="F121" s="947"/>
      <c r="G121" s="963"/>
      <c r="H121" s="612" t="e">
        <f>ROUND(G119*F119/F121,2)</f>
        <v>#DIV/0!</v>
      </c>
      <c r="I121" s="183" t="s">
        <v>50</v>
      </c>
      <c r="J121" s="1363"/>
      <c r="K121" s="278">
        <f>IF(OR(ISBLANK(G119),G119=0,ISBLANK(F121)),,ROUND(J121+$K$3,2))</f>
        <v>0</v>
      </c>
      <c r="L121" s="266" t="e">
        <f>ROUND(H121*K121,2)</f>
        <v>#DIV/0!</v>
      </c>
      <c r="M121" s="1341" t="e">
        <f>ROUND(K121/F121,4)</f>
        <v>#DIV/0!</v>
      </c>
    </row>
    <row r="122" spans="1:13" x14ac:dyDescent="0.3">
      <c r="A122" s="656">
        <v>41</v>
      </c>
      <c r="B122" s="2151" t="s">
        <v>1698</v>
      </c>
      <c r="C122" s="51" t="s">
        <v>51</v>
      </c>
      <c r="D122" s="1357"/>
      <c r="E122" s="1076">
        <v>200</v>
      </c>
      <c r="F122" s="62">
        <v>200</v>
      </c>
      <c r="G122" s="2182">
        <v>0</v>
      </c>
      <c r="H122" s="62">
        <f>ROUND(G122*F122/F122,2)</f>
        <v>0</v>
      </c>
      <c r="I122" s="62" t="s">
        <v>50</v>
      </c>
      <c r="J122" s="984"/>
      <c r="K122" s="208"/>
      <c r="L122" s="221"/>
      <c r="M122" s="1347"/>
    </row>
    <row r="123" spans="1:13" ht="17.25" thickBot="1" x14ac:dyDescent="0.35">
      <c r="A123" s="2195"/>
      <c r="B123" s="13" t="s">
        <v>1699</v>
      </c>
      <c r="C123" s="1352" t="s">
        <v>52</v>
      </c>
      <c r="D123" s="962"/>
      <c r="E123" s="962"/>
      <c r="F123" s="962"/>
      <c r="G123" s="963"/>
      <c r="H123" s="612" t="e">
        <f>ROUND(G122*F122/F123,2)</f>
        <v>#DIV/0!</v>
      </c>
      <c r="I123" s="538" t="s">
        <v>50</v>
      </c>
      <c r="J123" s="964"/>
      <c r="K123" s="241">
        <f>IF(OR(ISBLANK(G122),G122=0,ISBLANK(F123)),,ROUND(J123+$K$3,2))</f>
        <v>0</v>
      </c>
      <c r="L123" s="241" t="e">
        <f>ROUND(H123*K123,2)</f>
        <v>#DIV/0!</v>
      </c>
      <c r="M123" s="1376" t="e">
        <f t="shared" ref="M123:M124" si="16">ROUND(K123/F123,4)</f>
        <v>#DIV/0!</v>
      </c>
    </row>
    <row r="124" spans="1:13" ht="17.25" thickBot="1" x14ac:dyDescent="0.35">
      <c r="A124" s="2194">
        <v>42</v>
      </c>
      <c r="B124" s="200" t="s">
        <v>1700</v>
      </c>
      <c r="C124" s="50" t="s">
        <v>1701</v>
      </c>
      <c r="D124" s="947"/>
      <c r="E124" s="1072">
        <v>1000</v>
      </c>
      <c r="F124" s="23">
        <v>1000</v>
      </c>
      <c r="G124" s="2176">
        <v>50</v>
      </c>
      <c r="H124" s="436">
        <f>ROUND(G124*F124/F124,2)</f>
        <v>50</v>
      </c>
      <c r="I124" s="23" t="s">
        <v>50</v>
      </c>
      <c r="J124" s="25"/>
      <c r="K124" s="208">
        <f>IF(OR(ISBLANK(G124),G124=0,ISBLANK(J124)),,ROUND(J124+$K$3,2))</f>
        <v>0</v>
      </c>
      <c r="L124" s="28">
        <f>ROUND(K124*H124,2)</f>
        <v>0</v>
      </c>
      <c r="M124" s="1353">
        <f t="shared" si="16"/>
        <v>0</v>
      </c>
    </row>
    <row r="125" spans="1:13" x14ac:dyDescent="0.3">
      <c r="A125" s="2194"/>
      <c r="B125" s="88"/>
      <c r="C125" s="51" t="s">
        <v>51</v>
      </c>
      <c r="E125" s="1077"/>
      <c r="F125" s="88"/>
      <c r="G125" s="1797"/>
      <c r="H125" s="135"/>
      <c r="I125" s="88"/>
      <c r="J125" s="1012"/>
      <c r="K125" s="207"/>
      <c r="L125" s="32"/>
      <c r="M125" s="1350"/>
    </row>
    <row r="126" spans="1:13" ht="17.25" thickBot="1" x14ac:dyDescent="0.35">
      <c r="A126" s="2195"/>
      <c r="B126" s="13" t="s">
        <v>1702</v>
      </c>
      <c r="C126" s="1340" t="s">
        <v>52</v>
      </c>
      <c r="D126" s="962"/>
      <c r="E126" s="962"/>
      <c r="F126" s="962"/>
      <c r="G126" s="963"/>
      <c r="H126" s="612" t="e">
        <f>ROUND(G124*F124/F126,2)</f>
        <v>#DIV/0!</v>
      </c>
      <c r="I126" s="538" t="s">
        <v>50</v>
      </c>
      <c r="J126" s="964"/>
      <c r="K126" s="116">
        <f>IF(OR(ISBLANK(G124),G124=0,ISBLANK(F126)),,ROUND(J126+$K$3,2))</f>
        <v>0</v>
      </c>
      <c r="L126" s="278" t="e">
        <f>ROUND(K126*H126,2)</f>
        <v>#DIV/0!</v>
      </c>
      <c r="M126" s="1346" t="e">
        <f t="shared" ref="M126:M127" si="17">ROUND(K126/F126,4)</f>
        <v>#DIV/0!</v>
      </c>
    </row>
    <row r="127" spans="1:13" ht="17.25" thickBot="1" x14ac:dyDescent="0.35">
      <c r="A127" s="2194">
        <v>43</v>
      </c>
      <c r="B127" s="200" t="s">
        <v>1703</v>
      </c>
      <c r="C127" s="62" t="s">
        <v>1704</v>
      </c>
      <c r="D127" s="947"/>
      <c r="E127" s="1072">
        <v>1000</v>
      </c>
      <c r="F127" s="23">
        <v>1000</v>
      </c>
      <c r="G127" s="2176">
        <v>0</v>
      </c>
      <c r="H127" s="436">
        <f>ROUND(G127*F127/F127,2)</f>
        <v>0</v>
      </c>
      <c r="I127" s="23" t="s">
        <v>50</v>
      </c>
      <c r="J127" s="25"/>
      <c r="K127" s="208">
        <f>IF(OR(ISBLANK(G127),G127=0,ISBLANK(J127)),,ROUND(J127+$K$3,2))</f>
        <v>0</v>
      </c>
      <c r="L127" s="28">
        <f>ROUND(K127*H127,2)</f>
        <v>0</v>
      </c>
      <c r="M127" s="1353">
        <f t="shared" si="17"/>
        <v>0</v>
      </c>
    </row>
    <row r="128" spans="1:13" x14ac:dyDescent="0.3">
      <c r="A128" s="2194"/>
      <c r="B128" s="34" t="s">
        <v>1705</v>
      </c>
      <c r="C128" s="34" t="s">
        <v>157</v>
      </c>
      <c r="D128" s="166"/>
      <c r="E128" s="1342"/>
      <c r="F128" s="34"/>
      <c r="G128" s="1797"/>
      <c r="H128" s="135"/>
      <c r="I128" s="56"/>
      <c r="J128" s="132"/>
      <c r="K128" s="134"/>
      <c r="L128" s="32"/>
      <c r="M128" s="1350"/>
    </row>
    <row r="129" spans="1:15" ht="17.25" thickBot="1" x14ac:dyDescent="0.35">
      <c r="A129" s="2195"/>
      <c r="B129" s="48" t="s">
        <v>1706</v>
      </c>
      <c r="C129" s="48"/>
      <c r="D129" s="48"/>
      <c r="E129" s="420"/>
      <c r="F129" s="48"/>
      <c r="G129" s="1796"/>
      <c r="H129" s="513"/>
      <c r="I129" s="59"/>
      <c r="J129" s="114"/>
      <c r="K129" s="188"/>
      <c r="L129" s="71"/>
      <c r="M129" s="1345"/>
    </row>
    <row r="130" spans="1:15" ht="17.25" thickBot="1" x14ac:dyDescent="0.35">
      <c r="A130" s="2193">
        <v>44</v>
      </c>
      <c r="B130" s="165" t="s">
        <v>1707</v>
      </c>
      <c r="C130" s="238" t="s">
        <v>51</v>
      </c>
      <c r="D130" s="274"/>
      <c r="E130" s="1076">
        <v>100</v>
      </c>
      <c r="F130" s="62">
        <v>100</v>
      </c>
      <c r="G130" s="2180">
        <v>200</v>
      </c>
      <c r="H130" s="470">
        <f>ROUND(G130*F130/F130,2)</f>
        <v>200</v>
      </c>
      <c r="I130" s="62" t="s">
        <v>50</v>
      </c>
      <c r="J130" s="984"/>
      <c r="K130" s="270"/>
      <c r="L130" s="221"/>
      <c r="M130" s="1347"/>
    </row>
    <row r="131" spans="1:15" x14ac:dyDescent="0.3">
      <c r="A131" s="2194"/>
      <c r="B131" s="34" t="s">
        <v>1708</v>
      </c>
      <c r="C131" s="1340" t="s">
        <v>52</v>
      </c>
      <c r="D131" s="923"/>
      <c r="E131" s="923"/>
      <c r="F131" s="923"/>
      <c r="G131" s="813"/>
      <c r="H131" s="181" t="e">
        <f>ROUND(G130*F130/F131,2)</f>
        <v>#DIV/0!</v>
      </c>
      <c r="I131" s="713" t="s">
        <v>50</v>
      </c>
      <c r="J131" s="922"/>
      <c r="K131" s="435">
        <f>IF(OR(ISBLANK(G130),G130=0,ISBLANK(F131)),,ROUND(J131+$K$3,2))</f>
        <v>0</v>
      </c>
      <c r="L131" s="266" t="e">
        <f>ROUND(H131*K131,2)</f>
        <v>#DIV/0!</v>
      </c>
      <c r="M131" s="1341" t="e">
        <f t="shared" ref="M131" si="18">ROUND(K131/F131,4)</f>
        <v>#DIV/0!</v>
      </c>
    </row>
    <row r="132" spans="1:15" x14ac:dyDescent="0.3">
      <c r="A132" s="2194"/>
      <c r="B132" s="34" t="s">
        <v>1709</v>
      </c>
      <c r="C132" s="34"/>
      <c r="D132" s="23"/>
      <c r="E132" s="1342" t="s">
        <v>157</v>
      </c>
      <c r="F132" s="34" t="s">
        <v>157</v>
      </c>
      <c r="G132" s="1802"/>
      <c r="H132" s="135"/>
      <c r="I132" s="34"/>
      <c r="J132" s="76"/>
      <c r="K132" s="134"/>
      <c r="L132" s="28"/>
      <c r="M132" s="1353"/>
    </row>
    <row r="133" spans="1:15" x14ac:dyDescent="0.3">
      <c r="A133" s="2194"/>
      <c r="B133" s="34" t="s">
        <v>1710</v>
      </c>
      <c r="C133" s="34"/>
      <c r="D133" s="23"/>
      <c r="E133" s="1342" t="s">
        <v>157</v>
      </c>
      <c r="F133" s="34" t="s">
        <v>157</v>
      </c>
      <c r="G133" s="1802"/>
      <c r="H133" s="135"/>
      <c r="I133" s="34"/>
      <c r="J133" s="76"/>
      <c r="K133" s="134"/>
      <c r="L133" s="28"/>
      <c r="M133" s="1353"/>
    </row>
    <row r="134" spans="1:15" ht="17.25" thickBot="1" x14ac:dyDescent="0.35">
      <c r="A134" s="2195"/>
      <c r="B134" s="13" t="s">
        <v>1711</v>
      </c>
      <c r="C134" s="13"/>
      <c r="D134" s="48"/>
      <c r="E134" s="1344" t="s">
        <v>157</v>
      </c>
      <c r="F134" s="13" t="s">
        <v>157</v>
      </c>
      <c r="G134" s="1796"/>
      <c r="H134" s="128"/>
      <c r="I134" s="13"/>
      <c r="J134" s="79"/>
      <c r="K134" s="127"/>
      <c r="L134" s="71"/>
      <c r="M134" s="1345"/>
    </row>
    <row r="135" spans="1:15" ht="17.25" thickBot="1" x14ac:dyDescent="0.35">
      <c r="A135" s="2194">
        <v>45</v>
      </c>
      <c r="B135" s="200" t="s">
        <v>1712</v>
      </c>
      <c r="C135" s="50" t="s">
        <v>1713</v>
      </c>
      <c r="D135" s="947"/>
      <c r="E135" s="1072">
        <v>10000</v>
      </c>
      <c r="F135" s="23">
        <v>10000</v>
      </c>
      <c r="G135" s="2182">
        <v>0</v>
      </c>
      <c r="H135" s="436">
        <f>ROUND(G135*F135/F135,2)</f>
        <v>0</v>
      </c>
      <c r="I135" s="23" t="s">
        <v>50</v>
      </c>
      <c r="J135" s="25"/>
      <c r="K135" s="208">
        <f>IF(OR(ISBLANK(J135),G135=0,ISBLANK(G135)),,ROUND(J135+$K$3,2))</f>
        <v>0</v>
      </c>
      <c r="L135" s="28">
        <f t="shared" ref="L135:L144" si="19">ROUND(K135*H135,2)</f>
        <v>0</v>
      </c>
      <c r="M135" s="1353">
        <f t="shared" ref="M135:M144" si="20">ROUND(K135/F135,4)</f>
        <v>0</v>
      </c>
    </row>
    <row r="136" spans="1:15" x14ac:dyDescent="0.3">
      <c r="A136" s="2194"/>
      <c r="B136" s="676"/>
      <c r="C136" s="238" t="s">
        <v>51</v>
      </c>
      <c r="D136" s="274"/>
      <c r="E136" s="1076"/>
      <c r="F136" s="2276" t="s">
        <v>157</v>
      </c>
      <c r="G136" s="1794"/>
      <c r="H136" s="87"/>
      <c r="I136" s="34"/>
      <c r="J136" s="978"/>
      <c r="K136" s="134"/>
      <c r="L136" s="32"/>
      <c r="M136" s="1350"/>
    </row>
    <row r="137" spans="1:15" ht="17.25" thickBot="1" x14ac:dyDescent="0.35">
      <c r="A137" s="2194"/>
      <c r="B137" s="676"/>
      <c r="C137" s="1340" t="s">
        <v>52</v>
      </c>
      <c r="D137" s="923"/>
      <c r="E137" s="923" t="s">
        <v>157</v>
      </c>
      <c r="F137" s="923" t="s">
        <v>157</v>
      </c>
      <c r="G137" s="2277"/>
      <c r="H137" s="2275" t="e">
        <f>ROUND(G135*F135/F137,2)</f>
        <v>#VALUE!</v>
      </c>
      <c r="I137" s="556" t="s">
        <v>50</v>
      </c>
      <c r="J137" s="922"/>
      <c r="K137" s="31">
        <f>IF(OR(ISBLANK(G135),G135=0,ISBLANK(F135)),,ROUND(J137+$K$3,2))</f>
        <v>0</v>
      </c>
      <c r="L137" s="37" t="e">
        <f>ROUND(H137*K137,2)</f>
        <v>#VALUE!</v>
      </c>
      <c r="M137" s="1343" t="e">
        <f t="shared" ref="M137" si="21">ROUND(K137/F137,4)</f>
        <v>#VALUE!</v>
      </c>
    </row>
    <row r="138" spans="1:15" ht="17.25" thickBot="1" x14ac:dyDescent="0.35">
      <c r="A138" s="2195"/>
      <c r="B138" s="13" t="s">
        <v>1714</v>
      </c>
      <c r="C138" s="146" t="s">
        <v>1715</v>
      </c>
      <c r="D138" s="962"/>
      <c r="E138" s="1075">
        <v>10000</v>
      </c>
      <c r="F138" s="48">
        <v>10000</v>
      </c>
      <c r="G138" s="1806"/>
      <c r="H138" s="513">
        <f>ROUND(G135*F135/F138,2)</f>
        <v>0</v>
      </c>
      <c r="I138" s="48" t="s">
        <v>50</v>
      </c>
      <c r="J138" s="68"/>
      <c r="K138" s="188">
        <f>IF(OR(ISBLANK(J138),G135=0,ISBLANK(G135)),,ROUND(J138+$K$3,2))</f>
        <v>0</v>
      </c>
      <c r="L138" s="71">
        <f t="shared" si="19"/>
        <v>0</v>
      </c>
      <c r="M138" s="1353">
        <f t="shared" si="20"/>
        <v>0</v>
      </c>
    </row>
    <row r="139" spans="1:15" ht="17.25" thickBot="1" x14ac:dyDescent="0.35">
      <c r="A139" s="2194">
        <v>46</v>
      </c>
      <c r="B139" s="200" t="s">
        <v>1716</v>
      </c>
      <c r="C139" s="50" t="s">
        <v>1717</v>
      </c>
      <c r="D139" s="947"/>
      <c r="E139" s="1072">
        <v>6000</v>
      </c>
      <c r="F139" s="23">
        <v>6000</v>
      </c>
      <c r="G139" s="2176">
        <v>75</v>
      </c>
      <c r="H139" s="436">
        <f>ROUND(G139*F139/F139,2)</f>
        <v>75</v>
      </c>
      <c r="I139" s="23" t="s">
        <v>50</v>
      </c>
      <c r="J139" s="25"/>
      <c r="K139" s="208">
        <f>IF(OR(ISBLANK(J139),G139=0,ISBLANK(G139)),,ROUND(J139+$K$3,2))</f>
        <v>0</v>
      </c>
      <c r="L139" s="28">
        <f t="shared" si="19"/>
        <v>0</v>
      </c>
      <c r="M139" s="1353">
        <f t="shared" si="20"/>
        <v>0</v>
      </c>
    </row>
    <row r="140" spans="1:15" x14ac:dyDescent="0.3">
      <c r="A140" s="2194"/>
      <c r="B140" s="676"/>
      <c r="C140" s="238" t="s">
        <v>51</v>
      </c>
      <c r="D140" s="274"/>
      <c r="E140" s="1076"/>
      <c r="F140" s="2276" t="s">
        <v>157</v>
      </c>
      <c r="G140" s="1794"/>
      <c r="H140" s="87"/>
      <c r="I140" s="34"/>
      <c r="J140" s="978"/>
      <c r="K140" s="134"/>
      <c r="L140" s="32"/>
      <c r="M140" s="1350"/>
    </row>
    <row r="141" spans="1:15" ht="17.25" thickBot="1" x14ac:dyDescent="0.35">
      <c r="A141" s="2194"/>
      <c r="B141" s="676"/>
      <c r="C141" s="1340" t="s">
        <v>52</v>
      </c>
      <c r="D141" s="923"/>
      <c r="E141" s="923" t="s">
        <v>157</v>
      </c>
      <c r="F141" s="923" t="s">
        <v>157</v>
      </c>
      <c r="G141" s="2277"/>
      <c r="H141" s="2275" t="e">
        <f>ROUND(G139*F139/F141,2)</f>
        <v>#VALUE!</v>
      </c>
      <c r="I141" s="556" t="s">
        <v>50</v>
      </c>
      <c r="J141" s="922"/>
      <c r="K141" s="31">
        <f>IF(OR(ISBLANK(G139),G139=0,ISBLANK(F139)),,ROUND(J141+$K$3,2))</f>
        <v>0</v>
      </c>
      <c r="L141" s="37" t="e">
        <f>ROUND(H141*K141,2)</f>
        <v>#VALUE!</v>
      </c>
      <c r="M141" s="1343" t="e">
        <f t="shared" ref="M141" si="22">ROUND(K141/F141,4)</f>
        <v>#VALUE!</v>
      </c>
    </row>
    <row r="142" spans="1:15" ht="17.25" thickBot="1" x14ac:dyDescent="0.35">
      <c r="A142" s="2195"/>
      <c r="B142" s="13" t="s">
        <v>1718</v>
      </c>
      <c r="C142" s="146" t="s">
        <v>1719</v>
      </c>
      <c r="D142" s="962"/>
      <c r="E142" s="1074">
        <v>6000</v>
      </c>
      <c r="F142" s="13">
        <v>6000</v>
      </c>
      <c r="G142" s="1796"/>
      <c r="H142" s="128">
        <f>ROUND(G139*F139/F142,2)</f>
        <v>75</v>
      </c>
      <c r="I142" s="48" t="s">
        <v>50</v>
      </c>
      <c r="J142" s="60"/>
      <c r="K142" s="127">
        <f>IF(OR(ISBLANK(J142),G139=0,ISBLANK(G139)),,ROUND(J142+$K$3,2))</f>
        <v>0</v>
      </c>
      <c r="L142" s="71">
        <f t="shared" si="19"/>
        <v>0</v>
      </c>
      <c r="M142" s="1345">
        <f t="shared" si="20"/>
        <v>0</v>
      </c>
    </row>
    <row r="143" spans="1:15" ht="17.25" thickBot="1" x14ac:dyDescent="0.35">
      <c r="A143" s="2199">
        <v>47</v>
      </c>
      <c r="B143" s="2201" t="s">
        <v>1720</v>
      </c>
      <c r="C143" s="1377" t="s">
        <v>1721</v>
      </c>
      <c r="D143" s="1378"/>
      <c r="E143" s="1379">
        <v>1</v>
      </c>
      <c r="F143" s="277">
        <v>1</v>
      </c>
      <c r="G143" s="2176">
        <v>0</v>
      </c>
      <c r="H143" s="1380">
        <f>ROUND(G143*F143/F143,2)</f>
        <v>0</v>
      </c>
      <c r="I143" s="277" t="s">
        <v>50</v>
      </c>
      <c r="J143" s="1202"/>
      <c r="K143" s="1381">
        <f>IF(OR(ISBLANK(G143),G143=0,ISBLANK(J143)),,ROUND(J143+$K$3,2))</f>
        <v>0</v>
      </c>
      <c r="L143" s="1382">
        <f t="shared" si="19"/>
        <v>0</v>
      </c>
      <c r="M143" s="1383">
        <f t="shared" si="20"/>
        <v>0</v>
      </c>
      <c r="N143" s="520"/>
      <c r="O143" s="1359"/>
    </row>
    <row r="144" spans="1:15" ht="17.25" thickBot="1" x14ac:dyDescent="0.35">
      <c r="A144" s="2194">
        <v>48</v>
      </c>
      <c r="B144" s="200" t="s">
        <v>1722</v>
      </c>
      <c r="C144" s="23" t="s">
        <v>1723</v>
      </c>
      <c r="D144" s="947"/>
      <c r="E144" s="1072">
        <v>1</v>
      </c>
      <c r="F144" s="23">
        <v>1</v>
      </c>
      <c r="G144" s="2176">
        <v>130</v>
      </c>
      <c r="H144" s="436">
        <f>ROUND(G144*F144/F144,2)</f>
        <v>130</v>
      </c>
      <c r="I144" s="23" t="s">
        <v>50</v>
      </c>
      <c r="J144" s="25"/>
      <c r="K144" s="208">
        <f>IF(OR(ISBLANK(G144),G144=0,ISBLANK(J144)),,ROUND(J144+$K$3,2))</f>
        <v>0</v>
      </c>
      <c r="L144" s="28">
        <f t="shared" si="19"/>
        <v>0</v>
      </c>
      <c r="M144" s="1353">
        <f t="shared" si="20"/>
        <v>0</v>
      </c>
    </row>
    <row r="145" spans="1:19" x14ac:dyDescent="0.3">
      <c r="A145" s="2194"/>
      <c r="B145" s="88"/>
      <c r="C145" s="51" t="s">
        <v>51</v>
      </c>
      <c r="D145" s="965"/>
      <c r="E145" s="1077"/>
      <c r="F145" s="88"/>
      <c r="G145" s="1797" t="s">
        <v>238</v>
      </c>
      <c r="H145" s="135"/>
      <c r="I145" s="88"/>
      <c r="J145" s="1012"/>
      <c r="K145" s="207"/>
      <c r="L145" s="32"/>
      <c r="M145" s="1350"/>
    </row>
    <row r="146" spans="1:19" ht="17.25" thickBot="1" x14ac:dyDescent="0.35">
      <c r="A146" s="2195"/>
      <c r="B146" s="13" t="s">
        <v>1724</v>
      </c>
      <c r="C146" s="1352" t="s">
        <v>52</v>
      </c>
      <c r="D146" s="962"/>
      <c r="E146" s="962"/>
      <c r="F146" s="962"/>
      <c r="G146" s="963"/>
      <c r="H146" s="612" t="e">
        <f>ROUND(G144*F144/F146,2)</f>
        <v>#DIV/0!</v>
      </c>
      <c r="I146" s="538" t="s">
        <v>50</v>
      </c>
      <c r="J146" s="964"/>
      <c r="K146" s="116">
        <f>IF(OR(ISBLANK(G144),G144=0,ISBLANK(F146)),,ROUND(J146+$K$3,2))</f>
        <v>0</v>
      </c>
      <c r="L146" s="278" t="e">
        <f>ROUND(H146*K146,2)</f>
        <v>#DIV/0!</v>
      </c>
      <c r="M146" s="1346" t="e">
        <f t="shared" ref="M146:M148" si="23">ROUND(K146/F146,4)</f>
        <v>#DIV/0!</v>
      </c>
    </row>
    <row r="147" spans="1:19" ht="17.25" thickBot="1" x14ac:dyDescent="0.35">
      <c r="A147" s="2194">
        <v>49</v>
      </c>
      <c r="B147" s="200" t="s">
        <v>1725</v>
      </c>
      <c r="C147" s="23" t="s">
        <v>1726</v>
      </c>
      <c r="D147" s="947"/>
      <c r="E147" s="1072">
        <v>500</v>
      </c>
      <c r="F147" s="23">
        <v>500</v>
      </c>
      <c r="G147" s="2176">
        <v>10</v>
      </c>
      <c r="H147" s="436">
        <f>ROUND(G147*F147/F147,2)</f>
        <v>10</v>
      </c>
      <c r="I147" s="23" t="s">
        <v>50</v>
      </c>
      <c r="J147" s="25"/>
      <c r="K147" s="208">
        <f>IF(OR(ISBLANK(J147),G147=0,ISBLANK(G147)),,ROUND(J147+$K$3,2))</f>
        <v>0</v>
      </c>
      <c r="L147" s="28">
        <f>ROUND(K147*H147,2)</f>
        <v>0</v>
      </c>
      <c r="M147" s="1353">
        <f t="shared" si="23"/>
        <v>0</v>
      </c>
    </row>
    <row r="148" spans="1:19" x14ac:dyDescent="0.3">
      <c r="A148" s="2194"/>
      <c r="B148" s="34" t="s">
        <v>1727</v>
      </c>
      <c r="C148" s="34" t="s">
        <v>1728</v>
      </c>
      <c r="D148" s="923"/>
      <c r="E148" s="1073">
        <v>500</v>
      </c>
      <c r="F148" s="34">
        <v>500</v>
      </c>
      <c r="G148" s="1797"/>
      <c r="H148" s="436">
        <f>ROUND($G$147*$F$147/F148,2)</f>
        <v>10</v>
      </c>
      <c r="I148" s="23" t="s">
        <v>50</v>
      </c>
      <c r="J148" s="82"/>
      <c r="K148" s="134">
        <f>IF(OR(ISBLANK(J148),G147=0,ISBLANK(G147)),,ROUND(J148+$K$3,2))</f>
        <v>0</v>
      </c>
      <c r="L148" s="28">
        <f>ROUND(K148*H148,2)</f>
        <v>0</v>
      </c>
      <c r="M148" s="1353">
        <f t="shared" si="23"/>
        <v>0</v>
      </c>
    </row>
    <row r="149" spans="1:19" x14ac:dyDescent="0.3">
      <c r="A149" s="2272"/>
      <c r="B149" s="34"/>
      <c r="C149" s="2273" t="s">
        <v>51</v>
      </c>
      <c r="D149" s="1960"/>
      <c r="E149" s="1073"/>
      <c r="F149" s="34"/>
      <c r="G149" s="2274"/>
      <c r="H149" s="135"/>
      <c r="I149" s="1894"/>
      <c r="J149" s="1362"/>
      <c r="K149" s="134"/>
      <c r="L149" s="32"/>
      <c r="M149" s="1350"/>
    </row>
    <row r="150" spans="1:19" ht="17.25" thickBot="1" x14ac:dyDescent="0.35">
      <c r="A150" s="2195"/>
      <c r="B150" s="48" t="s">
        <v>157</v>
      </c>
      <c r="C150" s="1375" t="s">
        <v>52</v>
      </c>
      <c r="D150" s="1364"/>
      <c r="E150" s="1364"/>
      <c r="F150" s="1364"/>
      <c r="G150" s="963">
        <v>10</v>
      </c>
      <c r="H150" s="612" t="e">
        <f>ROUND(G147*F147/F150,2)</f>
        <v>#DIV/0!</v>
      </c>
      <c r="I150" s="183" t="s">
        <v>50</v>
      </c>
      <c r="J150" s="964"/>
      <c r="K150" s="116">
        <f>IF(OR(ISBLANK(G147),G147=0,ISBLANK(F150)),,ROUND(J150+$K$3,2))</f>
        <v>0</v>
      </c>
      <c r="L150" s="278" t="e">
        <f>ROUND(H150*K150,2)</f>
        <v>#DIV/0!</v>
      </c>
      <c r="M150" s="1346" t="e">
        <f t="shared" ref="M150:M151" si="24">ROUND(K150/F150,4)</f>
        <v>#DIV/0!</v>
      </c>
    </row>
    <row r="151" spans="1:19" ht="17.25" thickBot="1" x14ac:dyDescent="0.35">
      <c r="A151" s="2194">
        <v>50</v>
      </c>
      <c r="B151" s="618" t="s">
        <v>1729</v>
      </c>
      <c r="C151" s="1967" t="s">
        <v>1730</v>
      </c>
      <c r="D151" s="947"/>
      <c r="E151" s="1077">
        <v>1000</v>
      </c>
      <c r="F151" s="88">
        <v>1000</v>
      </c>
      <c r="G151" s="2176">
        <v>5</v>
      </c>
      <c r="H151" s="436">
        <f>ROUND(G151*F151/F151,2)</f>
        <v>5</v>
      </c>
      <c r="I151" s="23" t="s">
        <v>50</v>
      </c>
      <c r="J151" s="25"/>
      <c r="K151" s="208">
        <f>IF(OR(ISBLANK(G151),G151=0,ISBLANK(J151)),,ROUND(J151+$K$3,2))</f>
        <v>0</v>
      </c>
      <c r="L151" s="28">
        <f>ROUND(K151*H151,2)</f>
        <v>0</v>
      </c>
      <c r="M151" s="1353">
        <f t="shared" si="24"/>
        <v>0</v>
      </c>
    </row>
    <row r="152" spans="1:19" x14ac:dyDescent="0.3">
      <c r="A152" s="2194"/>
      <c r="B152" s="113"/>
      <c r="C152" s="51" t="s">
        <v>51</v>
      </c>
      <c r="E152" s="1109"/>
      <c r="F152" s="113"/>
      <c r="G152" s="1807"/>
      <c r="H152" s="135"/>
      <c r="I152" s="88"/>
      <c r="J152" s="1012"/>
      <c r="K152" s="207"/>
      <c r="L152" s="32"/>
      <c r="M152" s="1350"/>
      <c r="O152" s="1359"/>
    </row>
    <row r="153" spans="1:19" ht="17.25" thickBot="1" x14ac:dyDescent="0.35">
      <c r="A153" s="2195"/>
      <c r="B153" s="13"/>
      <c r="C153" s="1352" t="s">
        <v>52</v>
      </c>
      <c r="D153" s="962"/>
      <c r="E153" s="962"/>
      <c r="F153" s="962"/>
      <c r="G153" s="963"/>
      <c r="H153" s="612" t="e">
        <f>ROUND(G151*F151/F153,2)</f>
        <v>#DIV/0!</v>
      </c>
      <c r="I153" s="538" t="s">
        <v>50</v>
      </c>
      <c r="J153" s="964"/>
      <c r="K153" s="116">
        <f>IF(OR(ISBLANK(G151),G151=0,ISBLANK(F153)),,ROUND(J153+$K$3,2))</f>
        <v>0</v>
      </c>
      <c r="L153" s="278" t="e">
        <f>ROUND(H153*K153,2)</f>
        <v>#DIV/0!</v>
      </c>
      <c r="M153" s="1346" t="e">
        <f t="shared" ref="M153:M161" si="25">ROUND(K153/F153,4)</f>
        <v>#DIV/0!</v>
      </c>
    </row>
    <row r="154" spans="1:19" ht="17.25" thickBot="1" x14ac:dyDescent="0.35">
      <c r="A154" s="2194">
        <v>51</v>
      </c>
      <c r="B154" s="200" t="s">
        <v>1731</v>
      </c>
      <c r="C154" s="51" t="s">
        <v>51</v>
      </c>
      <c r="E154" s="1072">
        <v>12</v>
      </c>
      <c r="F154" s="23">
        <v>12</v>
      </c>
      <c r="G154" s="2176">
        <v>15</v>
      </c>
      <c r="H154" s="436">
        <f>ROUND(G154*F154/F154,2)</f>
        <v>15</v>
      </c>
      <c r="I154" s="23" t="s">
        <v>50</v>
      </c>
      <c r="J154" s="982"/>
      <c r="K154" s="208"/>
      <c r="L154" s="28"/>
      <c r="M154" s="1353"/>
      <c r="S154" s="1359"/>
    </row>
    <row r="155" spans="1:19" ht="17.25" thickBot="1" x14ac:dyDescent="0.35">
      <c r="A155" s="2195"/>
      <c r="B155" s="13" t="s">
        <v>1732</v>
      </c>
      <c r="C155" s="1352" t="s">
        <v>52</v>
      </c>
      <c r="D155" s="962"/>
      <c r="E155" s="962"/>
      <c r="F155" s="962"/>
      <c r="G155" s="963"/>
      <c r="H155" s="612" t="e">
        <f>ROUND(G154*F154/F155,2)</f>
        <v>#DIV/0!</v>
      </c>
      <c r="I155" s="538" t="s">
        <v>50</v>
      </c>
      <c r="J155" s="964"/>
      <c r="K155" s="116">
        <f>IF(OR(ISBLANK(G154),G154=0,ISBLANK(F155)),,ROUND(J155+$K$3,2))</f>
        <v>0</v>
      </c>
      <c r="L155" s="278" t="e">
        <f>ROUND(H155*K155,2)</f>
        <v>#DIV/0!</v>
      </c>
      <c r="M155" s="1346" t="e">
        <f t="shared" si="25"/>
        <v>#DIV/0!</v>
      </c>
    </row>
    <row r="156" spans="1:19" ht="17.25" thickBot="1" x14ac:dyDescent="0.35">
      <c r="A156" s="2194">
        <v>52</v>
      </c>
      <c r="B156" s="200" t="s">
        <v>1733</v>
      </c>
      <c r="C156" s="23" t="s">
        <v>2300</v>
      </c>
      <c r="D156" s="947"/>
      <c r="E156" s="1072">
        <v>1000</v>
      </c>
      <c r="F156" s="23">
        <v>1000</v>
      </c>
      <c r="G156" s="2176">
        <v>25</v>
      </c>
      <c r="H156" s="436">
        <f>ROUND(G156*F156/F156,2)</f>
        <v>25</v>
      </c>
      <c r="I156" s="23" t="s">
        <v>50</v>
      </c>
      <c r="J156" s="25"/>
      <c r="K156" s="208">
        <f>IF(OR(ISBLANK(J156),G156=0,ISBLANK(G156)),,ROUND(J156+$K$3,2))</f>
        <v>0</v>
      </c>
      <c r="L156" s="28">
        <f>ROUND(K156*H156,2)</f>
        <v>0</v>
      </c>
      <c r="M156" s="1353">
        <f t="shared" si="25"/>
        <v>0</v>
      </c>
    </row>
    <row r="157" spans="1:19" x14ac:dyDescent="0.3">
      <c r="A157" s="2194"/>
      <c r="B157" s="34" t="s">
        <v>1658</v>
      </c>
      <c r="C157" s="56" t="s">
        <v>1734</v>
      </c>
      <c r="D157" s="923"/>
      <c r="E157" s="1073">
        <v>2000</v>
      </c>
      <c r="F157" s="34">
        <v>2000</v>
      </c>
      <c r="G157" s="1802"/>
      <c r="H157" s="135">
        <f>ROUND($G$156*$F$156/F157,2)</f>
        <v>12.5</v>
      </c>
      <c r="I157" s="23" t="s">
        <v>50</v>
      </c>
      <c r="J157" s="82"/>
      <c r="K157" s="134">
        <f>IF(OR(ISBLANK(J157),G156=0,ISBLANK(G156)),,ROUND(J157+$K$3,2))</f>
        <v>0</v>
      </c>
      <c r="L157" s="28">
        <f t="shared" ref="L157:L160" si="26">ROUND(K157*H157,2)</f>
        <v>0</v>
      </c>
      <c r="M157" s="1353">
        <f t="shared" si="25"/>
        <v>0</v>
      </c>
    </row>
    <row r="158" spans="1:19" x14ac:dyDescent="0.3">
      <c r="A158" s="2194"/>
      <c r="B158" s="113"/>
      <c r="C158" s="51" t="s">
        <v>51</v>
      </c>
      <c r="E158" s="1072" t="s">
        <v>157</v>
      </c>
      <c r="F158" s="23" t="s">
        <v>157</v>
      </c>
      <c r="G158" s="1802"/>
      <c r="H158" s="436">
        <f>ROUND(G156*F156/F156,2)</f>
        <v>25</v>
      </c>
      <c r="I158" s="23" t="s">
        <v>50</v>
      </c>
      <c r="J158" s="982"/>
      <c r="K158" s="208"/>
      <c r="L158" s="28"/>
      <c r="M158" s="1353"/>
    </row>
    <row r="159" spans="1:19" ht="17.25" thickBot="1" x14ac:dyDescent="0.35">
      <c r="A159" s="2194"/>
      <c r="B159" s="113"/>
      <c r="C159" s="1352" t="s">
        <v>52</v>
      </c>
      <c r="D159" s="962"/>
      <c r="E159" s="962"/>
      <c r="F159" s="962"/>
      <c r="G159" s="1802"/>
      <c r="H159" s="612" t="e">
        <f>ROUND(G158*F158/F159,2)</f>
        <v>#VALUE!</v>
      </c>
      <c r="I159" s="538" t="s">
        <v>50</v>
      </c>
      <c r="J159" s="964"/>
      <c r="K159" s="116">
        <f>IF(OR(ISBLANK(G158),G158=0,ISBLANK(F159)),,ROUND(J159+$K$3,2))</f>
        <v>0</v>
      </c>
      <c r="L159" s="278" t="e">
        <f>ROUND(H159*K159,2)</f>
        <v>#VALUE!</v>
      </c>
      <c r="M159" s="1346" t="e">
        <f t="shared" ref="M159" si="27">ROUND(K159/F159,4)</f>
        <v>#DIV/0!</v>
      </c>
    </row>
    <row r="160" spans="1:19" ht="17.25" thickBot="1" x14ac:dyDescent="0.35">
      <c r="A160" s="2195"/>
      <c r="B160" s="13"/>
      <c r="C160" s="146" t="s">
        <v>1735</v>
      </c>
      <c r="D160" s="962"/>
      <c r="E160" s="1074">
        <v>1000</v>
      </c>
      <c r="F160" s="13">
        <v>1000</v>
      </c>
      <c r="G160" s="1796"/>
      <c r="H160" s="513">
        <f>ROUND($G$156*$F$156/F160,2)</f>
        <v>25</v>
      </c>
      <c r="I160" s="48" t="s">
        <v>50</v>
      </c>
      <c r="J160" s="60"/>
      <c r="K160" s="127">
        <f>IF(OR(ISBLANK(J160),G156=0,ISBLANK(G156)),,ROUND(J160+$K$3,2))</f>
        <v>0</v>
      </c>
      <c r="L160" s="71">
        <f t="shared" si="26"/>
        <v>0</v>
      </c>
      <c r="M160" s="1345">
        <f t="shared" si="25"/>
        <v>0</v>
      </c>
    </row>
    <row r="161" spans="1:13" ht="17.25" thickBot="1" x14ac:dyDescent="0.35">
      <c r="A161" s="2195">
        <v>53</v>
      </c>
      <c r="B161" s="295" t="s">
        <v>1736</v>
      </c>
      <c r="C161" s="48" t="s">
        <v>1737</v>
      </c>
      <c r="D161" s="1364"/>
      <c r="E161" s="1075">
        <v>960</v>
      </c>
      <c r="F161" s="72">
        <v>960</v>
      </c>
      <c r="G161" s="2176">
        <v>0</v>
      </c>
      <c r="H161" s="1380">
        <f>ROUND(G161*F161/F161,2)</f>
        <v>0</v>
      </c>
      <c r="I161" s="277" t="s">
        <v>50</v>
      </c>
      <c r="J161" s="1202"/>
      <c r="K161" s="1381">
        <f>IF(OR(ISBLANK(G161),G161=0,ISBLANK(J161)),,ROUND(J161+$K$3,2))</f>
        <v>0</v>
      </c>
      <c r="L161" s="1382">
        <f>ROUND(K161*H161,2)</f>
        <v>0</v>
      </c>
      <c r="M161" s="1383">
        <f t="shared" si="25"/>
        <v>0</v>
      </c>
    </row>
    <row r="162" spans="1:13" ht="17.25" thickBot="1" x14ac:dyDescent="0.35">
      <c r="A162" s="2194">
        <v>54</v>
      </c>
      <c r="B162" s="165" t="s">
        <v>1738</v>
      </c>
      <c r="C162" s="62" t="s">
        <v>1661</v>
      </c>
      <c r="D162" s="923"/>
      <c r="E162" s="1077">
        <v>1000</v>
      </c>
      <c r="F162" s="88">
        <v>1000</v>
      </c>
      <c r="G162" s="2176">
        <v>0</v>
      </c>
      <c r="H162" s="436">
        <f>ROUND(G162*F162/F162,2)</f>
        <v>0</v>
      </c>
      <c r="I162" s="23" t="s">
        <v>50</v>
      </c>
      <c r="J162" s="25"/>
      <c r="K162" s="208">
        <f>IF(OR(ISBLANK(G162),G162=0,ISBLANK(J162)),,ROUND(J162+$K$3,2))</f>
        <v>0</v>
      </c>
      <c r="L162" s="28">
        <f>ROUND(K162*H162,2)</f>
        <v>0</v>
      </c>
      <c r="M162" s="1353">
        <f>ROUND(K162/F162,4)</f>
        <v>0</v>
      </c>
    </row>
    <row r="163" spans="1:13" x14ac:dyDescent="0.3">
      <c r="A163" s="2194"/>
      <c r="B163" s="34"/>
      <c r="C163" s="109" t="s">
        <v>51</v>
      </c>
      <c r="E163" s="1077"/>
      <c r="F163" s="88"/>
      <c r="G163" s="1802"/>
      <c r="H163" s="135"/>
      <c r="I163" s="88"/>
      <c r="J163" s="1012"/>
      <c r="K163" s="207"/>
      <c r="L163" s="32"/>
      <c r="M163" s="1350"/>
    </row>
    <row r="164" spans="1:13" ht="17.25" thickBot="1" x14ac:dyDescent="0.35">
      <c r="A164" s="2195"/>
      <c r="B164" s="48"/>
      <c r="C164" s="1375" t="s">
        <v>52</v>
      </c>
      <c r="D164" s="962"/>
      <c r="E164" s="962"/>
      <c r="F164" s="962"/>
      <c r="G164" s="963"/>
      <c r="H164" s="612" t="e">
        <f>ROUND(G162*F162/F164,2)</f>
        <v>#DIV/0!</v>
      </c>
      <c r="I164" s="538" t="s">
        <v>50</v>
      </c>
      <c r="J164" s="964"/>
      <c r="K164" s="116">
        <f>IF(OR(ISBLANK(G162),G162=0,ISBLANK(F164)),,ROUND(J164+$K$3,2))</f>
        <v>0</v>
      </c>
      <c r="L164" s="278" t="e">
        <f>ROUND(H164*K164,2)</f>
        <v>#DIV/0!</v>
      </c>
      <c r="M164" s="1346" t="e">
        <f t="shared" ref="M164:M168" si="28">ROUND(K164/F164,4)</f>
        <v>#DIV/0!</v>
      </c>
    </row>
    <row r="165" spans="1:13" ht="17.25" thickBot="1" x14ac:dyDescent="0.35">
      <c r="A165" s="2194">
        <v>55</v>
      </c>
      <c r="B165" s="200" t="s">
        <v>1739</v>
      </c>
      <c r="C165" s="51" t="s">
        <v>51</v>
      </c>
      <c r="E165" s="1072">
        <v>1000</v>
      </c>
      <c r="F165" s="23">
        <v>1000</v>
      </c>
      <c r="G165" s="2176">
        <v>0</v>
      </c>
      <c r="H165" s="436">
        <f>ROUND(G165*F165/F165,2)</f>
        <v>0</v>
      </c>
      <c r="I165" s="23" t="s">
        <v>50</v>
      </c>
      <c r="J165" s="982"/>
      <c r="K165" s="208"/>
      <c r="L165" s="28"/>
      <c r="M165" s="1353"/>
    </row>
    <row r="166" spans="1:13" ht="17.25" thickBot="1" x14ac:dyDescent="0.35">
      <c r="A166" s="2195"/>
      <c r="B166" s="13" t="s">
        <v>1740</v>
      </c>
      <c r="C166" s="1352" t="s">
        <v>52</v>
      </c>
      <c r="D166" s="962"/>
      <c r="E166" s="962"/>
      <c r="F166" s="962"/>
      <c r="G166" s="963"/>
      <c r="H166" s="612" t="e">
        <f>ROUND(G165*F165/F166,2)</f>
        <v>#DIV/0!</v>
      </c>
      <c r="I166" s="538" t="s">
        <v>50</v>
      </c>
      <c r="J166" s="964"/>
      <c r="K166" s="116">
        <f>IF(OR(ISBLANK(G165),G165=0,ISBLANK(F166)),,ROUND(J166+$K$3,2))</f>
        <v>0</v>
      </c>
      <c r="L166" s="278" t="e">
        <f>ROUND(H166*K166,2)</f>
        <v>#DIV/0!</v>
      </c>
      <c r="M166" s="1346" t="e">
        <f t="shared" si="28"/>
        <v>#DIV/0!</v>
      </c>
    </row>
    <row r="167" spans="1:13" ht="17.25" thickBot="1" x14ac:dyDescent="0.35">
      <c r="A167" s="2193">
        <v>56</v>
      </c>
      <c r="B167" s="165" t="s">
        <v>1741</v>
      </c>
      <c r="C167" s="615" t="s">
        <v>1742</v>
      </c>
      <c r="D167" s="1315"/>
      <c r="E167" s="1361" t="s">
        <v>1743</v>
      </c>
      <c r="F167" s="62">
        <v>5000</v>
      </c>
      <c r="G167" s="2180">
        <v>0</v>
      </c>
      <c r="H167" s="470">
        <f>ROUND(G167*F167/F167,2)</f>
        <v>0</v>
      </c>
      <c r="I167" s="62" t="s">
        <v>50</v>
      </c>
      <c r="J167" s="120"/>
      <c r="K167" s="270">
        <f>IF(OR(ISBLANK(J167),G167=0,ISBLANK(G167)),,ROUND(J167+$K$3,2))</f>
        <v>0</v>
      </c>
      <c r="L167" s="221">
        <f>ROUND(K167*H167,2)</f>
        <v>0</v>
      </c>
      <c r="M167" s="1347">
        <f t="shared" si="28"/>
        <v>0</v>
      </c>
    </row>
    <row r="168" spans="1:13" x14ac:dyDescent="0.3">
      <c r="A168" s="2194"/>
      <c r="B168" s="34" t="s">
        <v>1744</v>
      </c>
      <c r="C168" s="34" t="s">
        <v>1745</v>
      </c>
      <c r="D168" s="923"/>
      <c r="E168" s="1342" t="s">
        <v>1746</v>
      </c>
      <c r="F168" s="34">
        <v>6000</v>
      </c>
      <c r="G168" s="1802"/>
      <c r="H168" s="135">
        <f>ROUND($G$167*$F$167/F168,2)</f>
        <v>0</v>
      </c>
      <c r="I168" s="23" t="s">
        <v>50</v>
      </c>
      <c r="J168" s="82"/>
      <c r="K168" s="134">
        <f>IF(OR(ISBLANK(J168),G167=0,ISBLANK(G167)),,ROUND(J168+$K$3,2))</f>
        <v>0</v>
      </c>
      <c r="L168" s="28">
        <f>ROUND(K168*H168,2)</f>
        <v>0</v>
      </c>
      <c r="M168" s="1353">
        <f t="shared" si="28"/>
        <v>0</v>
      </c>
    </row>
    <row r="169" spans="1:13" x14ac:dyDescent="0.3">
      <c r="A169" s="2194"/>
      <c r="B169" s="113"/>
      <c r="C169" s="51" t="s">
        <v>51</v>
      </c>
      <c r="D169" s="21"/>
      <c r="E169" s="1349"/>
      <c r="F169" s="113"/>
      <c r="G169" s="1802"/>
      <c r="H169" s="135"/>
      <c r="I169" s="88"/>
      <c r="J169" s="1362"/>
      <c r="K169" s="227"/>
      <c r="L169" s="32"/>
      <c r="M169" s="1350"/>
    </row>
    <row r="170" spans="1:13" ht="17.25" thickBot="1" x14ac:dyDescent="0.35">
      <c r="A170" s="2195"/>
      <c r="B170" s="13"/>
      <c r="C170" s="1352" t="s">
        <v>52</v>
      </c>
      <c r="D170" s="962"/>
      <c r="E170" s="962"/>
      <c r="F170" s="962"/>
      <c r="G170" s="963"/>
      <c r="H170" s="612" t="e">
        <f>ROUND(G167*F167/F170,2)</f>
        <v>#DIV/0!</v>
      </c>
      <c r="I170" s="538" t="s">
        <v>50</v>
      </c>
      <c r="J170" s="964"/>
      <c r="K170" s="116">
        <f>IF(OR(ISBLANK(G167),G167=0,ISBLANK(F170)),,ROUND(J170+$K$3,2))</f>
        <v>0</v>
      </c>
      <c r="L170" s="278" t="e">
        <f>ROUND(H170*K170,2)</f>
        <v>#DIV/0!</v>
      </c>
      <c r="M170" s="1346" t="e">
        <f t="shared" ref="M170:M176" si="29">ROUND(K170/F170,4)</f>
        <v>#DIV/0!</v>
      </c>
    </row>
    <row r="171" spans="1:13" ht="17.25" thickBot="1" x14ac:dyDescent="0.35">
      <c r="A171" s="2193">
        <v>57</v>
      </c>
      <c r="B171" s="2151" t="s">
        <v>1747</v>
      </c>
      <c r="C171" s="51" t="s">
        <v>51</v>
      </c>
      <c r="D171" s="136"/>
      <c r="E171" s="1072">
        <v>1</v>
      </c>
      <c r="F171" s="23">
        <v>30</v>
      </c>
      <c r="G171" s="2180">
        <v>0</v>
      </c>
      <c r="H171" s="436">
        <f>ROUND(G171*F171/F171,2)</f>
        <v>0</v>
      </c>
      <c r="I171" s="23" t="s">
        <v>50</v>
      </c>
      <c r="J171" s="982"/>
      <c r="K171" s="208"/>
      <c r="L171" s="28"/>
      <c r="M171" s="1353"/>
    </row>
    <row r="172" spans="1:13" ht="17.25" thickBot="1" x14ac:dyDescent="0.35">
      <c r="A172" s="2195"/>
      <c r="B172" s="13"/>
      <c r="C172" s="1352" t="s">
        <v>52</v>
      </c>
      <c r="D172" s="962"/>
      <c r="E172" s="962"/>
      <c r="F172" s="962"/>
      <c r="G172" s="963"/>
      <c r="H172" s="117" t="e">
        <f>ROUND(G171*F171/F172,2)</f>
        <v>#DIV/0!</v>
      </c>
      <c r="I172" s="538" t="s">
        <v>50</v>
      </c>
      <c r="J172" s="964"/>
      <c r="K172" s="116">
        <f>IF(OR(ISBLANK(G171),G171=0,ISBLANK(F172)),,ROUND(J172+$K$3,2))</f>
        <v>0</v>
      </c>
      <c r="L172" s="241" t="e">
        <f>ROUND(H172*K172,2)</f>
        <v>#DIV/0!</v>
      </c>
      <c r="M172" s="1376" t="e">
        <f t="shared" si="29"/>
        <v>#DIV/0!</v>
      </c>
    </row>
    <row r="173" spans="1:13" ht="17.25" thickBot="1" x14ac:dyDescent="0.35">
      <c r="A173" s="2194">
        <v>58</v>
      </c>
      <c r="B173" s="200" t="s">
        <v>1748</v>
      </c>
      <c r="C173" s="50" t="s">
        <v>1749</v>
      </c>
      <c r="D173" s="947"/>
      <c r="E173" s="1072">
        <v>12</v>
      </c>
      <c r="F173" s="23">
        <v>12</v>
      </c>
      <c r="G173" s="2176">
        <v>25</v>
      </c>
      <c r="H173" s="436">
        <f>ROUND(G173*F173/F173,2)</f>
        <v>25</v>
      </c>
      <c r="I173" s="23" t="s">
        <v>50</v>
      </c>
      <c r="J173" s="25"/>
      <c r="K173" s="208">
        <f>IF(OR(ISBLANK(J173),G173=0,ISBLANK(G173)),,ROUND(J173+$K$3,2))</f>
        <v>0</v>
      </c>
      <c r="L173" s="28">
        <f t="shared" ref="L173:L174" si="30">ROUND(K173*H173,2)</f>
        <v>0</v>
      </c>
      <c r="M173" s="1353">
        <f t="shared" si="29"/>
        <v>0</v>
      </c>
    </row>
    <row r="174" spans="1:13" ht="17.25" thickBot="1" x14ac:dyDescent="0.35">
      <c r="A174" s="2195"/>
      <c r="B174" s="13" t="s">
        <v>1750</v>
      </c>
      <c r="C174" s="146" t="s">
        <v>1751</v>
      </c>
      <c r="D174" s="962"/>
      <c r="E174" s="1384">
        <v>12</v>
      </c>
      <c r="F174" s="146">
        <v>12</v>
      </c>
      <c r="G174" s="1796"/>
      <c r="H174" s="128">
        <f>ROUND(G173*F173/F174,2)</f>
        <v>25</v>
      </c>
      <c r="I174" s="146" t="s">
        <v>50</v>
      </c>
      <c r="J174" s="68"/>
      <c r="K174" s="188">
        <f>IF(OR(ISBLANK(J174),G173=0,ISBLANK(G173)),,ROUND(J174+$K$3,2))</f>
        <v>0</v>
      </c>
      <c r="L174" s="71">
        <f t="shared" si="30"/>
        <v>0</v>
      </c>
      <c r="M174" s="1345">
        <f t="shared" si="29"/>
        <v>0</v>
      </c>
    </row>
    <row r="175" spans="1:13" ht="17.25" thickBot="1" x14ac:dyDescent="0.35">
      <c r="A175" s="2194">
        <v>59</v>
      </c>
      <c r="B175" s="200" t="s">
        <v>1752</v>
      </c>
      <c r="C175" s="50" t="s">
        <v>1753</v>
      </c>
      <c r="D175" s="947"/>
      <c r="E175" s="1072">
        <v>1000</v>
      </c>
      <c r="F175" s="23">
        <v>1000</v>
      </c>
      <c r="G175" s="2176">
        <v>10</v>
      </c>
      <c r="H175" s="436">
        <f>ROUND(G175*F175/F175,2)</f>
        <v>10</v>
      </c>
      <c r="I175" s="23" t="s">
        <v>50</v>
      </c>
      <c r="J175" s="25"/>
      <c r="K175" s="208">
        <f>IF(OR(ISBLANK(J175),G175=0,ISBLANK(G175)),,ROUND(J175+$K$3,2))</f>
        <v>0</v>
      </c>
      <c r="L175" s="28">
        <f>ROUND(K175*H175,2)</f>
        <v>0</v>
      </c>
      <c r="M175" s="1353">
        <f t="shared" si="29"/>
        <v>0</v>
      </c>
    </row>
    <row r="176" spans="1:13" x14ac:dyDescent="0.3">
      <c r="A176" s="2194"/>
      <c r="B176" s="34"/>
      <c r="C176" s="56" t="s">
        <v>1754</v>
      </c>
      <c r="D176" s="923"/>
      <c r="E176" s="1073">
        <v>1000</v>
      </c>
      <c r="F176" s="34">
        <v>1000</v>
      </c>
      <c r="G176" s="1797"/>
      <c r="H176" s="135">
        <f>ROUND($G$175*$F$175/F176,2)</f>
        <v>10</v>
      </c>
      <c r="I176" s="34" t="s">
        <v>185</v>
      </c>
      <c r="J176" s="25"/>
      <c r="K176" s="208">
        <f>IF(OR(ISBLANK(J176),G175=0,ISBLANK(G175)),,ROUND(J176+$K$3,2))</f>
        <v>0</v>
      </c>
      <c r="L176" s="28">
        <f>ROUND(K176*H176,2)</f>
        <v>0</v>
      </c>
      <c r="M176" s="1353">
        <f t="shared" si="29"/>
        <v>0</v>
      </c>
    </row>
    <row r="177" spans="1:17" x14ac:dyDescent="0.3">
      <c r="A177" s="2194"/>
      <c r="B177" s="88"/>
      <c r="C177" s="51" t="s">
        <v>51</v>
      </c>
      <c r="D177" s="136"/>
      <c r="E177" s="1077"/>
      <c r="F177" s="88"/>
      <c r="G177" s="1802"/>
      <c r="H177" s="135"/>
      <c r="I177" s="23"/>
      <c r="J177" s="1012"/>
      <c r="K177" s="207"/>
      <c r="L177" s="32"/>
      <c r="M177" s="1350"/>
    </row>
    <row r="178" spans="1:17" ht="17.25" thickBot="1" x14ac:dyDescent="0.35">
      <c r="A178" s="2195"/>
      <c r="B178" s="13"/>
      <c r="C178" s="1352" t="s">
        <v>52</v>
      </c>
      <c r="D178" s="962"/>
      <c r="E178" s="962"/>
      <c r="F178" s="962">
        <v>100</v>
      </c>
      <c r="G178" s="963"/>
      <c r="H178" s="117">
        <f>ROUND(G175*F175/F178,2)</f>
        <v>100</v>
      </c>
      <c r="I178" s="538" t="s">
        <v>50</v>
      </c>
      <c r="J178" s="964"/>
      <c r="K178" s="116">
        <f>IF(OR(ISBLANK(G175),G175=0,ISBLANK(J178),ISBLANK(F178)),,ROUND(J178+$K$3,2))</f>
        <v>0</v>
      </c>
      <c r="L178" s="241">
        <f>ROUND(H178*K178,2)</f>
        <v>0</v>
      </c>
      <c r="M178" s="1376">
        <f t="shared" ref="M178:M180" si="31">ROUND(K178/F178,4)</f>
        <v>0</v>
      </c>
      <c r="Q178" s="1359"/>
    </row>
    <row r="179" spans="1:17" ht="17.25" thickBot="1" x14ac:dyDescent="0.35">
      <c r="A179" s="2194">
        <v>60</v>
      </c>
      <c r="B179" s="200" t="s">
        <v>1755</v>
      </c>
      <c r="C179" s="50" t="s">
        <v>1756</v>
      </c>
      <c r="D179" s="947"/>
      <c r="E179" s="1072">
        <v>1000</v>
      </c>
      <c r="F179" s="23">
        <v>1000</v>
      </c>
      <c r="G179" s="2176">
        <v>0</v>
      </c>
      <c r="H179" s="436">
        <f>ROUND(G179*F179/F179,2)</f>
        <v>0</v>
      </c>
      <c r="I179" s="23" t="s">
        <v>50</v>
      </c>
      <c r="J179" s="25"/>
      <c r="K179" s="208">
        <f>IF(OR(ISBLANK(J179),G179=0,ISBLANK(G179)),,ROUND(J179+$K$3,2))</f>
        <v>0</v>
      </c>
      <c r="L179" s="28">
        <f>ROUND(K179*H179,2)</f>
        <v>0</v>
      </c>
      <c r="M179" s="1353">
        <f t="shared" si="31"/>
        <v>0</v>
      </c>
    </row>
    <row r="180" spans="1:17" x14ac:dyDescent="0.3">
      <c r="A180" s="2194"/>
      <c r="B180" s="34"/>
      <c r="C180" s="56" t="s">
        <v>1757</v>
      </c>
      <c r="D180" s="923"/>
      <c r="E180" s="1072">
        <v>1000</v>
      </c>
      <c r="F180" s="23">
        <v>1000</v>
      </c>
      <c r="G180" s="1797"/>
      <c r="H180" s="135">
        <f>ROUND($G$179*$F$179/F180,2)</f>
        <v>0</v>
      </c>
      <c r="I180" s="34" t="s">
        <v>50</v>
      </c>
      <c r="J180" s="25"/>
      <c r="K180" s="208">
        <f>IF(OR(ISBLANK(J180),G179=0,ISBLANK(G179)),,ROUND(J180+$K$3,2))</f>
        <v>0</v>
      </c>
      <c r="L180" s="32">
        <f>ROUND(K180*H180,2)</f>
        <v>0</v>
      </c>
      <c r="M180" s="1350">
        <f t="shared" si="31"/>
        <v>0</v>
      </c>
    </row>
    <row r="181" spans="1:17" x14ac:dyDescent="0.3">
      <c r="A181" s="2194"/>
      <c r="B181" s="88"/>
      <c r="C181" s="51" t="s">
        <v>51</v>
      </c>
      <c r="E181" s="1077"/>
      <c r="F181" s="88"/>
      <c r="G181" s="1802"/>
      <c r="H181" s="135"/>
      <c r="I181" s="88"/>
      <c r="J181" s="154"/>
      <c r="K181" s="207"/>
      <c r="L181" s="32"/>
      <c r="M181" s="1350"/>
    </row>
    <row r="182" spans="1:17" ht="17.25" thickBot="1" x14ac:dyDescent="0.35">
      <c r="A182" s="2195"/>
      <c r="B182" s="13"/>
      <c r="C182" s="1352" t="s">
        <v>52</v>
      </c>
      <c r="D182" s="962"/>
      <c r="E182" s="962"/>
      <c r="F182" s="962"/>
      <c r="G182" s="963"/>
      <c r="H182" s="612" t="e">
        <f>ROUND(G179*F179/F182,2)</f>
        <v>#DIV/0!</v>
      </c>
      <c r="I182" s="538" t="s">
        <v>50</v>
      </c>
      <c r="J182" s="964"/>
      <c r="K182" s="116">
        <f>IF(OR(ISBLANK(G179),G179=0,ISBLANK(J182),ISBLANK(F182)),,ROUND(J182+$K$3,2))</f>
        <v>0</v>
      </c>
      <c r="L182" s="278" t="e">
        <f>ROUND(H182*K182,2)</f>
        <v>#DIV/0!</v>
      </c>
      <c r="M182" s="1346" t="e">
        <f t="shared" ref="M182:M184" si="32">ROUND(K182/F182,4)</f>
        <v>#DIV/0!</v>
      </c>
    </row>
    <row r="183" spans="1:17" ht="17.25" thickBot="1" x14ac:dyDescent="0.35">
      <c r="A183" s="2194">
        <v>61</v>
      </c>
      <c r="B183" s="200" t="s">
        <v>1758</v>
      </c>
      <c r="C183" s="56" t="s">
        <v>1759</v>
      </c>
      <c r="D183" s="947"/>
      <c r="E183" s="1072">
        <v>1000</v>
      </c>
      <c r="F183" s="23">
        <v>1000</v>
      </c>
      <c r="G183" s="2176">
        <v>0</v>
      </c>
      <c r="H183" s="436">
        <f>ROUND(G183*F183/F183,2)</f>
        <v>0</v>
      </c>
      <c r="I183" s="23" t="s">
        <v>50</v>
      </c>
      <c r="J183" s="25"/>
      <c r="K183" s="208">
        <f>IF(OR(ISBLANK(J183),G183=0,ISBLANK(G183)),,ROUND(J183+$K$3,2))</f>
        <v>0</v>
      </c>
      <c r="L183" s="28">
        <f>ROUND(K183*H183,2)</f>
        <v>0</v>
      </c>
      <c r="M183" s="1353">
        <f t="shared" si="32"/>
        <v>0</v>
      </c>
    </row>
    <row r="184" spans="1:17" x14ac:dyDescent="0.3">
      <c r="A184" s="2194"/>
      <c r="B184" s="34"/>
      <c r="C184" s="56" t="s">
        <v>1760</v>
      </c>
      <c r="D184" s="923"/>
      <c r="E184" s="1073">
        <v>1000</v>
      </c>
      <c r="F184" s="34">
        <v>1000</v>
      </c>
      <c r="G184" s="1797"/>
      <c r="H184" s="135">
        <f>ROUND(G183*F183/F184,2)</f>
        <v>0</v>
      </c>
      <c r="I184" s="23" t="s">
        <v>50</v>
      </c>
      <c r="J184" s="25"/>
      <c r="K184" s="208">
        <f>IF(OR(ISBLANK(J184),G183=0,ISBLANK(G183)),,ROUND(J184+$K$3,2))</f>
        <v>0</v>
      </c>
      <c r="L184" s="28">
        <f>ROUND(K184*H184,2)</f>
        <v>0</v>
      </c>
      <c r="M184" s="1350">
        <f t="shared" si="32"/>
        <v>0</v>
      </c>
    </row>
    <row r="185" spans="1:17" x14ac:dyDescent="0.3">
      <c r="A185" s="2194"/>
      <c r="B185" s="88"/>
      <c r="C185" s="51" t="s">
        <v>51</v>
      </c>
      <c r="E185" s="1109"/>
      <c r="F185" s="113"/>
      <c r="G185" s="1802"/>
      <c r="H185" s="135"/>
      <c r="I185" s="88"/>
      <c r="J185" s="1012"/>
      <c r="K185" s="207"/>
      <c r="L185" s="32"/>
      <c r="M185" s="1350"/>
    </row>
    <row r="186" spans="1:17" ht="17.25" thickBot="1" x14ac:dyDescent="0.35">
      <c r="A186" s="2195"/>
      <c r="B186" s="13"/>
      <c r="C186" s="1352" t="s">
        <v>52</v>
      </c>
      <c r="D186" s="962"/>
      <c r="E186" s="962"/>
      <c r="F186" s="962"/>
      <c r="G186" s="963"/>
      <c r="H186" s="612" t="e">
        <f>ROUND(G183*F183/F186,2)</f>
        <v>#DIV/0!</v>
      </c>
      <c r="I186" s="538" t="s">
        <v>50</v>
      </c>
      <c r="J186" s="964"/>
      <c r="K186" s="116">
        <f>IF(OR(ISBLANK(G183),G183=0,ISBLANK(J186),ISBLANK(F186)),,ROUND(J186+$K$3,2))</f>
        <v>0</v>
      </c>
      <c r="L186" s="278" t="e">
        <f>ROUND(H186*K186,2)</f>
        <v>#DIV/0!</v>
      </c>
      <c r="M186" s="1346" t="e">
        <f t="shared" ref="M186:M188" si="33">ROUND(K186/F186,4)</f>
        <v>#DIV/0!</v>
      </c>
    </row>
    <row r="187" spans="1:17" ht="17.25" thickBot="1" x14ac:dyDescent="0.35">
      <c r="A187" s="2194">
        <v>62</v>
      </c>
      <c r="B187" s="165" t="s">
        <v>1761</v>
      </c>
      <c r="C187" s="62" t="s">
        <v>1762</v>
      </c>
      <c r="D187" s="947"/>
      <c r="E187" s="1077">
        <v>1000</v>
      </c>
      <c r="F187" s="88">
        <v>1000</v>
      </c>
      <c r="G187" s="2176">
        <v>0</v>
      </c>
      <c r="H187" s="436">
        <f>ROUND(G187*F187/F187,2)</f>
        <v>0</v>
      </c>
      <c r="I187" s="23" t="s">
        <v>50</v>
      </c>
      <c r="J187" s="25"/>
      <c r="K187" s="208">
        <f>IF(OR(ISBLANK(J187),G187=0,ISBLANK(G187)),,ROUND(J187+$K$3,2))</f>
        <v>0</v>
      </c>
      <c r="L187" s="28">
        <f>ROUND(K187*H187,2)</f>
        <v>0</v>
      </c>
      <c r="M187" s="1353">
        <f t="shared" si="33"/>
        <v>0</v>
      </c>
    </row>
    <row r="188" spans="1:17" x14ac:dyDescent="0.3">
      <c r="A188" s="2194"/>
      <c r="B188" s="34" t="s">
        <v>1705</v>
      </c>
      <c r="C188" s="34" t="s">
        <v>1763</v>
      </c>
      <c r="D188" s="923"/>
      <c r="E188" s="1073">
        <v>1000</v>
      </c>
      <c r="F188" s="34">
        <v>1000</v>
      </c>
      <c r="G188" s="1797"/>
      <c r="H188" s="436">
        <f>ROUND(G187*F187/F188,2)</f>
        <v>0</v>
      </c>
      <c r="I188" s="34" t="s">
        <v>50</v>
      </c>
      <c r="J188" s="25"/>
      <c r="K188" s="208">
        <f>IF(OR(ISBLANK(J188),G187=0,ISBLANK(G187)),,ROUND(J188+$K$3,2))</f>
        <v>0</v>
      </c>
      <c r="L188" s="28">
        <f>ROUND(K188*H188,2)</f>
        <v>0</v>
      </c>
      <c r="M188" s="1353">
        <f t="shared" si="33"/>
        <v>0</v>
      </c>
    </row>
    <row r="189" spans="1:17" ht="17.25" thickBot="1" x14ac:dyDescent="0.35">
      <c r="A189" s="2195"/>
      <c r="B189" s="13" t="s">
        <v>1764</v>
      </c>
      <c r="C189" s="13"/>
      <c r="D189" s="13"/>
      <c r="E189" s="1344"/>
      <c r="F189" s="13"/>
      <c r="G189" s="1796"/>
      <c r="H189" s="513"/>
      <c r="I189" s="146"/>
      <c r="J189" s="151"/>
      <c r="K189" s="127"/>
      <c r="L189" s="71"/>
      <c r="M189" s="1345"/>
    </row>
    <row r="190" spans="1:17" ht="17.25" thickBot="1" x14ac:dyDescent="0.35">
      <c r="A190" s="2193">
        <v>63</v>
      </c>
      <c r="B190" s="165" t="s">
        <v>1765</v>
      </c>
      <c r="C190" s="62" t="s">
        <v>1766</v>
      </c>
      <c r="D190" s="947"/>
      <c r="E190" s="1361" t="s">
        <v>1767</v>
      </c>
      <c r="F190" s="62">
        <v>500</v>
      </c>
      <c r="G190" s="2176">
        <v>0</v>
      </c>
      <c r="H190" s="436">
        <f>ROUND(G190*F190/F190,2)</f>
        <v>0</v>
      </c>
      <c r="I190" s="23" t="s">
        <v>50</v>
      </c>
      <c r="J190" s="25"/>
      <c r="K190" s="208">
        <f>IF(OR(ISBLANK(J190),G190=0,ISBLANK(G190)),,ROUND(J190+$K$3,2))</f>
        <v>0</v>
      </c>
      <c r="L190" s="28">
        <f>ROUND(K190*H190,2)</f>
        <v>0</v>
      </c>
      <c r="M190" s="1353">
        <f>ROUND(K190/F190,4)</f>
        <v>0</v>
      </c>
    </row>
    <row r="191" spans="1:17" x14ac:dyDescent="0.3">
      <c r="A191" s="2194"/>
      <c r="B191" s="34"/>
      <c r="C191" s="51" t="s">
        <v>51</v>
      </c>
      <c r="D191" s="34"/>
      <c r="E191" s="1342"/>
      <c r="F191" s="34"/>
      <c r="G191" s="1808"/>
      <c r="H191" s="186"/>
      <c r="I191" s="88"/>
      <c r="J191" s="1012"/>
      <c r="K191" s="138"/>
      <c r="L191" s="102"/>
      <c r="M191" s="1385"/>
    </row>
    <row r="192" spans="1:17" ht="17.25" thickBot="1" x14ac:dyDescent="0.35">
      <c r="A192" s="2195"/>
      <c r="B192" s="98"/>
      <c r="C192" s="1352" t="s">
        <v>52</v>
      </c>
      <c r="D192" s="962"/>
      <c r="E192" s="962"/>
      <c r="F192" s="962"/>
      <c r="G192" s="1796"/>
      <c r="H192" s="128" t="e">
        <f>ROUND($G$190*$F$190/F192,2)</f>
        <v>#DIV/0!</v>
      </c>
      <c r="I192" s="13" t="s">
        <v>50</v>
      </c>
      <c r="J192" s="60"/>
      <c r="K192" s="61">
        <f>IF(OR(ISBLANK(G190),G190=0,ISBLANK(F192)),,ROUND(J192+$K$3,2))</f>
        <v>0</v>
      </c>
      <c r="L192" s="46" t="e">
        <f>ROUND(K192*H192,2)</f>
        <v>#DIV/0!</v>
      </c>
      <c r="M192" s="1386" t="e">
        <f t="shared" ref="M192:M193" si="34">ROUND(K192/F192,4)</f>
        <v>#DIV/0!</v>
      </c>
    </row>
    <row r="193" spans="1:13" ht="17.25" thickBot="1" x14ac:dyDescent="0.35">
      <c r="A193" s="2194">
        <v>64</v>
      </c>
      <c r="B193" s="200" t="s">
        <v>1768</v>
      </c>
      <c r="C193" s="23" t="s">
        <v>1769</v>
      </c>
      <c r="D193" s="947"/>
      <c r="E193" s="1072">
        <v>2500</v>
      </c>
      <c r="F193" s="23">
        <v>2500</v>
      </c>
      <c r="G193" s="2176">
        <v>0</v>
      </c>
      <c r="H193" s="436">
        <f>ROUND(G193*F193/F193,2)</f>
        <v>0</v>
      </c>
      <c r="I193" s="23" t="s">
        <v>50</v>
      </c>
      <c r="J193" s="25"/>
      <c r="K193" s="208">
        <f>IF(OR(ISBLANK(G193),G193=0,ISBLANK(J193)),,ROUND(J193+$K$3,2))</f>
        <v>0</v>
      </c>
      <c r="L193" s="28">
        <f>ROUND(K193*H193,2)</f>
        <v>0</v>
      </c>
      <c r="M193" s="1353">
        <f t="shared" si="34"/>
        <v>0</v>
      </c>
    </row>
    <row r="194" spans="1:13" ht="17.25" thickBot="1" x14ac:dyDescent="0.35">
      <c r="A194" s="2195"/>
      <c r="B194" s="13" t="s">
        <v>1770</v>
      </c>
      <c r="C194" s="13" t="s">
        <v>157</v>
      </c>
      <c r="D194" s="13"/>
      <c r="E194" s="1344" t="s">
        <v>157</v>
      </c>
      <c r="F194" s="13" t="s">
        <v>157</v>
      </c>
      <c r="G194" s="1796"/>
      <c r="H194" s="128"/>
      <c r="I194" s="13"/>
      <c r="J194" s="79"/>
      <c r="K194" s="127"/>
      <c r="L194" s="71"/>
      <c r="M194" s="1345"/>
    </row>
    <row r="195" spans="1:13" ht="17.25" thickBot="1" x14ac:dyDescent="0.35">
      <c r="A195" s="2194">
        <v>65</v>
      </c>
      <c r="B195" s="200" t="s">
        <v>1771</v>
      </c>
      <c r="C195" s="23" t="s">
        <v>1772</v>
      </c>
      <c r="D195" s="947"/>
      <c r="E195" s="1072">
        <v>2000</v>
      </c>
      <c r="F195" s="23">
        <v>2000</v>
      </c>
      <c r="G195" s="2176">
        <v>0</v>
      </c>
      <c r="H195" s="436">
        <f>ROUND(G195*F195/F195,2)</f>
        <v>0</v>
      </c>
      <c r="I195" s="23" t="s">
        <v>50</v>
      </c>
      <c r="J195" s="25"/>
      <c r="K195" s="208">
        <f>IF(OR(ISBLANK(G195),G195=0,ISBLANK(J195)),,ROUND(J195+$K$3,2))</f>
        <v>0</v>
      </c>
      <c r="L195" s="28">
        <f>ROUND(K195*H195,2)</f>
        <v>0</v>
      </c>
      <c r="M195" s="1353">
        <f>ROUND(K195/F195,4)</f>
        <v>0</v>
      </c>
    </row>
    <row r="196" spans="1:13" ht="17.25" thickBot="1" x14ac:dyDescent="0.35">
      <c r="A196" s="2195"/>
      <c r="B196" s="48" t="s">
        <v>1773</v>
      </c>
      <c r="C196" s="48"/>
      <c r="D196" s="13"/>
      <c r="E196" s="420"/>
      <c r="F196" s="48"/>
      <c r="G196" s="1798"/>
      <c r="H196" s="513"/>
      <c r="I196" s="48"/>
      <c r="J196" s="111"/>
      <c r="K196" s="188"/>
      <c r="L196" s="71"/>
      <c r="M196" s="1345"/>
    </row>
    <row r="197" spans="1:13" ht="17.25" thickBot="1" x14ac:dyDescent="0.35">
      <c r="A197" s="2193">
        <v>66</v>
      </c>
      <c r="B197" s="165" t="s">
        <v>1774</v>
      </c>
      <c r="C197" s="62" t="s">
        <v>1775</v>
      </c>
      <c r="D197" s="1315"/>
      <c r="E197" s="1076">
        <v>500</v>
      </c>
      <c r="F197" s="62">
        <v>500</v>
      </c>
      <c r="G197" s="2180">
        <v>700</v>
      </c>
      <c r="H197" s="470">
        <f>ROUND(G197*F197/F197,2)</f>
        <v>700</v>
      </c>
      <c r="I197" s="62" t="s">
        <v>50</v>
      </c>
      <c r="J197" s="120"/>
      <c r="K197" s="270">
        <f>IF(OR(ISBLANK(J197),G197=0,ISBLANK(G197)),,ROUND(J197+$K$3,2))</f>
        <v>0</v>
      </c>
      <c r="L197" s="221">
        <f>ROUND(K197*H197,2)</f>
        <v>0</v>
      </c>
      <c r="M197" s="1347">
        <f t="shared" ref="M197:M200" si="35">ROUND(K197/F197,4)</f>
        <v>0</v>
      </c>
    </row>
    <row r="198" spans="1:13" x14ac:dyDescent="0.3">
      <c r="A198" s="2194"/>
      <c r="B198" s="113" t="s">
        <v>1776</v>
      </c>
      <c r="C198" s="34" t="s">
        <v>1777</v>
      </c>
      <c r="D198" s="923"/>
      <c r="E198" s="1073">
        <v>500</v>
      </c>
      <c r="F198" s="34">
        <v>500</v>
      </c>
      <c r="G198" s="1797"/>
      <c r="H198" s="135">
        <f>ROUND($G$197*$F$197/F198,2)</f>
        <v>700</v>
      </c>
      <c r="I198" s="23" t="s">
        <v>50</v>
      </c>
      <c r="J198" s="82"/>
      <c r="K198" s="134">
        <f>IF(OR(ISBLANK(J198),G197=0,ISBLANK(G197)),,ROUND(J198+$K$3,2))</f>
        <v>0</v>
      </c>
      <c r="L198" s="28">
        <f t="shared" ref="L198:L200" si="36">ROUND(K198*H198,2)</f>
        <v>0</v>
      </c>
      <c r="M198" s="1353">
        <f t="shared" si="35"/>
        <v>0</v>
      </c>
    </row>
    <row r="199" spans="1:13" x14ac:dyDescent="0.3">
      <c r="A199" s="2194"/>
      <c r="B199" s="34"/>
      <c r="C199" s="109" t="s">
        <v>2299</v>
      </c>
      <c r="D199" s="923"/>
      <c r="E199" s="1342" t="s">
        <v>1623</v>
      </c>
      <c r="F199" s="34">
        <v>500</v>
      </c>
      <c r="G199" s="1802"/>
      <c r="H199" s="436">
        <f>ROUND($G$197*$F$197/F199,2)</f>
        <v>700</v>
      </c>
      <c r="I199" s="23" t="s">
        <v>50</v>
      </c>
      <c r="J199" s="82"/>
      <c r="K199" s="134">
        <f>IF(OR(ISBLANK(J199),G197=0,ISBLANK(G197)),,ROUND(J199+$K$3,2))</f>
        <v>0</v>
      </c>
      <c r="L199" s="28">
        <f t="shared" si="36"/>
        <v>0</v>
      </c>
      <c r="M199" s="1353">
        <f t="shared" si="35"/>
        <v>0</v>
      </c>
    </row>
    <row r="200" spans="1:13" ht="17.25" thickBot="1" x14ac:dyDescent="0.35">
      <c r="A200" s="2195"/>
      <c r="B200" s="48"/>
      <c r="C200" s="48" t="s">
        <v>3430</v>
      </c>
      <c r="D200" s="962"/>
      <c r="E200" s="1075">
        <v>500</v>
      </c>
      <c r="F200" s="48">
        <v>500</v>
      </c>
      <c r="G200" s="963"/>
      <c r="H200" s="513">
        <f>ROUND($G$197*$F$197/F200,2)</f>
        <v>700</v>
      </c>
      <c r="I200" s="48" t="s">
        <v>50</v>
      </c>
      <c r="J200" s="60"/>
      <c r="K200" s="127">
        <f>IF(OR(ISBLANK(J200),G197=0,ISBLANK(G197)),,ROUND(J200+$K$3,2))</f>
        <v>0</v>
      </c>
      <c r="L200" s="71">
        <f t="shared" si="36"/>
        <v>0</v>
      </c>
      <c r="M200" s="1345">
        <f t="shared" si="35"/>
        <v>0</v>
      </c>
    </row>
    <row r="201" spans="1:13" ht="17.25" thickBot="1" x14ac:dyDescent="0.35">
      <c r="A201" s="2198">
        <v>67</v>
      </c>
      <c r="B201" s="200" t="s">
        <v>1774</v>
      </c>
      <c r="C201" s="51" t="s">
        <v>3432</v>
      </c>
      <c r="D201" s="962"/>
      <c r="E201" s="1336" t="s">
        <v>3433</v>
      </c>
      <c r="F201" s="23">
        <v>500</v>
      </c>
      <c r="G201" s="2176"/>
      <c r="H201" s="436">
        <f>ROUND(G201*F201/F201,2)</f>
        <v>0</v>
      </c>
      <c r="I201" s="23" t="s">
        <v>50</v>
      </c>
      <c r="J201" s="120"/>
      <c r="K201" s="270">
        <f>IF(OR(ISBLANK(J201),G201=0,ISBLANK(G201)),,ROUND(J201+$K$3,2))</f>
        <v>0</v>
      </c>
      <c r="L201" s="221">
        <f>ROUND(K201*H201,2)</f>
        <v>0</v>
      </c>
      <c r="M201" s="1347">
        <f t="shared" ref="M201" si="37">ROUND(K201/F201,4)</f>
        <v>0</v>
      </c>
    </row>
    <row r="202" spans="1:13" ht="17.25" thickBot="1" x14ac:dyDescent="0.35">
      <c r="A202" s="2195"/>
      <c r="B202" s="13" t="s">
        <v>3431</v>
      </c>
      <c r="C202" s="1431" t="s">
        <v>157</v>
      </c>
      <c r="D202" s="1310"/>
      <c r="E202" s="1310" t="s">
        <v>157</v>
      </c>
      <c r="F202" s="1310"/>
      <c r="G202" s="1432"/>
      <c r="H202" s="1433" t="s">
        <v>157</v>
      </c>
      <c r="I202" s="1434" t="s">
        <v>157</v>
      </c>
      <c r="J202" s="1435" t="s">
        <v>157</v>
      </c>
      <c r="K202" s="1587" t="s">
        <v>157</v>
      </c>
      <c r="L202" s="278" t="s">
        <v>157</v>
      </c>
      <c r="M202" s="1346" t="s">
        <v>157</v>
      </c>
    </row>
    <row r="203" spans="1:13" ht="17.25" thickBot="1" x14ac:dyDescent="0.35">
      <c r="A203" s="2194">
        <v>68</v>
      </c>
      <c r="B203" s="200" t="s">
        <v>1778</v>
      </c>
      <c r="C203" s="50" t="s">
        <v>1779</v>
      </c>
      <c r="D203" s="947"/>
      <c r="E203" s="1336" t="s">
        <v>1780</v>
      </c>
      <c r="F203" s="23">
        <v>9000</v>
      </c>
      <c r="G203" s="2176">
        <v>10</v>
      </c>
      <c r="H203" s="436">
        <f>ROUND(G203*F203/F203,2)</f>
        <v>10</v>
      </c>
      <c r="I203" s="23" t="s">
        <v>50</v>
      </c>
      <c r="J203" s="25"/>
      <c r="K203" s="208">
        <f>IF(OR(ISBLANK(J203),G203=0,ISBLANK(G203)),,ROUND(J203+$K$3,2))</f>
        <v>0</v>
      </c>
      <c r="L203" s="28">
        <f>ROUND(K203*H203,2)</f>
        <v>0</v>
      </c>
      <c r="M203" s="1353">
        <f t="shared" ref="M203:M204" si="38">ROUND(K203/F203,4)</f>
        <v>0</v>
      </c>
    </row>
    <row r="204" spans="1:13" x14ac:dyDescent="0.3">
      <c r="A204" s="2194"/>
      <c r="B204" s="113"/>
      <c r="C204" s="56" t="s">
        <v>1781</v>
      </c>
      <c r="D204" s="923"/>
      <c r="E204" s="1342" t="s">
        <v>1782</v>
      </c>
      <c r="F204" s="34">
        <v>3000</v>
      </c>
      <c r="G204" s="1797"/>
      <c r="H204" s="135">
        <f>ROUND($G$203*$F$203/F204,2)</f>
        <v>30</v>
      </c>
      <c r="I204" s="23" t="s">
        <v>50</v>
      </c>
      <c r="J204" s="82"/>
      <c r="K204" s="208">
        <f>IF(OR(ISBLANK(J204),G203=0,ISBLANK(G203)),,ROUND(J204+$K$3,2))</f>
        <v>0</v>
      </c>
      <c r="L204" s="28">
        <f>ROUND(K204*H204,2)</f>
        <v>0</v>
      </c>
      <c r="M204" s="1353">
        <f t="shared" si="38"/>
        <v>0</v>
      </c>
    </row>
    <row r="205" spans="1:13" x14ac:dyDescent="0.3">
      <c r="A205" s="2194"/>
      <c r="B205" s="113"/>
      <c r="C205" s="51" t="s">
        <v>51</v>
      </c>
      <c r="E205" s="1355"/>
      <c r="F205" s="88"/>
      <c r="G205" s="1802"/>
      <c r="H205" s="135"/>
      <c r="I205" s="88"/>
      <c r="J205" s="1362"/>
      <c r="K205" s="227"/>
      <c r="L205" s="32"/>
      <c r="M205" s="1350"/>
    </row>
    <row r="206" spans="1:13" ht="17.25" thickBot="1" x14ac:dyDescent="0.35">
      <c r="A206" s="2195"/>
      <c r="B206" s="13"/>
      <c r="C206" s="1352" t="s">
        <v>52</v>
      </c>
      <c r="D206" s="962"/>
      <c r="E206" s="962"/>
      <c r="F206" s="962">
        <v>3000</v>
      </c>
      <c r="G206" s="963"/>
      <c r="H206" s="612">
        <f>ROUND(G203*F203/F206,2)</f>
        <v>30</v>
      </c>
      <c r="I206" s="538" t="s">
        <v>50</v>
      </c>
      <c r="J206" s="964"/>
      <c r="K206" s="116">
        <f>IF(OR(ISBLANK(G203),G203=0,ISBLANK(F206)),,ROUND(J206+$K$3,2))</f>
        <v>0</v>
      </c>
      <c r="L206" s="278">
        <f>ROUND(H206*K206,2)</f>
        <v>0</v>
      </c>
      <c r="M206" s="1346">
        <f t="shared" ref="M206:M207" si="39">ROUND(K206/F206,4)</f>
        <v>0</v>
      </c>
    </row>
    <row r="207" spans="1:13" ht="17.25" thickBot="1" x14ac:dyDescent="0.35">
      <c r="A207" s="2194">
        <v>69</v>
      </c>
      <c r="B207" s="618" t="s">
        <v>1783</v>
      </c>
      <c r="C207" s="615" t="s">
        <v>1784</v>
      </c>
      <c r="D207" s="947"/>
      <c r="E207" s="1072">
        <v>150</v>
      </c>
      <c r="F207" s="1374">
        <v>150</v>
      </c>
      <c r="G207" s="2176">
        <v>0</v>
      </c>
      <c r="H207" s="436">
        <f>ROUND(G207*F207/F207,2)</f>
        <v>0</v>
      </c>
      <c r="I207" s="23" t="s">
        <v>50</v>
      </c>
      <c r="J207" s="25"/>
      <c r="K207" s="208">
        <f>IF(OR(ISBLANK(J207),G207=0,ISBLANK(G207)),,ROUND(J207+$K$3,2))</f>
        <v>0</v>
      </c>
      <c r="L207" s="28">
        <f>ROUND(K207*H207,2)</f>
        <v>0</v>
      </c>
      <c r="M207" s="1353">
        <f t="shared" si="39"/>
        <v>0</v>
      </c>
    </row>
    <row r="208" spans="1:13" x14ac:dyDescent="0.3">
      <c r="A208" s="2194"/>
      <c r="B208" s="104"/>
      <c r="C208" s="51" t="s">
        <v>51</v>
      </c>
      <c r="E208" s="1077"/>
      <c r="F208" s="63"/>
      <c r="G208" s="1797"/>
      <c r="H208" s="135"/>
      <c r="I208" s="34"/>
      <c r="J208" s="978"/>
      <c r="K208" s="57"/>
      <c r="L208" s="32"/>
      <c r="M208" s="1350"/>
    </row>
    <row r="209" spans="1:13" ht="17.25" thickBot="1" x14ac:dyDescent="0.35">
      <c r="A209" s="2195"/>
      <c r="B209" s="13"/>
      <c r="C209" s="1352" t="s">
        <v>52</v>
      </c>
      <c r="D209" s="962"/>
      <c r="E209" s="962"/>
      <c r="F209" s="962"/>
      <c r="G209" s="963"/>
      <c r="H209" s="612" t="e">
        <f>ROUND(G207*F207/F209,2)</f>
        <v>#DIV/0!</v>
      </c>
      <c r="I209" s="183" t="s">
        <v>50</v>
      </c>
      <c r="J209" s="1363"/>
      <c r="K209" s="613">
        <f>IF(OR(ISBLANK(G207),G207=0,ISBLANK(F209)),,ROUND(J209+$K$3,2))</f>
        <v>0</v>
      </c>
      <c r="L209" s="278" t="e">
        <f>ROUND(H209*K209,2)</f>
        <v>#DIV/0!</v>
      </c>
      <c r="M209" s="1346" t="e">
        <f t="shared" ref="M209:M218" si="40">ROUND(K209/F209,4)</f>
        <v>#DIV/0!</v>
      </c>
    </row>
    <row r="210" spans="1:13" ht="17.25" thickBot="1" x14ac:dyDescent="0.35">
      <c r="A210" s="2198">
        <v>70</v>
      </c>
      <c r="B210" s="200" t="s">
        <v>1785</v>
      </c>
      <c r="C210" s="51" t="s">
        <v>51</v>
      </c>
      <c r="E210" s="1336" t="s">
        <v>1786</v>
      </c>
      <c r="F210" s="23">
        <v>150</v>
      </c>
      <c r="G210" s="2176">
        <v>20</v>
      </c>
      <c r="H210" s="436">
        <f>ROUND(G210*F210/F210,2)</f>
        <v>20</v>
      </c>
      <c r="I210" s="23" t="s">
        <v>50</v>
      </c>
      <c r="J210" s="982"/>
      <c r="K210" s="208"/>
      <c r="L210" s="28"/>
      <c r="M210" s="1353"/>
    </row>
    <row r="211" spans="1:13" ht="17.25" thickBot="1" x14ac:dyDescent="0.35">
      <c r="A211" s="2195"/>
      <c r="B211" s="88"/>
      <c r="C211" s="1352" t="s">
        <v>52</v>
      </c>
      <c r="D211" s="962"/>
      <c r="E211" s="962"/>
      <c r="F211" s="962"/>
      <c r="G211" s="963"/>
      <c r="H211" s="612" t="e">
        <f>ROUND(G210*F210/F211,2)</f>
        <v>#DIV/0!</v>
      </c>
      <c r="I211" s="538" t="s">
        <v>50</v>
      </c>
      <c r="J211" s="964"/>
      <c r="K211" s="613">
        <f>IF(OR(ISBLANK(G210),G210=0,ISBLANK(J211)),,ROUND(J211+$K$3,2))</f>
        <v>0</v>
      </c>
      <c r="L211" s="278" t="e">
        <f>ROUND(H211*K211,2)</f>
        <v>#DIV/0!</v>
      </c>
      <c r="M211" s="1346" t="e">
        <f t="shared" si="40"/>
        <v>#DIV/0!</v>
      </c>
    </row>
    <row r="212" spans="1:13" ht="17.25" thickBot="1" x14ac:dyDescent="0.35">
      <c r="A212" s="2193">
        <v>71</v>
      </c>
      <c r="B212" s="165" t="s">
        <v>1787</v>
      </c>
      <c r="C212" s="238" t="s">
        <v>51</v>
      </c>
      <c r="D212" s="153"/>
      <c r="E212" s="1361" t="s">
        <v>1786</v>
      </c>
      <c r="F212" s="62">
        <v>2000</v>
      </c>
      <c r="G212" s="2180">
        <v>75</v>
      </c>
      <c r="H212" s="470">
        <f>ROUND(G212*F212/F212,2)</f>
        <v>75</v>
      </c>
      <c r="I212" s="62" t="s">
        <v>50</v>
      </c>
      <c r="J212" s="984"/>
      <c r="K212" s="208"/>
      <c r="L212" s="221"/>
      <c r="M212" s="1347"/>
    </row>
    <row r="213" spans="1:13" ht="17.25" thickBot="1" x14ac:dyDescent="0.35">
      <c r="A213" s="2195"/>
      <c r="B213" s="48"/>
      <c r="C213" s="1375" t="s">
        <v>52</v>
      </c>
      <c r="D213" s="1364"/>
      <c r="E213" s="1364"/>
      <c r="F213" s="1364"/>
      <c r="G213" s="963"/>
      <c r="H213" s="612" t="e">
        <f>ROUND(G212*F212/F213,2)</f>
        <v>#DIV/0!</v>
      </c>
      <c r="I213" s="183" t="s">
        <v>50</v>
      </c>
      <c r="J213" s="1363"/>
      <c r="K213" s="613">
        <f>IF(OR(ISBLANK(G212),G212=0,ISBLANK(J213)),,ROUND(J213+$K$3,2))</f>
        <v>0</v>
      </c>
      <c r="L213" s="278" t="e">
        <f>ROUND(H213*K213,2)</f>
        <v>#DIV/0!</v>
      </c>
      <c r="M213" s="1346" t="e">
        <f t="shared" si="40"/>
        <v>#DIV/0!</v>
      </c>
    </row>
    <row r="214" spans="1:13" ht="17.25" thickBot="1" x14ac:dyDescent="0.35">
      <c r="A214" s="2198">
        <v>72</v>
      </c>
      <c r="B214" s="165" t="s">
        <v>1788</v>
      </c>
      <c r="C214" s="51" t="s">
        <v>51</v>
      </c>
      <c r="E214" s="1361" t="s">
        <v>1786</v>
      </c>
      <c r="F214" s="62">
        <v>2000</v>
      </c>
      <c r="G214" s="2180">
        <v>20</v>
      </c>
      <c r="H214" s="470">
        <f>ROUND(G214*F214/F214,2)</f>
        <v>20</v>
      </c>
      <c r="I214" s="62" t="s">
        <v>50</v>
      </c>
      <c r="J214" s="984"/>
      <c r="K214" s="208"/>
      <c r="L214" s="221"/>
      <c r="M214" s="1347"/>
    </row>
    <row r="215" spans="1:13" ht="17.25" thickBot="1" x14ac:dyDescent="0.35">
      <c r="A215" s="2195"/>
      <c r="B215" s="48"/>
      <c r="C215" s="1352" t="s">
        <v>52</v>
      </c>
      <c r="D215" s="962"/>
      <c r="E215" s="1364"/>
      <c r="F215" s="1364"/>
      <c r="G215" s="963"/>
      <c r="H215" s="612" t="e">
        <f>ROUND(G214*F214/F215,2)</f>
        <v>#DIV/0!</v>
      </c>
      <c r="I215" s="183" t="s">
        <v>50</v>
      </c>
      <c r="J215" s="1363"/>
      <c r="K215" s="613">
        <f>IF(OR(ISBLANK(G214),G214=0,ISBLANK(J215)),,ROUND(J215+$K$3,2))</f>
        <v>0</v>
      </c>
      <c r="L215" s="278" t="e">
        <f>ROUND(H215*K215,2)</f>
        <v>#DIV/0!</v>
      </c>
      <c r="M215" s="1346" t="e">
        <f t="shared" si="40"/>
        <v>#DIV/0!</v>
      </c>
    </row>
    <row r="216" spans="1:13" ht="17.25" thickBot="1" x14ac:dyDescent="0.35">
      <c r="A216" s="2193">
        <v>73</v>
      </c>
      <c r="B216" s="165" t="s">
        <v>1789</v>
      </c>
      <c r="C216" s="51" t="s">
        <v>51</v>
      </c>
      <c r="D216" s="136"/>
      <c r="E216" s="1336" t="s">
        <v>1786</v>
      </c>
      <c r="F216" s="23">
        <v>500</v>
      </c>
      <c r="G216" s="2180">
        <v>0</v>
      </c>
      <c r="H216" s="436">
        <f>ROUND(G216*F216/F216,2)</f>
        <v>0</v>
      </c>
      <c r="I216" s="23" t="s">
        <v>50</v>
      </c>
      <c r="J216" s="982"/>
      <c r="K216" s="208"/>
      <c r="L216" s="28"/>
      <c r="M216" s="1353"/>
    </row>
    <row r="217" spans="1:13" ht="17.25" thickBot="1" x14ac:dyDescent="0.35">
      <c r="A217" s="2195"/>
      <c r="B217" s="98"/>
      <c r="C217" s="1375" t="s">
        <v>52</v>
      </c>
      <c r="D217" s="962"/>
      <c r="E217" s="962"/>
      <c r="F217" s="962"/>
      <c r="G217" s="963"/>
      <c r="H217" s="117" t="e">
        <f>ROUND(G216*F216/F217,2)</f>
        <v>#DIV/0!</v>
      </c>
      <c r="I217" s="538" t="s">
        <v>50</v>
      </c>
      <c r="J217" s="964"/>
      <c r="K217" s="613">
        <f>IF(OR(ISBLANK(G216),G216=0,ISBLANK(J217)),,ROUND(J217+$K$3,2))</f>
        <v>0</v>
      </c>
      <c r="L217" s="241" t="e">
        <f>ROUND(H217*K217,2)</f>
        <v>#DIV/0!</v>
      </c>
      <c r="M217" s="1376" t="e">
        <f t="shared" si="40"/>
        <v>#DIV/0!</v>
      </c>
    </row>
    <row r="218" spans="1:13" ht="17.25" thickBot="1" x14ac:dyDescent="0.35">
      <c r="A218" s="2194">
        <v>74</v>
      </c>
      <c r="B218" s="1971" t="s">
        <v>1790</v>
      </c>
      <c r="C218" s="23" t="s">
        <v>1791</v>
      </c>
      <c r="D218" s="947"/>
      <c r="E218" s="1336" t="s">
        <v>1792</v>
      </c>
      <c r="F218" s="23">
        <v>3000</v>
      </c>
      <c r="G218" s="2180">
        <v>20</v>
      </c>
      <c r="H218" s="436">
        <f>ROUND(G218*F218/F218,2)</f>
        <v>20</v>
      </c>
      <c r="I218" s="23" t="s">
        <v>50</v>
      </c>
      <c r="J218" s="25"/>
      <c r="K218" s="208">
        <f>IF(OR(ISBLANK(J218),G218=0,ISBLANK(G218)),,ROUND(J218+$K$3,2))</f>
        <v>0</v>
      </c>
      <c r="L218" s="28">
        <f>ROUND(K218*H218,2)</f>
        <v>0</v>
      </c>
      <c r="M218" s="1353">
        <f t="shared" si="40"/>
        <v>0</v>
      </c>
    </row>
    <row r="219" spans="1:13" x14ac:dyDescent="0.3">
      <c r="A219" s="2194"/>
      <c r="B219" s="34" t="s">
        <v>1793</v>
      </c>
      <c r="C219" s="51" t="s">
        <v>51</v>
      </c>
      <c r="E219" s="1355"/>
      <c r="F219" s="88"/>
      <c r="G219" s="1809"/>
      <c r="H219" s="87"/>
      <c r="I219" s="88"/>
      <c r="J219" s="1012"/>
      <c r="K219" s="134"/>
      <c r="L219" s="32"/>
      <c r="M219" s="1350"/>
    </row>
    <row r="220" spans="1:13" ht="17.25" thickBot="1" x14ac:dyDescent="0.35">
      <c r="A220" s="2195"/>
      <c r="B220" s="1388"/>
      <c r="C220" s="1352" t="s">
        <v>52</v>
      </c>
      <c r="D220" s="962"/>
      <c r="E220" s="962"/>
      <c r="F220" s="962"/>
      <c r="G220" s="963"/>
      <c r="H220" s="612" t="e">
        <f>ROUND(G218*F218/F220,2)</f>
        <v>#DIV/0!</v>
      </c>
      <c r="I220" s="538" t="s">
        <v>50</v>
      </c>
      <c r="J220" s="964"/>
      <c r="K220" s="613">
        <f>IF(OR(ISBLANK(G218),G218=0,ISBLANK(F220)),,ROUND(J220+$K$3,2))</f>
        <v>0</v>
      </c>
      <c r="L220" s="278" t="e">
        <f>ROUND(H220*K220,2)</f>
        <v>#DIV/0!</v>
      </c>
      <c r="M220" s="1346" t="e">
        <f>ROUND(K220/F220,4)</f>
        <v>#DIV/0!</v>
      </c>
    </row>
    <row r="221" spans="1:13" ht="17.25" thickBot="1" x14ac:dyDescent="0.35">
      <c r="A221" s="1389"/>
      <c r="B221" s="461"/>
      <c r="C221" s="461"/>
      <c r="D221" s="1390"/>
      <c r="E221" s="1391"/>
      <c r="F221" s="1392"/>
      <c r="G221" s="1393"/>
      <c r="H221" s="1113"/>
      <c r="I221" s="461"/>
      <c r="J221" s="1394" t="s">
        <v>2232</v>
      </c>
      <c r="K221" s="1395"/>
      <c r="L221" s="468">
        <f>SUMIF(L7:L220,"&gt;0")</f>
        <v>0</v>
      </c>
      <c r="M221" s="1396"/>
    </row>
    <row r="222" spans="1:13" ht="17.25" thickTop="1" x14ac:dyDescent="0.3"/>
  </sheetData>
  <mergeCells count="3">
    <mergeCell ref="E1:M1"/>
    <mergeCell ref="E2:M2"/>
    <mergeCell ref="F3:J3"/>
  </mergeCells>
  <hyperlinks>
    <hyperlink ref="C2" location="'Recap Sheet'!B1" tooltip="Click here to return to recap sheet" display="Return to Recap Sheet"/>
  </hyperlinks>
  <pageMargins left="0.25" right="0.25" top="0.75" bottom="0.75" header="0.3" footer="0.3"/>
  <pageSetup orientation="landscape" r:id="rId1"/>
  <headerFooter>
    <oddHeader>&amp;C&amp;"-,Bold"&amp;8South Carolina School Food Service Purchasing Alliance, Inc.
2018-2019 Bid
Lot A (DRAFT COPY)&amp;R&amp;A
Page &amp;P of &amp;N</oddHeader>
  </headerFooter>
  <rowBreaks count="5" manualBreakCount="5">
    <brk id="29" max="16383" man="1"/>
    <brk id="91" max="16383" man="1"/>
    <brk id="121" max="16383" man="1"/>
    <brk id="186" max="16383" man="1"/>
    <brk id="215" max="16383" man="1"/>
  </rowBreaks>
</worksheet>
</file>

<file path=xl/worksheets/sheet3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Q15"/>
  <sheetViews>
    <sheetView view="pageLayout" zoomScaleNormal="100" workbookViewId="0">
      <selection activeCell="G7" sqref="G7"/>
    </sheetView>
  </sheetViews>
  <sheetFormatPr defaultColWidth="11.42578125" defaultRowHeight="15" customHeight="1" x14ac:dyDescent="0.25"/>
  <cols>
    <col min="1" max="1" width="5.140625" style="307" customWidth="1"/>
    <col min="2" max="2" width="49.7109375" style="334" customWidth="1"/>
    <col min="3" max="3" width="28.42578125" style="308" customWidth="1"/>
    <col min="4" max="4" width="9.28515625" style="308" customWidth="1"/>
    <col min="5" max="5" width="6.28515625" style="308" customWidth="1"/>
    <col min="6" max="6" width="5.7109375" style="1082" customWidth="1"/>
    <col min="7" max="7" width="6.42578125" style="405" customWidth="1"/>
    <col min="8" max="8" width="6.42578125" style="308" customWidth="1"/>
    <col min="9" max="9" width="3.28515625" style="334" customWidth="1"/>
    <col min="10" max="10" width="6" style="209" customWidth="1"/>
    <col min="11" max="11" width="7.28515625" style="209" customWidth="1"/>
    <col min="12" max="12" width="9.7109375" style="309" customWidth="1"/>
    <col min="13" max="13" width="6.140625" style="310" customWidth="1"/>
    <col min="14" max="14" width="8.28515625" style="10" customWidth="1"/>
    <col min="15" max="15" width="8.140625" style="334" customWidth="1"/>
    <col min="16" max="16" width="5.85546875" style="334" customWidth="1"/>
    <col min="17" max="17" width="6" style="334" customWidth="1"/>
    <col min="18" max="18" width="7.28515625" style="334" customWidth="1"/>
    <col min="19" max="255" width="11.42578125" style="334"/>
    <col min="256" max="256" width="3.85546875" style="334" customWidth="1"/>
    <col min="257" max="257" width="49.7109375" style="334" customWidth="1"/>
    <col min="258" max="258" width="29.42578125" style="334" customWidth="1"/>
    <col min="259" max="259" width="6.28515625" style="334" customWidth="1"/>
    <col min="260" max="260" width="4.28515625" style="334" customWidth="1"/>
    <col min="261" max="261" width="6.42578125" style="334" customWidth="1"/>
    <col min="262" max="262" width="3.28515625" style="334" customWidth="1"/>
    <col min="263" max="263" width="6" style="334" customWidth="1"/>
    <col min="264" max="264" width="5.7109375" style="334" bestFit="1" customWidth="1"/>
    <col min="265" max="265" width="7" style="334" customWidth="1"/>
    <col min="266" max="266" width="5.42578125" style="334" customWidth="1"/>
    <col min="267" max="267" width="5" style="334" customWidth="1"/>
    <col min="268" max="268" width="6" style="334" bestFit="1" customWidth="1"/>
    <col min="269" max="269" width="6.140625" style="334" customWidth="1"/>
    <col min="270" max="270" width="16.5703125" style="334" customWidth="1"/>
    <col min="271" max="511" width="11.42578125" style="334"/>
    <col min="512" max="512" width="3.85546875" style="334" customWidth="1"/>
    <col min="513" max="513" width="49.7109375" style="334" customWidth="1"/>
    <col min="514" max="514" width="29.42578125" style="334" customWidth="1"/>
    <col min="515" max="515" width="6.28515625" style="334" customWidth="1"/>
    <col min="516" max="516" width="4.28515625" style="334" customWidth="1"/>
    <col min="517" max="517" width="6.42578125" style="334" customWidth="1"/>
    <col min="518" max="518" width="3.28515625" style="334" customWidth="1"/>
    <col min="519" max="519" width="6" style="334" customWidth="1"/>
    <col min="520" max="520" width="5.7109375" style="334" bestFit="1" customWidth="1"/>
    <col min="521" max="521" width="7" style="334" customWidth="1"/>
    <col min="522" max="522" width="5.42578125" style="334" customWidth="1"/>
    <col min="523" max="523" width="5" style="334" customWidth="1"/>
    <col min="524" max="524" width="6" style="334" bestFit="1" customWidth="1"/>
    <col min="525" max="525" width="6.140625" style="334" customWidth="1"/>
    <col min="526" max="526" width="16.5703125" style="334" customWidth="1"/>
    <col min="527" max="767" width="11.42578125" style="334"/>
    <col min="768" max="768" width="3.85546875" style="334" customWidth="1"/>
    <col min="769" max="769" width="49.7109375" style="334" customWidth="1"/>
    <col min="770" max="770" width="29.42578125" style="334" customWidth="1"/>
    <col min="771" max="771" width="6.28515625" style="334" customWidth="1"/>
    <col min="772" max="772" width="4.28515625" style="334" customWidth="1"/>
    <col min="773" max="773" width="6.42578125" style="334" customWidth="1"/>
    <col min="774" max="774" width="3.28515625" style="334" customWidth="1"/>
    <col min="775" max="775" width="6" style="334" customWidth="1"/>
    <col min="776" max="776" width="5.7109375" style="334" bestFit="1" customWidth="1"/>
    <col min="777" max="777" width="7" style="334" customWidth="1"/>
    <col min="778" max="778" width="5.42578125" style="334" customWidth="1"/>
    <col min="779" max="779" width="5" style="334" customWidth="1"/>
    <col min="780" max="780" width="6" style="334" bestFit="1" customWidth="1"/>
    <col min="781" max="781" width="6.140625" style="334" customWidth="1"/>
    <col min="782" max="782" width="16.5703125" style="334" customWidth="1"/>
    <col min="783" max="1023" width="11.42578125" style="334"/>
    <col min="1024" max="1024" width="3.85546875" style="334" customWidth="1"/>
    <col min="1025" max="1025" width="49.7109375" style="334" customWidth="1"/>
    <col min="1026" max="1026" width="29.42578125" style="334" customWidth="1"/>
    <col min="1027" max="1027" width="6.28515625" style="334" customWidth="1"/>
    <col min="1028" max="1028" width="4.28515625" style="334" customWidth="1"/>
    <col min="1029" max="1029" width="6.42578125" style="334" customWidth="1"/>
    <col min="1030" max="1030" width="3.28515625" style="334" customWidth="1"/>
    <col min="1031" max="1031" width="6" style="334" customWidth="1"/>
    <col min="1032" max="1032" width="5.7109375" style="334" bestFit="1" customWidth="1"/>
    <col min="1033" max="1033" width="7" style="334" customWidth="1"/>
    <col min="1034" max="1034" width="5.42578125" style="334" customWidth="1"/>
    <col min="1035" max="1035" width="5" style="334" customWidth="1"/>
    <col min="1036" max="1036" width="6" style="334" bestFit="1" customWidth="1"/>
    <col min="1037" max="1037" width="6.140625" style="334" customWidth="1"/>
    <col min="1038" max="1038" width="16.5703125" style="334" customWidth="1"/>
    <col min="1039" max="1279" width="11.42578125" style="334"/>
    <col min="1280" max="1280" width="3.85546875" style="334" customWidth="1"/>
    <col min="1281" max="1281" width="49.7109375" style="334" customWidth="1"/>
    <col min="1282" max="1282" width="29.42578125" style="334" customWidth="1"/>
    <col min="1283" max="1283" width="6.28515625" style="334" customWidth="1"/>
    <col min="1284" max="1284" width="4.28515625" style="334" customWidth="1"/>
    <col min="1285" max="1285" width="6.42578125" style="334" customWidth="1"/>
    <col min="1286" max="1286" width="3.28515625" style="334" customWidth="1"/>
    <col min="1287" max="1287" width="6" style="334" customWidth="1"/>
    <col min="1288" max="1288" width="5.7109375" style="334" bestFit="1" customWidth="1"/>
    <col min="1289" max="1289" width="7" style="334" customWidth="1"/>
    <col min="1290" max="1290" width="5.42578125" style="334" customWidth="1"/>
    <col min="1291" max="1291" width="5" style="334" customWidth="1"/>
    <col min="1292" max="1292" width="6" style="334" bestFit="1" customWidth="1"/>
    <col min="1293" max="1293" width="6.140625" style="334" customWidth="1"/>
    <col min="1294" max="1294" width="16.5703125" style="334" customWidth="1"/>
    <col min="1295" max="1535" width="11.42578125" style="334"/>
    <col min="1536" max="1536" width="3.85546875" style="334" customWidth="1"/>
    <col min="1537" max="1537" width="49.7109375" style="334" customWidth="1"/>
    <col min="1538" max="1538" width="29.42578125" style="334" customWidth="1"/>
    <col min="1539" max="1539" width="6.28515625" style="334" customWidth="1"/>
    <col min="1540" max="1540" width="4.28515625" style="334" customWidth="1"/>
    <col min="1541" max="1541" width="6.42578125" style="334" customWidth="1"/>
    <col min="1542" max="1542" width="3.28515625" style="334" customWidth="1"/>
    <col min="1543" max="1543" width="6" style="334" customWidth="1"/>
    <col min="1544" max="1544" width="5.7109375" style="334" bestFit="1" customWidth="1"/>
    <col min="1545" max="1545" width="7" style="334" customWidth="1"/>
    <col min="1546" max="1546" width="5.42578125" style="334" customWidth="1"/>
    <col min="1547" max="1547" width="5" style="334" customWidth="1"/>
    <col min="1548" max="1548" width="6" style="334" bestFit="1" customWidth="1"/>
    <col min="1549" max="1549" width="6.140625" style="334" customWidth="1"/>
    <col min="1550" max="1550" width="16.5703125" style="334" customWidth="1"/>
    <col min="1551" max="1791" width="11.42578125" style="334"/>
    <col min="1792" max="1792" width="3.85546875" style="334" customWidth="1"/>
    <col min="1793" max="1793" width="49.7109375" style="334" customWidth="1"/>
    <col min="1794" max="1794" width="29.42578125" style="334" customWidth="1"/>
    <col min="1795" max="1795" width="6.28515625" style="334" customWidth="1"/>
    <col min="1796" max="1796" width="4.28515625" style="334" customWidth="1"/>
    <col min="1797" max="1797" width="6.42578125" style="334" customWidth="1"/>
    <col min="1798" max="1798" width="3.28515625" style="334" customWidth="1"/>
    <col min="1799" max="1799" width="6" style="334" customWidth="1"/>
    <col min="1800" max="1800" width="5.7109375" style="334" bestFit="1" customWidth="1"/>
    <col min="1801" max="1801" width="7" style="334" customWidth="1"/>
    <col min="1802" max="1802" width="5.42578125" style="334" customWidth="1"/>
    <col min="1803" max="1803" width="5" style="334" customWidth="1"/>
    <col min="1804" max="1804" width="6" style="334" bestFit="1" customWidth="1"/>
    <col min="1805" max="1805" width="6.140625" style="334" customWidth="1"/>
    <col min="1806" max="1806" width="16.5703125" style="334" customWidth="1"/>
    <col min="1807" max="2047" width="11.42578125" style="334"/>
    <col min="2048" max="2048" width="3.85546875" style="334" customWidth="1"/>
    <col min="2049" max="2049" width="49.7109375" style="334" customWidth="1"/>
    <col min="2050" max="2050" width="29.42578125" style="334" customWidth="1"/>
    <col min="2051" max="2051" width="6.28515625" style="334" customWidth="1"/>
    <col min="2052" max="2052" width="4.28515625" style="334" customWidth="1"/>
    <col min="2053" max="2053" width="6.42578125" style="334" customWidth="1"/>
    <col min="2054" max="2054" width="3.28515625" style="334" customWidth="1"/>
    <col min="2055" max="2055" width="6" style="334" customWidth="1"/>
    <col min="2056" max="2056" width="5.7109375" style="334" bestFit="1" customWidth="1"/>
    <col min="2057" max="2057" width="7" style="334" customWidth="1"/>
    <col min="2058" max="2058" width="5.42578125" style="334" customWidth="1"/>
    <col min="2059" max="2059" width="5" style="334" customWidth="1"/>
    <col min="2060" max="2060" width="6" style="334" bestFit="1" customWidth="1"/>
    <col min="2061" max="2061" width="6.140625" style="334" customWidth="1"/>
    <col min="2062" max="2062" width="16.5703125" style="334" customWidth="1"/>
    <col min="2063" max="2303" width="11.42578125" style="334"/>
    <col min="2304" max="2304" width="3.85546875" style="334" customWidth="1"/>
    <col min="2305" max="2305" width="49.7109375" style="334" customWidth="1"/>
    <col min="2306" max="2306" width="29.42578125" style="334" customWidth="1"/>
    <col min="2307" max="2307" width="6.28515625" style="334" customWidth="1"/>
    <col min="2308" max="2308" width="4.28515625" style="334" customWidth="1"/>
    <col min="2309" max="2309" width="6.42578125" style="334" customWidth="1"/>
    <col min="2310" max="2310" width="3.28515625" style="334" customWidth="1"/>
    <col min="2311" max="2311" width="6" style="334" customWidth="1"/>
    <col min="2312" max="2312" width="5.7109375" style="334" bestFit="1" customWidth="1"/>
    <col min="2313" max="2313" width="7" style="334" customWidth="1"/>
    <col min="2314" max="2314" width="5.42578125" style="334" customWidth="1"/>
    <col min="2315" max="2315" width="5" style="334" customWidth="1"/>
    <col min="2316" max="2316" width="6" style="334" bestFit="1" customWidth="1"/>
    <col min="2317" max="2317" width="6.140625" style="334" customWidth="1"/>
    <col min="2318" max="2318" width="16.5703125" style="334" customWidth="1"/>
    <col min="2319" max="2559" width="11.42578125" style="334"/>
    <col min="2560" max="2560" width="3.85546875" style="334" customWidth="1"/>
    <col min="2561" max="2561" width="49.7109375" style="334" customWidth="1"/>
    <col min="2562" max="2562" width="29.42578125" style="334" customWidth="1"/>
    <col min="2563" max="2563" width="6.28515625" style="334" customWidth="1"/>
    <col min="2564" max="2564" width="4.28515625" style="334" customWidth="1"/>
    <col min="2565" max="2565" width="6.42578125" style="334" customWidth="1"/>
    <col min="2566" max="2566" width="3.28515625" style="334" customWidth="1"/>
    <col min="2567" max="2567" width="6" style="334" customWidth="1"/>
    <col min="2568" max="2568" width="5.7109375" style="334" bestFit="1" customWidth="1"/>
    <col min="2569" max="2569" width="7" style="334" customWidth="1"/>
    <col min="2570" max="2570" width="5.42578125" style="334" customWidth="1"/>
    <col min="2571" max="2571" width="5" style="334" customWidth="1"/>
    <col min="2572" max="2572" width="6" style="334" bestFit="1" customWidth="1"/>
    <col min="2573" max="2573" width="6.140625" style="334" customWidth="1"/>
    <col min="2574" max="2574" width="16.5703125" style="334" customWidth="1"/>
    <col min="2575" max="2815" width="11.42578125" style="334"/>
    <col min="2816" max="2816" width="3.85546875" style="334" customWidth="1"/>
    <col min="2817" max="2817" width="49.7109375" style="334" customWidth="1"/>
    <col min="2818" max="2818" width="29.42578125" style="334" customWidth="1"/>
    <col min="2819" max="2819" width="6.28515625" style="334" customWidth="1"/>
    <col min="2820" max="2820" width="4.28515625" style="334" customWidth="1"/>
    <col min="2821" max="2821" width="6.42578125" style="334" customWidth="1"/>
    <col min="2822" max="2822" width="3.28515625" style="334" customWidth="1"/>
    <col min="2823" max="2823" width="6" style="334" customWidth="1"/>
    <col min="2824" max="2824" width="5.7109375" style="334" bestFit="1" customWidth="1"/>
    <col min="2825" max="2825" width="7" style="334" customWidth="1"/>
    <col min="2826" max="2826" width="5.42578125" style="334" customWidth="1"/>
    <col min="2827" max="2827" width="5" style="334" customWidth="1"/>
    <col min="2828" max="2828" width="6" style="334" bestFit="1" customWidth="1"/>
    <col min="2829" max="2829" width="6.140625" style="334" customWidth="1"/>
    <col min="2830" max="2830" width="16.5703125" style="334" customWidth="1"/>
    <col min="2831" max="3071" width="11.42578125" style="334"/>
    <col min="3072" max="3072" width="3.85546875" style="334" customWidth="1"/>
    <col min="3073" max="3073" width="49.7109375" style="334" customWidth="1"/>
    <col min="3074" max="3074" width="29.42578125" style="334" customWidth="1"/>
    <col min="3075" max="3075" width="6.28515625" style="334" customWidth="1"/>
    <col min="3076" max="3076" width="4.28515625" style="334" customWidth="1"/>
    <col min="3077" max="3077" width="6.42578125" style="334" customWidth="1"/>
    <col min="3078" max="3078" width="3.28515625" style="334" customWidth="1"/>
    <col min="3079" max="3079" width="6" style="334" customWidth="1"/>
    <col min="3080" max="3080" width="5.7109375" style="334" bestFit="1" customWidth="1"/>
    <col min="3081" max="3081" width="7" style="334" customWidth="1"/>
    <col min="3082" max="3082" width="5.42578125" style="334" customWidth="1"/>
    <col min="3083" max="3083" width="5" style="334" customWidth="1"/>
    <col min="3084" max="3084" width="6" style="334" bestFit="1" customWidth="1"/>
    <col min="3085" max="3085" width="6.140625" style="334" customWidth="1"/>
    <col min="3086" max="3086" width="16.5703125" style="334" customWidth="1"/>
    <col min="3087" max="3327" width="11.42578125" style="334"/>
    <col min="3328" max="3328" width="3.85546875" style="334" customWidth="1"/>
    <col min="3329" max="3329" width="49.7109375" style="334" customWidth="1"/>
    <col min="3330" max="3330" width="29.42578125" style="334" customWidth="1"/>
    <col min="3331" max="3331" width="6.28515625" style="334" customWidth="1"/>
    <col min="3332" max="3332" width="4.28515625" style="334" customWidth="1"/>
    <col min="3333" max="3333" width="6.42578125" style="334" customWidth="1"/>
    <col min="3334" max="3334" width="3.28515625" style="334" customWidth="1"/>
    <col min="3335" max="3335" width="6" style="334" customWidth="1"/>
    <col min="3336" max="3336" width="5.7109375" style="334" bestFit="1" customWidth="1"/>
    <col min="3337" max="3337" width="7" style="334" customWidth="1"/>
    <col min="3338" max="3338" width="5.42578125" style="334" customWidth="1"/>
    <col min="3339" max="3339" width="5" style="334" customWidth="1"/>
    <col min="3340" max="3340" width="6" style="334" bestFit="1" customWidth="1"/>
    <col min="3341" max="3341" width="6.140625" style="334" customWidth="1"/>
    <col min="3342" max="3342" width="16.5703125" style="334" customWidth="1"/>
    <col min="3343" max="3583" width="11.42578125" style="334"/>
    <col min="3584" max="3584" width="3.85546875" style="334" customWidth="1"/>
    <col min="3585" max="3585" width="49.7109375" style="334" customWidth="1"/>
    <col min="3586" max="3586" width="29.42578125" style="334" customWidth="1"/>
    <col min="3587" max="3587" width="6.28515625" style="334" customWidth="1"/>
    <col min="3588" max="3588" width="4.28515625" style="334" customWidth="1"/>
    <col min="3589" max="3589" width="6.42578125" style="334" customWidth="1"/>
    <col min="3590" max="3590" width="3.28515625" style="334" customWidth="1"/>
    <col min="3591" max="3591" width="6" style="334" customWidth="1"/>
    <col min="3592" max="3592" width="5.7109375" style="334" bestFit="1" customWidth="1"/>
    <col min="3593" max="3593" width="7" style="334" customWidth="1"/>
    <col min="3594" max="3594" width="5.42578125" style="334" customWidth="1"/>
    <col min="3595" max="3595" width="5" style="334" customWidth="1"/>
    <col min="3596" max="3596" width="6" style="334" bestFit="1" customWidth="1"/>
    <col min="3597" max="3597" width="6.140625" style="334" customWidth="1"/>
    <col min="3598" max="3598" width="16.5703125" style="334" customWidth="1"/>
    <col min="3599" max="3839" width="11.42578125" style="334"/>
    <col min="3840" max="3840" width="3.85546875" style="334" customWidth="1"/>
    <col min="3841" max="3841" width="49.7109375" style="334" customWidth="1"/>
    <col min="3842" max="3842" width="29.42578125" style="334" customWidth="1"/>
    <col min="3843" max="3843" width="6.28515625" style="334" customWidth="1"/>
    <col min="3844" max="3844" width="4.28515625" style="334" customWidth="1"/>
    <col min="3845" max="3845" width="6.42578125" style="334" customWidth="1"/>
    <col min="3846" max="3846" width="3.28515625" style="334" customWidth="1"/>
    <col min="3847" max="3847" width="6" style="334" customWidth="1"/>
    <col min="3848" max="3848" width="5.7109375" style="334" bestFit="1" customWidth="1"/>
    <col min="3849" max="3849" width="7" style="334" customWidth="1"/>
    <col min="3850" max="3850" width="5.42578125" style="334" customWidth="1"/>
    <col min="3851" max="3851" width="5" style="334" customWidth="1"/>
    <col min="3852" max="3852" width="6" style="334" bestFit="1" customWidth="1"/>
    <col min="3853" max="3853" width="6.140625" style="334" customWidth="1"/>
    <col min="3854" max="3854" width="16.5703125" style="334" customWidth="1"/>
    <col min="3855" max="4095" width="11.42578125" style="334"/>
    <col min="4096" max="4096" width="3.85546875" style="334" customWidth="1"/>
    <col min="4097" max="4097" width="49.7109375" style="334" customWidth="1"/>
    <col min="4098" max="4098" width="29.42578125" style="334" customWidth="1"/>
    <col min="4099" max="4099" width="6.28515625" style="334" customWidth="1"/>
    <col min="4100" max="4100" width="4.28515625" style="334" customWidth="1"/>
    <col min="4101" max="4101" width="6.42578125" style="334" customWidth="1"/>
    <col min="4102" max="4102" width="3.28515625" style="334" customWidth="1"/>
    <col min="4103" max="4103" width="6" style="334" customWidth="1"/>
    <col min="4104" max="4104" width="5.7109375" style="334" bestFit="1" customWidth="1"/>
    <col min="4105" max="4105" width="7" style="334" customWidth="1"/>
    <col min="4106" max="4106" width="5.42578125" style="334" customWidth="1"/>
    <col min="4107" max="4107" width="5" style="334" customWidth="1"/>
    <col min="4108" max="4108" width="6" style="334" bestFit="1" customWidth="1"/>
    <col min="4109" max="4109" width="6.140625" style="334" customWidth="1"/>
    <col min="4110" max="4110" width="16.5703125" style="334" customWidth="1"/>
    <col min="4111" max="4351" width="11.42578125" style="334"/>
    <col min="4352" max="4352" width="3.85546875" style="334" customWidth="1"/>
    <col min="4353" max="4353" width="49.7109375" style="334" customWidth="1"/>
    <col min="4354" max="4354" width="29.42578125" style="334" customWidth="1"/>
    <col min="4355" max="4355" width="6.28515625" style="334" customWidth="1"/>
    <col min="4356" max="4356" width="4.28515625" style="334" customWidth="1"/>
    <col min="4357" max="4357" width="6.42578125" style="334" customWidth="1"/>
    <col min="4358" max="4358" width="3.28515625" style="334" customWidth="1"/>
    <col min="4359" max="4359" width="6" style="334" customWidth="1"/>
    <col min="4360" max="4360" width="5.7109375" style="334" bestFit="1" customWidth="1"/>
    <col min="4361" max="4361" width="7" style="334" customWidth="1"/>
    <col min="4362" max="4362" width="5.42578125" style="334" customWidth="1"/>
    <col min="4363" max="4363" width="5" style="334" customWidth="1"/>
    <col min="4364" max="4364" width="6" style="334" bestFit="1" customWidth="1"/>
    <col min="4365" max="4365" width="6.140625" style="334" customWidth="1"/>
    <col min="4366" max="4366" width="16.5703125" style="334" customWidth="1"/>
    <col min="4367" max="4607" width="11.42578125" style="334"/>
    <col min="4608" max="4608" width="3.85546875" style="334" customWidth="1"/>
    <col min="4609" max="4609" width="49.7109375" style="334" customWidth="1"/>
    <col min="4610" max="4610" width="29.42578125" style="334" customWidth="1"/>
    <col min="4611" max="4611" width="6.28515625" style="334" customWidth="1"/>
    <col min="4612" max="4612" width="4.28515625" style="334" customWidth="1"/>
    <col min="4613" max="4613" width="6.42578125" style="334" customWidth="1"/>
    <col min="4614" max="4614" width="3.28515625" style="334" customWidth="1"/>
    <col min="4615" max="4615" width="6" style="334" customWidth="1"/>
    <col min="4616" max="4616" width="5.7109375" style="334" bestFit="1" customWidth="1"/>
    <col min="4617" max="4617" width="7" style="334" customWidth="1"/>
    <col min="4618" max="4618" width="5.42578125" style="334" customWidth="1"/>
    <col min="4619" max="4619" width="5" style="334" customWidth="1"/>
    <col min="4620" max="4620" width="6" style="334" bestFit="1" customWidth="1"/>
    <col min="4621" max="4621" width="6.140625" style="334" customWidth="1"/>
    <col min="4622" max="4622" width="16.5703125" style="334" customWidth="1"/>
    <col min="4623" max="4863" width="11.42578125" style="334"/>
    <col min="4864" max="4864" width="3.85546875" style="334" customWidth="1"/>
    <col min="4865" max="4865" width="49.7109375" style="334" customWidth="1"/>
    <col min="4866" max="4866" width="29.42578125" style="334" customWidth="1"/>
    <col min="4867" max="4867" width="6.28515625" style="334" customWidth="1"/>
    <col min="4868" max="4868" width="4.28515625" style="334" customWidth="1"/>
    <col min="4869" max="4869" width="6.42578125" style="334" customWidth="1"/>
    <col min="4870" max="4870" width="3.28515625" style="334" customWidth="1"/>
    <col min="4871" max="4871" width="6" style="334" customWidth="1"/>
    <col min="4872" max="4872" width="5.7109375" style="334" bestFit="1" customWidth="1"/>
    <col min="4873" max="4873" width="7" style="334" customWidth="1"/>
    <col min="4874" max="4874" width="5.42578125" style="334" customWidth="1"/>
    <col min="4875" max="4875" width="5" style="334" customWidth="1"/>
    <col min="4876" max="4876" width="6" style="334" bestFit="1" customWidth="1"/>
    <col min="4877" max="4877" width="6.140625" style="334" customWidth="1"/>
    <col min="4878" max="4878" width="16.5703125" style="334" customWidth="1"/>
    <col min="4879" max="5119" width="11.42578125" style="334"/>
    <col min="5120" max="5120" width="3.85546875" style="334" customWidth="1"/>
    <col min="5121" max="5121" width="49.7109375" style="334" customWidth="1"/>
    <col min="5122" max="5122" width="29.42578125" style="334" customWidth="1"/>
    <col min="5123" max="5123" width="6.28515625" style="334" customWidth="1"/>
    <col min="5124" max="5124" width="4.28515625" style="334" customWidth="1"/>
    <col min="5125" max="5125" width="6.42578125" style="334" customWidth="1"/>
    <col min="5126" max="5126" width="3.28515625" style="334" customWidth="1"/>
    <col min="5127" max="5127" width="6" style="334" customWidth="1"/>
    <col min="5128" max="5128" width="5.7109375" style="334" bestFit="1" customWidth="1"/>
    <col min="5129" max="5129" width="7" style="334" customWidth="1"/>
    <col min="5130" max="5130" width="5.42578125" style="334" customWidth="1"/>
    <col min="5131" max="5131" width="5" style="334" customWidth="1"/>
    <col min="5132" max="5132" width="6" style="334" bestFit="1" customWidth="1"/>
    <col min="5133" max="5133" width="6.140625" style="334" customWidth="1"/>
    <col min="5134" max="5134" width="16.5703125" style="334" customWidth="1"/>
    <col min="5135" max="5375" width="11.42578125" style="334"/>
    <col min="5376" max="5376" width="3.85546875" style="334" customWidth="1"/>
    <col min="5377" max="5377" width="49.7109375" style="334" customWidth="1"/>
    <col min="5378" max="5378" width="29.42578125" style="334" customWidth="1"/>
    <col min="5379" max="5379" width="6.28515625" style="334" customWidth="1"/>
    <col min="5380" max="5380" width="4.28515625" style="334" customWidth="1"/>
    <col min="5381" max="5381" width="6.42578125" style="334" customWidth="1"/>
    <col min="5382" max="5382" width="3.28515625" style="334" customWidth="1"/>
    <col min="5383" max="5383" width="6" style="334" customWidth="1"/>
    <col min="5384" max="5384" width="5.7109375" style="334" bestFit="1" customWidth="1"/>
    <col min="5385" max="5385" width="7" style="334" customWidth="1"/>
    <col min="5386" max="5386" width="5.42578125" style="334" customWidth="1"/>
    <col min="5387" max="5387" width="5" style="334" customWidth="1"/>
    <col min="5388" max="5388" width="6" style="334" bestFit="1" customWidth="1"/>
    <col min="5389" max="5389" width="6.140625" style="334" customWidth="1"/>
    <col min="5390" max="5390" width="16.5703125" style="334" customWidth="1"/>
    <col min="5391" max="5631" width="11.42578125" style="334"/>
    <col min="5632" max="5632" width="3.85546875" style="334" customWidth="1"/>
    <col min="5633" max="5633" width="49.7109375" style="334" customWidth="1"/>
    <col min="5634" max="5634" width="29.42578125" style="334" customWidth="1"/>
    <col min="5635" max="5635" width="6.28515625" style="334" customWidth="1"/>
    <col min="5636" max="5636" width="4.28515625" style="334" customWidth="1"/>
    <col min="5637" max="5637" width="6.42578125" style="334" customWidth="1"/>
    <col min="5638" max="5638" width="3.28515625" style="334" customWidth="1"/>
    <col min="5639" max="5639" width="6" style="334" customWidth="1"/>
    <col min="5640" max="5640" width="5.7109375" style="334" bestFit="1" customWidth="1"/>
    <col min="5641" max="5641" width="7" style="334" customWidth="1"/>
    <col min="5642" max="5642" width="5.42578125" style="334" customWidth="1"/>
    <col min="5643" max="5643" width="5" style="334" customWidth="1"/>
    <col min="5644" max="5644" width="6" style="334" bestFit="1" customWidth="1"/>
    <col min="5645" max="5645" width="6.140625" style="334" customWidth="1"/>
    <col min="5646" max="5646" width="16.5703125" style="334" customWidth="1"/>
    <col min="5647" max="5887" width="11.42578125" style="334"/>
    <col min="5888" max="5888" width="3.85546875" style="334" customWidth="1"/>
    <col min="5889" max="5889" width="49.7109375" style="334" customWidth="1"/>
    <col min="5890" max="5890" width="29.42578125" style="334" customWidth="1"/>
    <col min="5891" max="5891" width="6.28515625" style="334" customWidth="1"/>
    <col min="5892" max="5892" width="4.28515625" style="334" customWidth="1"/>
    <col min="5893" max="5893" width="6.42578125" style="334" customWidth="1"/>
    <col min="5894" max="5894" width="3.28515625" style="334" customWidth="1"/>
    <col min="5895" max="5895" width="6" style="334" customWidth="1"/>
    <col min="5896" max="5896" width="5.7109375" style="334" bestFit="1" customWidth="1"/>
    <col min="5897" max="5897" width="7" style="334" customWidth="1"/>
    <col min="5898" max="5898" width="5.42578125" style="334" customWidth="1"/>
    <col min="5899" max="5899" width="5" style="334" customWidth="1"/>
    <col min="5900" max="5900" width="6" style="334" bestFit="1" customWidth="1"/>
    <col min="5901" max="5901" width="6.140625" style="334" customWidth="1"/>
    <col min="5902" max="5902" width="16.5703125" style="334" customWidth="1"/>
    <col min="5903" max="6143" width="11.42578125" style="334"/>
    <col min="6144" max="6144" width="3.85546875" style="334" customWidth="1"/>
    <col min="6145" max="6145" width="49.7109375" style="334" customWidth="1"/>
    <col min="6146" max="6146" width="29.42578125" style="334" customWidth="1"/>
    <col min="6147" max="6147" width="6.28515625" style="334" customWidth="1"/>
    <col min="6148" max="6148" width="4.28515625" style="334" customWidth="1"/>
    <col min="6149" max="6149" width="6.42578125" style="334" customWidth="1"/>
    <col min="6150" max="6150" width="3.28515625" style="334" customWidth="1"/>
    <col min="6151" max="6151" width="6" style="334" customWidth="1"/>
    <col min="6152" max="6152" width="5.7109375" style="334" bestFit="1" customWidth="1"/>
    <col min="6153" max="6153" width="7" style="334" customWidth="1"/>
    <col min="6154" max="6154" width="5.42578125" style="334" customWidth="1"/>
    <col min="6155" max="6155" width="5" style="334" customWidth="1"/>
    <col min="6156" max="6156" width="6" style="334" bestFit="1" customWidth="1"/>
    <col min="6157" max="6157" width="6.140625" style="334" customWidth="1"/>
    <col min="6158" max="6158" width="16.5703125" style="334" customWidth="1"/>
    <col min="6159" max="6399" width="11.42578125" style="334"/>
    <col min="6400" max="6400" width="3.85546875" style="334" customWidth="1"/>
    <col min="6401" max="6401" width="49.7109375" style="334" customWidth="1"/>
    <col min="6402" max="6402" width="29.42578125" style="334" customWidth="1"/>
    <col min="6403" max="6403" width="6.28515625" style="334" customWidth="1"/>
    <col min="6404" max="6404" width="4.28515625" style="334" customWidth="1"/>
    <col min="6405" max="6405" width="6.42578125" style="334" customWidth="1"/>
    <col min="6406" max="6406" width="3.28515625" style="334" customWidth="1"/>
    <col min="6407" max="6407" width="6" style="334" customWidth="1"/>
    <col min="6408" max="6408" width="5.7109375" style="334" bestFit="1" customWidth="1"/>
    <col min="6409" max="6409" width="7" style="334" customWidth="1"/>
    <col min="6410" max="6410" width="5.42578125" style="334" customWidth="1"/>
    <col min="6411" max="6411" width="5" style="334" customWidth="1"/>
    <col min="6412" max="6412" width="6" style="334" bestFit="1" customWidth="1"/>
    <col min="6413" max="6413" width="6.140625" style="334" customWidth="1"/>
    <col min="6414" max="6414" width="16.5703125" style="334" customWidth="1"/>
    <col min="6415" max="6655" width="11.42578125" style="334"/>
    <col min="6656" max="6656" width="3.85546875" style="334" customWidth="1"/>
    <col min="6657" max="6657" width="49.7109375" style="334" customWidth="1"/>
    <col min="6658" max="6658" width="29.42578125" style="334" customWidth="1"/>
    <col min="6659" max="6659" width="6.28515625" style="334" customWidth="1"/>
    <col min="6660" max="6660" width="4.28515625" style="334" customWidth="1"/>
    <col min="6661" max="6661" width="6.42578125" style="334" customWidth="1"/>
    <col min="6662" max="6662" width="3.28515625" style="334" customWidth="1"/>
    <col min="6663" max="6663" width="6" style="334" customWidth="1"/>
    <col min="6664" max="6664" width="5.7109375" style="334" bestFit="1" customWidth="1"/>
    <col min="6665" max="6665" width="7" style="334" customWidth="1"/>
    <col min="6666" max="6666" width="5.42578125" style="334" customWidth="1"/>
    <col min="6667" max="6667" width="5" style="334" customWidth="1"/>
    <col min="6668" max="6668" width="6" style="334" bestFit="1" customWidth="1"/>
    <col min="6669" max="6669" width="6.140625" style="334" customWidth="1"/>
    <col min="6670" max="6670" width="16.5703125" style="334" customWidth="1"/>
    <col min="6671" max="6911" width="11.42578125" style="334"/>
    <col min="6912" max="6912" width="3.85546875" style="334" customWidth="1"/>
    <col min="6913" max="6913" width="49.7109375" style="334" customWidth="1"/>
    <col min="6914" max="6914" width="29.42578125" style="334" customWidth="1"/>
    <col min="6915" max="6915" width="6.28515625" style="334" customWidth="1"/>
    <col min="6916" max="6916" width="4.28515625" style="334" customWidth="1"/>
    <col min="6917" max="6917" width="6.42578125" style="334" customWidth="1"/>
    <col min="6918" max="6918" width="3.28515625" style="334" customWidth="1"/>
    <col min="6919" max="6919" width="6" style="334" customWidth="1"/>
    <col min="6920" max="6920" width="5.7109375" style="334" bestFit="1" customWidth="1"/>
    <col min="6921" max="6921" width="7" style="334" customWidth="1"/>
    <col min="6922" max="6922" width="5.42578125" style="334" customWidth="1"/>
    <col min="6923" max="6923" width="5" style="334" customWidth="1"/>
    <col min="6924" max="6924" width="6" style="334" bestFit="1" customWidth="1"/>
    <col min="6925" max="6925" width="6.140625" style="334" customWidth="1"/>
    <col min="6926" max="6926" width="16.5703125" style="334" customWidth="1"/>
    <col min="6927" max="7167" width="11.42578125" style="334"/>
    <col min="7168" max="7168" width="3.85546875" style="334" customWidth="1"/>
    <col min="7169" max="7169" width="49.7109375" style="334" customWidth="1"/>
    <col min="7170" max="7170" width="29.42578125" style="334" customWidth="1"/>
    <col min="7171" max="7171" width="6.28515625" style="334" customWidth="1"/>
    <col min="7172" max="7172" width="4.28515625" style="334" customWidth="1"/>
    <col min="7173" max="7173" width="6.42578125" style="334" customWidth="1"/>
    <col min="7174" max="7174" width="3.28515625" style="334" customWidth="1"/>
    <col min="7175" max="7175" width="6" style="334" customWidth="1"/>
    <col min="7176" max="7176" width="5.7109375" style="334" bestFit="1" customWidth="1"/>
    <col min="7177" max="7177" width="7" style="334" customWidth="1"/>
    <col min="7178" max="7178" width="5.42578125" style="334" customWidth="1"/>
    <col min="7179" max="7179" width="5" style="334" customWidth="1"/>
    <col min="7180" max="7180" width="6" style="334" bestFit="1" customWidth="1"/>
    <col min="7181" max="7181" width="6.140625" style="334" customWidth="1"/>
    <col min="7182" max="7182" width="16.5703125" style="334" customWidth="1"/>
    <col min="7183" max="7423" width="11.42578125" style="334"/>
    <col min="7424" max="7424" width="3.85546875" style="334" customWidth="1"/>
    <col min="7425" max="7425" width="49.7109375" style="334" customWidth="1"/>
    <col min="7426" max="7426" width="29.42578125" style="334" customWidth="1"/>
    <col min="7427" max="7427" width="6.28515625" style="334" customWidth="1"/>
    <col min="7428" max="7428" width="4.28515625" style="334" customWidth="1"/>
    <col min="7429" max="7429" width="6.42578125" style="334" customWidth="1"/>
    <col min="7430" max="7430" width="3.28515625" style="334" customWidth="1"/>
    <col min="7431" max="7431" width="6" style="334" customWidth="1"/>
    <col min="7432" max="7432" width="5.7109375" style="334" bestFit="1" customWidth="1"/>
    <col min="7433" max="7433" width="7" style="334" customWidth="1"/>
    <col min="7434" max="7434" width="5.42578125" style="334" customWidth="1"/>
    <col min="7435" max="7435" width="5" style="334" customWidth="1"/>
    <col min="7436" max="7436" width="6" style="334" bestFit="1" customWidth="1"/>
    <col min="7437" max="7437" width="6.140625" style="334" customWidth="1"/>
    <col min="7438" max="7438" width="16.5703125" style="334" customWidth="1"/>
    <col min="7439" max="7679" width="11.42578125" style="334"/>
    <col min="7680" max="7680" width="3.85546875" style="334" customWidth="1"/>
    <col min="7681" max="7681" width="49.7109375" style="334" customWidth="1"/>
    <col min="7682" max="7682" width="29.42578125" style="334" customWidth="1"/>
    <col min="7683" max="7683" width="6.28515625" style="334" customWidth="1"/>
    <col min="7684" max="7684" width="4.28515625" style="334" customWidth="1"/>
    <col min="7685" max="7685" width="6.42578125" style="334" customWidth="1"/>
    <col min="7686" max="7686" width="3.28515625" style="334" customWidth="1"/>
    <col min="7687" max="7687" width="6" style="334" customWidth="1"/>
    <col min="7688" max="7688" width="5.7109375" style="334" bestFit="1" customWidth="1"/>
    <col min="7689" max="7689" width="7" style="334" customWidth="1"/>
    <col min="7690" max="7690" width="5.42578125" style="334" customWidth="1"/>
    <col min="7691" max="7691" width="5" style="334" customWidth="1"/>
    <col min="7692" max="7692" width="6" style="334" bestFit="1" customWidth="1"/>
    <col min="7693" max="7693" width="6.140625" style="334" customWidth="1"/>
    <col min="7694" max="7694" width="16.5703125" style="334" customWidth="1"/>
    <col min="7695" max="7935" width="11.42578125" style="334"/>
    <col min="7936" max="7936" width="3.85546875" style="334" customWidth="1"/>
    <col min="7937" max="7937" width="49.7109375" style="334" customWidth="1"/>
    <col min="7938" max="7938" width="29.42578125" style="334" customWidth="1"/>
    <col min="7939" max="7939" width="6.28515625" style="334" customWidth="1"/>
    <col min="7940" max="7940" width="4.28515625" style="334" customWidth="1"/>
    <col min="7941" max="7941" width="6.42578125" style="334" customWidth="1"/>
    <col min="7942" max="7942" width="3.28515625" style="334" customWidth="1"/>
    <col min="7943" max="7943" width="6" style="334" customWidth="1"/>
    <col min="7944" max="7944" width="5.7109375" style="334" bestFit="1" customWidth="1"/>
    <col min="7945" max="7945" width="7" style="334" customWidth="1"/>
    <col min="7946" max="7946" width="5.42578125" style="334" customWidth="1"/>
    <col min="7947" max="7947" width="5" style="334" customWidth="1"/>
    <col min="7948" max="7948" width="6" style="334" bestFit="1" customWidth="1"/>
    <col min="7949" max="7949" width="6.140625" style="334" customWidth="1"/>
    <col min="7950" max="7950" width="16.5703125" style="334" customWidth="1"/>
    <col min="7951" max="8191" width="11.42578125" style="334"/>
    <col min="8192" max="8192" width="3.85546875" style="334" customWidth="1"/>
    <col min="8193" max="8193" width="49.7109375" style="334" customWidth="1"/>
    <col min="8194" max="8194" width="29.42578125" style="334" customWidth="1"/>
    <col min="8195" max="8195" width="6.28515625" style="334" customWidth="1"/>
    <col min="8196" max="8196" width="4.28515625" style="334" customWidth="1"/>
    <col min="8197" max="8197" width="6.42578125" style="334" customWidth="1"/>
    <col min="8198" max="8198" width="3.28515625" style="334" customWidth="1"/>
    <col min="8199" max="8199" width="6" style="334" customWidth="1"/>
    <col min="8200" max="8200" width="5.7109375" style="334" bestFit="1" customWidth="1"/>
    <col min="8201" max="8201" width="7" style="334" customWidth="1"/>
    <col min="8202" max="8202" width="5.42578125" style="334" customWidth="1"/>
    <col min="8203" max="8203" width="5" style="334" customWidth="1"/>
    <col min="8204" max="8204" width="6" style="334" bestFit="1" customWidth="1"/>
    <col min="8205" max="8205" width="6.140625" style="334" customWidth="1"/>
    <col min="8206" max="8206" width="16.5703125" style="334" customWidth="1"/>
    <col min="8207" max="8447" width="11.42578125" style="334"/>
    <col min="8448" max="8448" width="3.85546875" style="334" customWidth="1"/>
    <col min="8449" max="8449" width="49.7109375" style="334" customWidth="1"/>
    <col min="8450" max="8450" width="29.42578125" style="334" customWidth="1"/>
    <col min="8451" max="8451" width="6.28515625" style="334" customWidth="1"/>
    <col min="8452" max="8452" width="4.28515625" style="334" customWidth="1"/>
    <col min="8453" max="8453" width="6.42578125" style="334" customWidth="1"/>
    <col min="8454" max="8454" width="3.28515625" style="334" customWidth="1"/>
    <col min="8455" max="8455" width="6" style="334" customWidth="1"/>
    <col min="8456" max="8456" width="5.7109375" style="334" bestFit="1" customWidth="1"/>
    <col min="8457" max="8457" width="7" style="334" customWidth="1"/>
    <col min="8458" max="8458" width="5.42578125" style="334" customWidth="1"/>
    <col min="8459" max="8459" width="5" style="334" customWidth="1"/>
    <col min="8460" max="8460" width="6" style="334" bestFit="1" customWidth="1"/>
    <col min="8461" max="8461" width="6.140625" style="334" customWidth="1"/>
    <col min="8462" max="8462" width="16.5703125" style="334" customWidth="1"/>
    <col min="8463" max="8703" width="11.42578125" style="334"/>
    <col min="8704" max="8704" width="3.85546875" style="334" customWidth="1"/>
    <col min="8705" max="8705" width="49.7109375" style="334" customWidth="1"/>
    <col min="8706" max="8706" width="29.42578125" style="334" customWidth="1"/>
    <col min="8707" max="8707" width="6.28515625" style="334" customWidth="1"/>
    <col min="8708" max="8708" width="4.28515625" style="334" customWidth="1"/>
    <col min="8709" max="8709" width="6.42578125" style="334" customWidth="1"/>
    <col min="8710" max="8710" width="3.28515625" style="334" customWidth="1"/>
    <col min="8711" max="8711" width="6" style="334" customWidth="1"/>
    <col min="8712" max="8712" width="5.7109375" style="334" bestFit="1" customWidth="1"/>
    <col min="8713" max="8713" width="7" style="334" customWidth="1"/>
    <col min="8714" max="8714" width="5.42578125" style="334" customWidth="1"/>
    <col min="8715" max="8715" width="5" style="334" customWidth="1"/>
    <col min="8716" max="8716" width="6" style="334" bestFit="1" customWidth="1"/>
    <col min="8717" max="8717" width="6.140625" style="334" customWidth="1"/>
    <col min="8718" max="8718" width="16.5703125" style="334" customWidth="1"/>
    <col min="8719" max="8959" width="11.42578125" style="334"/>
    <col min="8960" max="8960" width="3.85546875" style="334" customWidth="1"/>
    <col min="8961" max="8961" width="49.7109375" style="334" customWidth="1"/>
    <col min="8962" max="8962" width="29.42578125" style="334" customWidth="1"/>
    <col min="8963" max="8963" width="6.28515625" style="334" customWidth="1"/>
    <col min="8964" max="8964" width="4.28515625" style="334" customWidth="1"/>
    <col min="8965" max="8965" width="6.42578125" style="334" customWidth="1"/>
    <col min="8966" max="8966" width="3.28515625" style="334" customWidth="1"/>
    <col min="8967" max="8967" width="6" style="334" customWidth="1"/>
    <col min="8968" max="8968" width="5.7109375" style="334" bestFit="1" customWidth="1"/>
    <col min="8969" max="8969" width="7" style="334" customWidth="1"/>
    <col min="8970" max="8970" width="5.42578125" style="334" customWidth="1"/>
    <col min="8971" max="8971" width="5" style="334" customWidth="1"/>
    <col min="8972" max="8972" width="6" style="334" bestFit="1" customWidth="1"/>
    <col min="8973" max="8973" width="6.140625" style="334" customWidth="1"/>
    <col min="8974" max="8974" width="16.5703125" style="334" customWidth="1"/>
    <col min="8975" max="9215" width="11.42578125" style="334"/>
    <col min="9216" max="9216" width="3.85546875" style="334" customWidth="1"/>
    <col min="9217" max="9217" width="49.7109375" style="334" customWidth="1"/>
    <col min="9218" max="9218" width="29.42578125" style="334" customWidth="1"/>
    <col min="9219" max="9219" width="6.28515625" style="334" customWidth="1"/>
    <col min="9220" max="9220" width="4.28515625" style="334" customWidth="1"/>
    <col min="9221" max="9221" width="6.42578125" style="334" customWidth="1"/>
    <col min="9222" max="9222" width="3.28515625" style="334" customWidth="1"/>
    <col min="9223" max="9223" width="6" style="334" customWidth="1"/>
    <col min="9224" max="9224" width="5.7109375" style="334" bestFit="1" customWidth="1"/>
    <col min="9225" max="9225" width="7" style="334" customWidth="1"/>
    <col min="9226" max="9226" width="5.42578125" style="334" customWidth="1"/>
    <col min="9227" max="9227" width="5" style="334" customWidth="1"/>
    <col min="9228" max="9228" width="6" style="334" bestFit="1" customWidth="1"/>
    <col min="9229" max="9229" width="6.140625" style="334" customWidth="1"/>
    <col min="9230" max="9230" width="16.5703125" style="334" customWidth="1"/>
    <col min="9231" max="9471" width="11.42578125" style="334"/>
    <col min="9472" max="9472" width="3.85546875" style="334" customWidth="1"/>
    <col min="9473" max="9473" width="49.7109375" style="334" customWidth="1"/>
    <col min="9474" max="9474" width="29.42578125" style="334" customWidth="1"/>
    <col min="9475" max="9475" width="6.28515625" style="334" customWidth="1"/>
    <col min="9476" max="9476" width="4.28515625" style="334" customWidth="1"/>
    <col min="9477" max="9477" width="6.42578125" style="334" customWidth="1"/>
    <col min="9478" max="9478" width="3.28515625" style="334" customWidth="1"/>
    <col min="9479" max="9479" width="6" style="334" customWidth="1"/>
    <col min="9480" max="9480" width="5.7109375" style="334" bestFit="1" customWidth="1"/>
    <col min="9481" max="9481" width="7" style="334" customWidth="1"/>
    <col min="9482" max="9482" width="5.42578125" style="334" customWidth="1"/>
    <col min="9483" max="9483" width="5" style="334" customWidth="1"/>
    <col min="9484" max="9484" width="6" style="334" bestFit="1" customWidth="1"/>
    <col min="9485" max="9485" width="6.140625" style="334" customWidth="1"/>
    <col min="9486" max="9486" width="16.5703125" style="334" customWidth="1"/>
    <col min="9487" max="9727" width="11.42578125" style="334"/>
    <col min="9728" max="9728" width="3.85546875" style="334" customWidth="1"/>
    <col min="9729" max="9729" width="49.7109375" style="334" customWidth="1"/>
    <col min="9730" max="9730" width="29.42578125" style="334" customWidth="1"/>
    <col min="9731" max="9731" width="6.28515625" style="334" customWidth="1"/>
    <col min="9732" max="9732" width="4.28515625" style="334" customWidth="1"/>
    <col min="9733" max="9733" width="6.42578125" style="334" customWidth="1"/>
    <col min="9734" max="9734" width="3.28515625" style="334" customWidth="1"/>
    <col min="9735" max="9735" width="6" style="334" customWidth="1"/>
    <col min="9736" max="9736" width="5.7109375" style="334" bestFit="1" customWidth="1"/>
    <col min="9737" max="9737" width="7" style="334" customWidth="1"/>
    <col min="9738" max="9738" width="5.42578125" style="334" customWidth="1"/>
    <col min="9739" max="9739" width="5" style="334" customWidth="1"/>
    <col min="9740" max="9740" width="6" style="334" bestFit="1" customWidth="1"/>
    <col min="9741" max="9741" width="6.140625" style="334" customWidth="1"/>
    <col min="9742" max="9742" width="16.5703125" style="334" customWidth="1"/>
    <col min="9743" max="9983" width="11.42578125" style="334"/>
    <col min="9984" max="9984" width="3.85546875" style="334" customWidth="1"/>
    <col min="9985" max="9985" width="49.7109375" style="334" customWidth="1"/>
    <col min="9986" max="9986" width="29.42578125" style="334" customWidth="1"/>
    <col min="9987" max="9987" width="6.28515625" style="334" customWidth="1"/>
    <col min="9988" max="9988" width="4.28515625" style="334" customWidth="1"/>
    <col min="9989" max="9989" width="6.42578125" style="334" customWidth="1"/>
    <col min="9990" max="9990" width="3.28515625" style="334" customWidth="1"/>
    <col min="9991" max="9991" width="6" style="334" customWidth="1"/>
    <col min="9992" max="9992" width="5.7109375" style="334" bestFit="1" customWidth="1"/>
    <col min="9993" max="9993" width="7" style="334" customWidth="1"/>
    <col min="9994" max="9994" width="5.42578125" style="334" customWidth="1"/>
    <col min="9995" max="9995" width="5" style="334" customWidth="1"/>
    <col min="9996" max="9996" width="6" style="334" bestFit="1" customWidth="1"/>
    <col min="9997" max="9997" width="6.140625" style="334" customWidth="1"/>
    <col min="9998" max="9998" width="16.5703125" style="334" customWidth="1"/>
    <col min="9999" max="10239" width="11.42578125" style="334"/>
    <col min="10240" max="10240" width="3.85546875" style="334" customWidth="1"/>
    <col min="10241" max="10241" width="49.7109375" style="334" customWidth="1"/>
    <col min="10242" max="10242" width="29.42578125" style="334" customWidth="1"/>
    <col min="10243" max="10243" width="6.28515625" style="334" customWidth="1"/>
    <col min="10244" max="10244" width="4.28515625" style="334" customWidth="1"/>
    <col min="10245" max="10245" width="6.42578125" style="334" customWidth="1"/>
    <col min="10246" max="10246" width="3.28515625" style="334" customWidth="1"/>
    <col min="10247" max="10247" width="6" style="334" customWidth="1"/>
    <col min="10248" max="10248" width="5.7109375" style="334" bestFit="1" customWidth="1"/>
    <col min="10249" max="10249" width="7" style="334" customWidth="1"/>
    <col min="10250" max="10250" width="5.42578125" style="334" customWidth="1"/>
    <col min="10251" max="10251" width="5" style="334" customWidth="1"/>
    <col min="10252" max="10252" width="6" style="334" bestFit="1" customWidth="1"/>
    <col min="10253" max="10253" width="6.140625" style="334" customWidth="1"/>
    <col min="10254" max="10254" width="16.5703125" style="334" customWidth="1"/>
    <col min="10255" max="10495" width="11.42578125" style="334"/>
    <col min="10496" max="10496" width="3.85546875" style="334" customWidth="1"/>
    <col min="10497" max="10497" width="49.7109375" style="334" customWidth="1"/>
    <col min="10498" max="10498" width="29.42578125" style="334" customWidth="1"/>
    <col min="10499" max="10499" width="6.28515625" style="334" customWidth="1"/>
    <col min="10500" max="10500" width="4.28515625" style="334" customWidth="1"/>
    <col min="10501" max="10501" width="6.42578125" style="334" customWidth="1"/>
    <col min="10502" max="10502" width="3.28515625" style="334" customWidth="1"/>
    <col min="10503" max="10503" width="6" style="334" customWidth="1"/>
    <col min="10504" max="10504" width="5.7109375" style="334" bestFit="1" customWidth="1"/>
    <col min="10505" max="10505" width="7" style="334" customWidth="1"/>
    <col min="10506" max="10506" width="5.42578125" style="334" customWidth="1"/>
    <col min="10507" max="10507" width="5" style="334" customWidth="1"/>
    <col min="10508" max="10508" width="6" style="334" bestFit="1" customWidth="1"/>
    <col min="10509" max="10509" width="6.140625" style="334" customWidth="1"/>
    <col min="10510" max="10510" width="16.5703125" style="334" customWidth="1"/>
    <col min="10511" max="10751" width="11.42578125" style="334"/>
    <col min="10752" max="10752" width="3.85546875" style="334" customWidth="1"/>
    <col min="10753" max="10753" width="49.7109375" style="334" customWidth="1"/>
    <col min="10754" max="10754" width="29.42578125" style="334" customWidth="1"/>
    <col min="10755" max="10755" width="6.28515625" style="334" customWidth="1"/>
    <col min="10756" max="10756" width="4.28515625" style="334" customWidth="1"/>
    <col min="10757" max="10757" width="6.42578125" style="334" customWidth="1"/>
    <col min="10758" max="10758" width="3.28515625" style="334" customWidth="1"/>
    <col min="10759" max="10759" width="6" style="334" customWidth="1"/>
    <col min="10760" max="10760" width="5.7109375" style="334" bestFit="1" customWidth="1"/>
    <col min="10761" max="10761" width="7" style="334" customWidth="1"/>
    <col min="10762" max="10762" width="5.42578125" style="334" customWidth="1"/>
    <col min="10763" max="10763" width="5" style="334" customWidth="1"/>
    <col min="10764" max="10764" width="6" style="334" bestFit="1" customWidth="1"/>
    <col min="10765" max="10765" width="6.140625" style="334" customWidth="1"/>
    <col min="10766" max="10766" width="16.5703125" style="334" customWidth="1"/>
    <col min="10767" max="11007" width="11.42578125" style="334"/>
    <col min="11008" max="11008" width="3.85546875" style="334" customWidth="1"/>
    <col min="11009" max="11009" width="49.7109375" style="334" customWidth="1"/>
    <col min="11010" max="11010" width="29.42578125" style="334" customWidth="1"/>
    <col min="11011" max="11011" width="6.28515625" style="334" customWidth="1"/>
    <col min="11012" max="11012" width="4.28515625" style="334" customWidth="1"/>
    <col min="11013" max="11013" width="6.42578125" style="334" customWidth="1"/>
    <col min="11014" max="11014" width="3.28515625" style="334" customWidth="1"/>
    <col min="11015" max="11015" width="6" style="334" customWidth="1"/>
    <col min="11016" max="11016" width="5.7109375" style="334" bestFit="1" customWidth="1"/>
    <col min="11017" max="11017" width="7" style="334" customWidth="1"/>
    <col min="11018" max="11018" width="5.42578125" style="334" customWidth="1"/>
    <col min="11019" max="11019" width="5" style="334" customWidth="1"/>
    <col min="11020" max="11020" width="6" style="334" bestFit="1" customWidth="1"/>
    <col min="11021" max="11021" width="6.140625" style="334" customWidth="1"/>
    <col min="11022" max="11022" width="16.5703125" style="334" customWidth="1"/>
    <col min="11023" max="11263" width="11.42578125" style="334"/>
    <col min="11264" max="11264" width="3.85546875" style="334" customWidth="1"/>
    <col min="11265" max="11265" width="49.7109375" style="334" customWidth="1"/>
    <col min="11266" max="11266" width="29.42578125" style="334" customWidth="1"/>
    <col min="11267" max="11267" width="6.28515625" style="334" customWidth="1"/>
    <col min="11268" max="11268" width="4.28515625" style="334" customWidth="1"/>
    <col min="11269" max="11269" width="6.42578125" style="334" customWidth="1"/>
    <col min="11270" max="11270" width="3.28515625" style="334" customWidth="1"/>
    <col min="11271" max="11271" width="6" style="334" customWidth="1"/>
    <col min="11272" max="11272" width="5.7109375" style="334" bestFit="1" customWidth="1"/>
    <col min="11273" max="11273" width="7" style="334" customWidth="1"/>
    <col min="11274" max="11274" width="5.42578125" style="334" customWidth="1"/>
    <col min="11275" max="11275" width="5" style="334" customWidth="1"/>
    <col min="11276" max="11276" width="6" style="334" bestFit="1" customWidth="1"/>
    <col min="11277" max="11277" width="6.140625" style="334" customWidth="1"/>
    <col min="11278" max="11278" width="16.5703125" style="334" customWidth="1"/>
    <col min="11279" max="11519" width="11.42578125" style="334"/>
    <col min="11520" max="11520" width="3.85546875" style="334" customWidth="1"/>
    <col min="11521" max="11521" width="49.7109375" style="334" customWidth="1"/>
    <col min="11522" max="11522" width="29.42578125" style="334" customWidth="1"/>
    <col min="11523" max="11523" width="6.28515625" style="334" customWidth="1"/>
    <col min="11524" max="11524" width="4.28515625" style="334" customWidth="1"/>
    <col min="11525" max="11525" width="6.42578125" style="334" customWidth="1"/>
    <col min="11526" max="11526" width="3.28515625" style="334" customWidth="1"/>
    <col min="11527" max="11527" width="6" style="334" customWidth="1"/>
    <col min="11528" max="11528" width="5.7109375" style="334" bestFit="1" customWidth="1"/>
    <col min="11529" max="11529" width="7" style="334" customWidth="1"/>
    <col min="11530" max="11530" width="5.42578125" style="334" customWidth="1"/>
    <col min="11531" max="11531" width="5" style="334" customWidth="1"/>
    <col min="11532" max="11532" width="6" style="334" bestFit="1" customWidth="1"/>
    <col min="11533" max="11533" width="6.140625" style="334" customWidth="1"/>
    <col min="11534" max="11534" width="16.5703125" style="334" customWidth="1"/>
    <col min="11535" max="11775" width="11.42578125" style="334"/>
    <col min="11776" max="11776" width="3.85546875" style="334" customWidth="1"/>
    <col min="11777" max="11777" width="49.7109375" style="334" customWidth="1"/>
    <col min="11778" max="11778" width="29.42578125" style="334" customWidth="1"/>
    <col min="11779" max="11779" width="6.28515625" style="334" customWidth="1"/>
    <col min="11780" max="11780" width="4.28515625" style="334" customWidth="1"/>
    <col min="11781" max="11781" width="6.42578125" style="334" customWidth="1"/>
    <col min="11782" max="11782" width="3.28515625" style="334" customWidth="1"/>
    <col min="11783" max="11783" width="6" style="334" customWidth="1"/>
    <col min="11784" max="11784" width="5.7109375" style="334" bestFit="1" customWidth="1"/>
    <col min="11785" max="11785" width="7" style="334" customWidth="1"/>
    <col min="11786" max="11786" width="5.42578125" style="334" customWidth="1"/>
    <col min="11787" max="11787" width="5" style="334" customWidth="1"/>
    <col min="11788" max="11788" width="6" style="334" bestFit="1" customWidth="1"/>
    <col min="11789" max="11789" width="6.140625" style="334" customWidth="1"/>
    <col min="11790" max="11790" width="16.5703125" style="334" customWidth="1"/>
    <col min="11791" max="12031" width="11.42578125" style="334"/>
    <col min="12032" max="12032" width="3.85546875" style="334" customWidth="1"/>
    <col min="12033" max="12033" width="49.7109375" style="334" customWidth="1"/>
    <col min="12034" max="12034" width="29.42578125" style="334" customWidth="1"/>
    <col min="12035" max="12035" width="6.28515625" style="334" customWidth="1"/>
    <col min="12036" max="12036" width="4.28515625" style="334" customWidth="1"/>
    <col min="12037" max="12037" width="6.42578125" style="334" customWidth="1"/>
    <col min="12038" max="12038" width="3.28515625" style="334" customWidth="1"/>
    <col min="12039" max="12039" width="6" style="334" customWidth="1"/>
    <col min="12040" max="12040" width="5.7109375" style="334" bestFit="1" customWidth="1"/>
    <col min="12041" max="12041" width="7" style="334" customWidth="1"/>
    <col min="12042" max="12042" width="5.42578125" style="334" customWidth="1"/>
    <col min="12043" max="12043" width="5" style="334" customWidth="1"/>
    <col min="12044" max="12044" width="6" style="334" bestFit="1" customWidth="1"/>
    <col min="12045" max="12045" width="6.140625" style="334" customWidth="1"/>
    <col min="12046" max="12046" width="16.5703125" style="334" customWidth="1"/>
    <col min="12047" max="12287" width="11.42578125" style="334"/>
    <col min="12288" max="12288" width="3.85546875" style="334" customWidth="1"/>
    <col min="12289" max="12289" width="49.7109375" style="334" customWidth="1"/>
    <col min="12290" max="12290" width="29.42578125" style="334" customWidth="1"/>
    <col min="12291" max="12291" width="6.28515625" style="334" customWidth="1"/>
    <col min="12292" max="12292" width="4.28515625" style="334" customWidth="1"/>
    <col min="12293" max="12293" width="6.42578125" style="334" customWidth="1"/>
    <col min="12294" max="12294" width="3.28515625" style="334" customWidth="1"/>
    <col min="12295" max="12295" width="6" style="334" customWidth="1"/>
    <col min="12296" max="12296" width="5.7109375" style="334" bestFit="1" customWidth="1"/>
    <col min="12297" max="12297" width="7" style="334" customWidth="1"/>
    <col min="12298" max="12298" width="5.42578125" style="334" customWidth="1"/>
    <col min="12299" max="12299" width="5" style="334" customWidth="1"/>
    <col min="12300" max="12300" width="6" style="334" bestFit="1" customWidth="1"/>
    <col min="12301" max="12301" width="6.140625" style="334" customWidth="1"/>
    <col min="12302" max="12302" width="16.5703125" style="334" customWidth="1"/>
    <col min="12303" max="12543" width="11.42578125" style="334"/>
    <col min="12544" max="12544" width="3.85546875" style="334" customWidth="1"/>
    <col min="12545" max="12545" width="49.7109375" style="334" customWidth="1"/>
    <col min="12546" max="12546" width="29.42578125" style="334" customWidth="1"/>
    <col min="12547" max="12547" width="6.28515625" style="334" customWidth="1"/>
    <col min="12548" max="12548" width="4.28515625" style="334" customWidth="1"/>
    <col min="12549" max="12549" width="6.42578125" style="334" customWidth="1"/>
    <col min="12550" max="12550" width="3.28515625" style="334" customWidth="1"/>
    <col min="12551" max="12551" width="6" style="334" customWidth="1"/>
    <col min="12552" max="12552" width="5.7109375" style="334" bestFit="1" customWidth="1"/>
    <col min="12553" max="12553" width="7" style="334" customWidth="1"/>
    <col min="12554" max="12554" width="5.42578125" style="334" customWidth="1"/>
    <col min="12555" max="12555" width="5" style="334" customWidth="1"/>
    <col min="12556" max="12556" width="6" style="334" bestFit="1" customWidth="1"/>
    <col min="12557" max="12557" width="6.140625" style="334" customWidth="1"/>
    <col min="12558" max="12558" width="16.5703125" style="334" customWidth="1"/>
    <col min="12559" max="12799" width="11.42578125" style="334"/>
    <col min="12800" max="12800" width="3.85546875" style="334" customWidth="1"/>
    <col min="12801" max="12801" width="49.7109375" style="334" customWidth="1"/>
    <col min="12802" max="12802" width="29.42578125" style="334" customWidth="1"/>
    <col min="12803" max="12803" width="6.28515625" style="334" customWidth="1"/>
    <col min="12804" max="12804" width="4.28515625" style="334" customWidth="1"/>
    <col min="12805" max="12805" width="6.42578125" style="334" customWidth="1"/>
    <col min="12806" max="12806" width="3.28515625" style="334" customWidth="1"/>
    <col min="12807" max="12807" width="6" style="334" customWidth="1"/>
    <col min="12808" max="12808" width="5.7109375" style="334" bestFit="1" customWidth="1"/>
    <col min="12809" max="12809" width="7" style="334" customWidth="1"/>
    <col min="12810" max="12810" width="5.42578125" style="334" customWidth="1"/>
    <col min="12811" max="12811" width="5" style="334" customWidth="1"/>
    <col min="12812" max="12812" width="6" style="334" bestFit="1" customWidth="1"/>
    <col min="12813" max="12813" width="6.140625" style="334" customWidth="1"/>
    <col min="12814" max="12814" width="16.5703125" style="334" customWidth="1"/>
    <col min="12815" max="13055" width="11.42578125" style="334"/>
    <col min="13056" max="13056" width="3.85546875" style="334" customWidth="1"/>
    <col min="13057" max="13057" width="49.7109375" style="334" customWidth="1"/>
    <col min="13058" max="13058" width="29.42578125" style="334" customWidth="1"/>
    <col min="13059" max="13059" width="6.28515625" style="334" customWidth="1"/>
    <col min="13060" max="13060" width="4.28515625" style="334" customWidth="1"/>
    <col min="13061" max="13061" width="6.42578125" style="334" customWidth="1"/>
    <col min="13062" max="13062" width="3.28515625" style="334" customWidth="1"/>
    <col min="13063" max="13063" width="6" style="334" customWidth="1"/>
    <col min="13064" max="13064" width="5.7109375" style="334" bestFit="1" customWidth="1"/>
    <col min="13065" max="13065" width="7" style="334" customWidth="1"/>
    <col min="13066" max="13066" width="5.42578125" style="334" customWidth="1"/>
    <col min="13067" max="13067" width="5" style="334" customWidth="1"/>
    <col min="13068" max="13068" width="6" style="334" bestFit="1" customWidth="1"/>
    <col min="13069" max="13069" width="6.140625" style="334" customWidth="1"/>
    <col min="13070" max="13070" width="16.5703125" style="334" customWidth="1"/>
    <col min="13071" max="13311" width="11.42578125" style="334"/>
    <col min="13312" max="13312" width="3.85546875" style="334" customWidth="1"/>
    <col min="13313" max="13313" width="49.7109375" style="334" customWidth="1"/>
    <col min="13314" max="13314" width="29.42578125" style="334" customWidth="1"/>
    <col min="13315" max="13315" width="6.28515625" style="334" customWidth="1"/>
    <col min="13316" max="13316" width="4.28515625" style="334" customWidth="1"/>
    <col min="13317" max="13317" width="6.42578125" style="334" customWidth="1"/>
    <col min="13318" max="13318" width="3.28515625" style="334" customWidth="1"/>
    <col min="13319" max="13319" width="6" style="334" customWidth="1"/>
    <col min="13320" max="13320" width="5.7109375" style="334" bestFit="1" customWidth="1"/>
    <col min="13321" max="13321" width="7" style="334" customWidth="1"/>
    <col min="13322" max="13322" width="5.42578125" style="334" customWidth="1"/>
    <col min="13323" max="13323" width="5" style="334" customWidth="1"/>
    <col min="13324" max="13324" width="6" style="334" bestFit="1" customWidth="1"/>
    <col min="13325" max="13325" width="6.140625" style="334" customWidth="1"/>
    <col min="13326" max="13326" width="16.5703125" style="334" customWidth="1"/>
    <col min="13327" max="13567" width="11.42578125" style="334"/>
    <col min="13568" max="13568" width="3.85546875" style="334" customWidth="1"/>
    <col min="13569" max="13569" width="49.7109375" style="334" customWidth="1"/>
    <col min="13570" max="13570" width="29.42578125" style="334" customWidth="1"/>
    <col min="13571" max="13571" width="6.28515625" style="334" customWidth="1"/>
    <col min="13572" max="13572" width="4.28515625" style="334" customWidth="1"/>
    <col min="13573" max="13573" width="6.42578125" style="334" customWidth="1"/>
    <col min="13574" max="13574" width="3.28515625" style="334" customWidth="1"/>
    <col min="13575" max="13575" width="6" style="334" customWidth="1"/>
    <col min="13576" max="13576" width="5.7109375" style="334" bestFit="1" customWidth="1"/>
    <col min="13577" max="13577" width="7" style="334" customWidth="1"/>
    <col min="13578" max="13578" width="5.42578125" style="334" customWidth="1"/>
    <col min="13579" max="13579" width="5" style="334" customWidth="1"/>
    <col min="13580" max="13580" width="6" style="334" bestFit="1" customWidth="1"/>
    <col min="13581" max="13581" width="6.140625" style="334" customWidth="1"/>
    <col min="13582" max="13582" width="16.5703125" style="334" customWidth="1"/>
    <col min="13583" max="13823" width="11.42578125" style="334"/>
    <col min="13824" max="13824" width="3.85546875" style="334" customWidth="1"/>
    <col min="13825" max="13825" width="49.7109375" style="334" customWidth="1"/>
    <col min="13826" max="13826" width="29.42578125" style="334" customWidth="1"/>
    <col min="13827" max="13827" width="6.28515625" style="334" customWidth="1"/>
    <col min="13828" max="13828" width="4.28515625" style="334" customWidth="1"/>
    <col min="13829" max="13829" width="6.42578125" style="334" customWidth="1"/>
    <col min="13830" max="13830" width="3.28515625" style="334" customWidth="1"/>
    <col min="13831" max="13831" width="6" style="334" customWidth="1"/>
    <col min="13832" max="13832" width="5.7109375" style="334" bestFit="1" customWidth="1"/>
    <col min="13833" max="13833" width="7" style="334" customWidth="1"/>
    <col min="13834" max="13834" width="5.42578125" style="334" customWidth="1"/>
    <col min="13835" max="13835" width="5" style="334" customWidth="1"/>
    <col min="13836" max="13836" width="6" style="334" bestFit="1" customWidth="1"/>
    <col min="13837" max="13837" width="6.140625" style="334" customWidth="1"/>
    <col min="13838" max="13838" width="16.5703125" style="334" customWidth="1"/>
    <col min="13839" max="14079" width="11.42578125" style="334"/>
    <col min="14080" max="14080" width="3.85546875" style="334" customWidth="1"/>
    <col min="14081" max="14081" width="49.7109375" style="334" customWidth="1"/>
    <col min="14082" max="14082" width="29.42578125" style="334" customWidth="1"/>
    <col min="14083" max="14083" width="6.28515625" style="334" customWidth="1"/>
    <col min="14084" max="14084" width="4.28515625" style="334" customWidth="1"/>
    <col min="14085" max="14085" width="6.42578125" style="334" customWidth="1"/>
    <col min="14086" max="14086" width="3.28515625" style="334" customWidth="1"/>
    <col min="14087" max="14087" width="6" style="334" customWidth="1"/>
    <col min="14088" max="14088" width="5.7109375" style="334" bestFit="1" customWidth="1"/>
    <col min="14089" max="14089" width="7" style="334" customWidth="1"/>
    <col min="14090" max="14090" width="5.42578125" style="334" customWidth="1"/>
    <col min="14091" max="14091" width="5" style="334" customWidth="1"/>
    <col min="14092" max="14092" width="6" style="334" bestFit="1" customWidth="1"/>
    <col min="14093" max="14093" width="6.140625" style="334" customWidth="1"/>
    <col min="14094" max="14094" width="16.5703125" style="334" customWidth="1"/>
    <col min="14095" max="14335" width="11.42578125" style="334"/>
    <col min="14336" max="14336" width="3.85546875" style="334" customWidth="1"/>
    <col min="14337" max="14337" width="49.7109375" style="334" customWidth="1"/>
    <col min="14338" max="14338" width="29.42578125" style="334" customWidth="1"/>
    <col min="14339" max="14339" width="6.28515625" style="334" customWidth="1"/>
    <col min="14340" max="14340" width="4.28515625" style="334" customWidth="1"/>
    <col min="14341" max="14341" width="6.42578125" style="334" customWidth="1"/>
    <col min="14342" max="14342" width="3.28515625" style="334" customWidth="1"/>
    <col min="14343" max="14343" width="6" style="334" customWidth="1"/>
    <col min="14344" max="14344" width="5.7109375" style="334" bestFit="1" customWidth="1"/>
    <col min="14345" max="14345" width="7" style="334" customWidth="1"/>
    <col min="14346" max="14346" width="5.42578125" style="334" customWidth="1"/>
    <col min="14347" max="14347" width="5" style="334" customWidth="1"/>
    <col min="14348" max="14348" width="6" style="334" bestFit="1" customWidth="1"/>
    <col min="14349" max="14349" width="6.140625" style="334" customWidth="1"/>
    <col min="14350" max="14350" width="16.5703125" style="334" customWidth="1"/>
    <col min="14351" max="14591" width="11.42578125" style="334"/>
    <col min="14592" max="14592" width="3.85546875" style="334" customWidth="1"/>
    <col min="14593" max="14593" width="49.7109375" style="334" customWidth="1"/>
    <col min="14594" max="14594" width="29.42578125" style="334" customWidth="1"/>
    <col min="14595" max="14595" width="6.28515625" style="334" customWidth="1"/>
    <col min="14596" max="14596" width="4.28515625" style="334" customWidth="1"/>
    <col min="14597" max="14597" width="6.42578125" style="334" customWidth="1"/>
    <col min="14598" max="14598" width="3.28515625" style="334" customWidth="1"/>
    <col min="14599" max="14599" width="6" style="334" customWidth="1"/>
    <col min="14600" max="14600" width="5.7109375" style="334" bestFit="1" customWidth="1"/>
    <col min="14601" max="14601" width="7" style="334" customWidth="1"/>
    <col min="14602" max="14602" width="5.42578125" style="334" customWidth="1"/>
    <col min="14603" max="14603" width="5" style="334" customWidth="1"/>
    <col min="14604" max="14604" width="6" style="334" bestFit="1" customWidth="1"/>
    <col min="14605" max="14605" width="6.140625" style="334" customWidth="1"/>
    <col min="14606" max="14606" width="16.5703125" style="334" customWidth="1"/>
    <col min="14607" max="14847" width="11.42578125" style="334"/>
    <col min="14848" max="14848" width="3.85546875" style="334" customWidth="1"/>
    <col min="14849" max="14849" width="49.7109375" style="334" customWidth="1"/>
    <col min="14850" max="14850" width="29.42578125" style="334" customWidth="1"/>
    <col min="14851" max="14851" width="6.28515625" style="334" customWidth="1"/>
    <col min="14852" max="14852" width="4.28515625" style="334" customWidth="1"/>
    <col min="14853" max="14853" width="6.42578125" style="334" customWidth="1"/>
    <col min="14854" max="14854" width="3.28515625" style="334" customWidth="1"/>
    <col min="14855" max="14855" width="6" style="334" customWidth="1"/>
    <col min="14856" max="14856" width="5.7109375" style="334" bestFit="1" customWidth="1"/>
    <col min="14857" max="14857" width="7" style="334" customWidth="1"/>
    <col min="14858" max="14858" width="5.42578125" style="334" customWidth="1"/>
    <col min="14859" max="14859" width="5" style="334" customWidth="1"/>
    <col min="14860" max="14860" width="6" style="334" bestFit="1" customWidth="1"/>
    <col min="14861" max="14861" width="6.140625" style="334" customWidth="1"/>
    <col min="14862" max="14862" width="16.5703125" style="334" customWidth="1"/>
    <col min="14863" max="15103" width="11.42578125" style="334"/>
    <col min="15104" max="15104" width="3.85546875" style="334" customWidth="1"/>
    <col min="15105" max="15105" width="49.7109375" style="334" customWidth="1"/>
    <col min="15106" max="15106" width="29.42578125" style="334" customWidth="1"/>
    <col min="15107" max="15107" width="6.28515625" style="334" customWidth="1"/>
    <col min="15108" max="15108" width="4.28515625" style="334" customWidth="1"/>
    <col min="15109" max="15109" width="6.42578125" style="334" customWidth="1"/>
    <col min="15110" max="15110" width="3.28515625" style="334" customWidth="1"/>
    <col min="15111" max="15111" width="6" style="334" customWidth="1"/>
    <col min="15112" max="15112" width="5.7109375" style="334" bestFit="1" customWidth="1"/>
    <col min="15113" max="15113" width="7" style="334" customWidth="1"/>
    <col min="15114" max="15114" width="5.42578125" style="334" customWidth="1"/>
    <col min="15115" max="15115" width="5" style="334" customWidth="1"/>
    <col min="15116" max="15116" width="6" style="334" bestFit="1" customWidth="1"/>
    <col min="15117" max="15117" width="6.140625" style="334" customWidth="1"/>
    <col min="15118" max="15118" width="16.5703125" style="334" customWidth="1"/>
    <col min="15119" max="15359" width="11.42578125" style="334"/>
    <col min="15360" max="15360" width="3.85546875" style="334" customWidth="1"/>
    <col min="15361" max="15361" width="49.7109375" style="334" customWidth="1"/>
    <col min="15362" max="15362" width="29.42578125" style="334" customWidth="1"/>
    <col min="15363" max="15363" width="6.28515625" style="334" customWidth="1"/>
    <col min="15364" max="15364" width="4.28515625" style="334" customWidth="1"/>
    <col min="15365" max="15365" width="6.42578125" style="334" customWidth="1"/>
    <col min="15366" max="15366" width="3.28515625" style="334" customWidth="1"/>
    <col min="15367" max="15367" width="6" style="334" customWidth="1"/>
    <col min="15368" max="15368" width="5.7109375" style="334" bestFit="1" customWidth="1"/>
    <col min="15369" max="15369" width="7" style="334" customWidth="1"/>
    <col min="15370" max="15370" width="5.42578125" style="334" customWidth="1"/>
    <col min="15371" max="15371" width="5" style="334" customWidth="1"/>
    <col min="15372" max="15372" width="6" style="334" bestFit="1" customWidth="1"/>
    <col min="15373" max="15373" width="6.140625" style="334" customWidth="1"/>
    <col min="15374" max="15374" width="16.5703125" style="334" customWidth="1"/>
    <col min="15375" max="15615" width="11.42578125" style="334"/>
    <col min="15616" max="15616" width="3.85546875" style="334" customWidth="1"/>
    <col min="15617" max="15617" width="49.7109375" style="334" customWidth="1"/>
    <col min="15618" max="15618" width="29.42578125" style="334" customWidth="1"/>
    <col min="15619" max="15619" width="6.28515625" style="334" customWidth="1"/>
    <col min="15620" max="15620" width="4.28515625" style="334" customWidth="1"/>
    <col min="15621" max="15621" width="6.42578125" style="334" customWidth="1"/>
    <col min="15622" max="15622" width="3.28515625" style="334" customWidth="1"/>
    <col min="15623" max="15623" width="6" style="334" customWidth="1"/>
    <col min="15624" max="15624" width="5.7109375" style="334" bestFit="1" customWidth="1"/>
    <col min="15625" max="15625" width="7" style="334" customWidth="1"/>
    <col min="15626" max="15626" width="5.42578125" style="334" customWidth="1"/>
    <col min="15627" max="15627" width="5" style="334" customWidth="1"/>
    <col min="15628" max="15628" width="6" style="334" bestFit="1" customWidth="1"/>
    <col min="15629" max="15629" width="6.140625" style="334" customWidth="1"/>
    <col min="15630" max="15630" width="16.5703125" style="334" customWidth="1"/>
    <col min="15631" max="15871" width="11.42578125" style="334"/>
    <col min="15872" max="15872" width="3.85546875" style="334" customWidth="1"/>
    <col min="15873" max="15873" width="49.7109375" style="334" customWidth="1"/>
    <col min="15874" max="15874" width="29.42578125" style="334" customWidth="1"/>
    <col min="15875" max="15875" width="6.28515625" style="334" customWidth="1"/>
    <col min="15876" max="15876" width="4.28515625" style="334" customWidth="1"/>
    <col min="15877" max="15877" width="6.42578125" style="334" customWidth="1"/>
    <col min="15878" max="15878" width="3.28515625" style="334" customWidth="1"/>
    <col min="15879" max="15879" width="6" style="334" customWidth="1"/>
    <col min="15880" max="15880" width="5.7109375" style="334" bestFit="1" customWidth="1"/>
    <col min="15881" max="15881" width="7" style="334" customWidth="1"/>
    <col min="15882" max="15882" width="5.42578125" style="334" customWidth="1"/>
    <col min="15883" max="15883" width="5" style="334" customWidth="1"/>
    <col min="15884" max="15884" width="6" style="334" bestFit="1" customWidth="1"/>
    <col min="15885" max="15885" width="6.140625" style="334" customWidth="1"/>
    <col min="15886" max="15886" width="16.5703125" style="334" customWidth="1"/>
    <col min="15887" max="16127" width="11.42578125" style="334"/>
    <col min="16128" max="16128" width="3.85546875" style="334" customWidth="1"/>
    <col min="16129" max="16129" width="49.7109375" style="334" customWidth="1"/>
    <col min="16130" max="16130" width="29.42578125" style="334" customWidth="1"/>
    <col min="16131" max="16131" width="6.28515625" style="334" customWidth="1"/>
    <col min="16132" max="16132" width="4.28515625" style="334" customWidth="1"/>
    <col min="16133" max="16133" width="6.42578125" style="334" customWidth="1"/>
    <col min="16134" max="16134" width="3.28515625" style="334" customWidth="1"/>
    <col min="16135" max="16135" width="6" style="334" customWidth="1"/>
    <col min="16136" max="16136" width="5.7109375" style="334" bestFit="1" customWidth="1"/>
    <col min="16137" max="16137" width="7" style="334" customWidth="1"/>
    <col min="16138" max="16138" width="5.42578125" style="334" customWidth="1"/>
    <col min="16139" max="16139" width="5" style="334" customWidth="1"/>
    <col min="16140" max="16140" width="6" style="334" bestFit="1" customWidth="1"/>
    <col min="16141" max="16141" width="6.140625" style="334" customWidth="1"/>
    <col min="16142" max="16142" width="16.5703125" style="334" customWidth="1"/>
    <col min="16143" max="16384" width="11.42578125" style="334"/>
  </cols>
  <sheetData>
    <row r="1" spans="1:17" ht="18" customHeight="1" thickBot="1" x14ac:dyDescent="0.3">
      <c r="B1" s="924" t="str">
        <f>'Recap Sheet'!A2</f>
        <v>School Food Authority:</v>
      </c>
      <c r="E1" s="2384" t="str">
        <f>'Recap Sheet'!A3</f>
        <v>Offeror Name:</v>
      </c>
      <c r="F1" s="2384"/>
      <c r="G1" s="2384"/>
      <c r="H1" s="2384"/>
      <c r="I1" s="2384"/>
      <c r="J1" s="2384"/>
      <c r="K1" s="2384"/>
      <c r="L1" s="2384"/>
      <c r="M1" s="2384"/>
    </row>
    <row r="2" spans="1:17" s="8" customFormat="1" ht="18.75" customHeight="1" thickBot="1" x14ac:dyDescent="0.3">
      <c r="A2" s="975"/>
      <c r="B2" s="926" t="str">
        <f>'Recap Sheet'!B2</f>
        <v>WILLIAMSBURG COUNTY SCHOOLS</v>
      </c>
      <c r="C2" s="987" t="s">
        <v>27</v>
      </c>
      <c r="D2" s="1013"/>
      <c r="E2" s="2389">
        <f>'Recap Sheet'!B3</f>
        <v>0</v>
      </c>
      <c r="F2" s="2386"/>
      <c r="G2" s="2386"/>
      <c r="H2" s="2386"/>
      <c r="I2" s="2386"/>
      <c r="J2" s="2386"/>
      <c r="K2" s="2386"/>
      <c r="L2" s="2386"/>
      <c r="M2" s="2387"/>
      <c r="N2" s="7"/>
      <c r="P2" s="335"/>
      <c r="Q2" s="335"/>
    </row>
    <row r="3" spans="1:17" s="8" customFormat="1" ht="15" customHeight="1" thickBot="1" x14ac:dyDescent="0.3">
      <c r="A3" s="974" t="s">
        <v>28</v>
      </c>
      <c r="B3" s="918" t="s">
        <v>29</v>
      </c>
      <c r="C3" s="988" t="s">
        <v>30</v>
      </c>
      <c r="D3" s="1014"/>
      <c r="E3" s="920"/>
      <c r="F3" s="2388" t="s">
        <v>3</v>
      </c>
      <c r="G3" s="2388"/>
      <c r="H3" s="2388"/>
      <c r="I3" s="2388"/>
      <c r="J3" s="2388"/>
      <c r="K3" s="928">
        <f>'Recap Sheet'!B4</f>
        <v>0</v>
      </c>
      <c r="L3" s="917"/>
      <c r="M3" s="921"/>
      <c r="N3" s="20"/>
      <c r="P3" s="335"/>
      <c r="Q3" s="335"/>
    </row>
    <row r="4" spans="1:17" ht="15" customHeight="1" x14ac:dyDescent="0.25">
      <c r="A4" s="125" t="s">
        <v>31</v>
      </c>
      <c r="B4" s="34"/>
      <c r="C4" s="135"/>
      <c r="D4" s="1015" t="s">
        <v>32</v>
      </c>
      <c r="E4" s="1059" t="s">
        <v>33</v>
      </c>
      <c r="F4" s="1069" t="s">
        <v>34</v>
      </c>
      <c r="G4" s="528" t="s">
        <v>35</v>
      </c>
      <c r="H4" s="393" t="s">
        <v>36</v>
      </c>
      <c r="I4" s="393" t="s">
        <v>37</v>
      </c>
      <c r="J4" s="528" t="s">
        <v>38</v>
      </c>
      <c r="K4" s="393" t="s">
        <v>39</v>
      </c>
      <c r="L4" s="861" t="s">
        <v>40</v>
      </c>
      <c r="M4" s="919" t="s">
        <v>41</v>
      </c>
      <c r="O4" s="335"/>
      <c r="P4" s="335"/>
      <c r="Q4" s="335"/>
    </row>
    <row r="5" spans="1:17" ht="15" customHeight="1" thickBot="1" x14ac:dyDescent="0.3">
      <c r="A5" s="506"/>
      <c r="B5" s="86"/>
      <c r="C5" s="128"/>
      <c r="D5" s="1016" t="s">
        <v>42</v>
      </c>
      <c r="E5" s="1060" t="s">
        <v>43</v>
      </c>
      <c r="F5" s="1070" t="s">
        <v>44</v>
      </c>
      <c r="G5" s="673" t="s">
        <v>45</v>
      </c>
      <c r="H5" s="672" t="s">
        <v>46</v>
      </c>
      <c r="I5" s="672" t="s">
        <v>38</v>
      </c>
      <c r="J5" s="673" t="s">
        <v>47</v>
      </c>
      <c r="K5" s="672" t="s">
        <v>48</v>
      </c>
      <c r="L5" s="672" t="s">
        <v>47</v>
      </c>
      <c r="M5" s="674" t="s">
        <v>38</v>
      </c>
      <c r="P5" s="335"/>
      <c r="Q5" s="335"/>
    </row>
    <row r="6" spans="1:17" ht="15" customHeight="1" thickBot="1" x14ac:dyDescent="0.3">
      <c r="A6" s="14"/>
      <c r="B6" s="15" t="s">
        <v>24</v>
      </c>
      <c r="C6" s="17"/>
      <c r="D6" s="17"/>
      <c r="E6" s="17"/>
      <c r="F6" s="1071"/>
      <c r="G6" s="660"/>
      <c r="H6" s="17"/>
      <c r="I6" s="15"/>
      <c r="J6" s="16"/>
      <c r="K6" s="16"/>
      <c r="L6" s="18"/>
      <c r="M6" s="19"/>
    </row>
    <row r="7" spans="1:17" ht="15" customHeight="1" x14ac:dyDescent="0.25">
      <c r="A7" s="22">
        <v>1</v>
      </c>
      <c r="B7" s="200" t="s">
        <v>1574</v>
      </c>
      <c r="C7" s="470" t="s">
        <v>51</v>
      </c>
      <c r="D7" s="436"/>
      <c r="E7" s="436" t="s">
        <v>1575</v>
      </c>
      <c r="F7" s="2173">
        <v>576</v>
      </c>
      <c r="G7" s="2174">
        <v>30</v>
      </c>
      <c r="H7" s="27">
        <f>ROUND(G7*F7/F7,2)</f>
        <v>30</v>
      </c>
      <c r="I7" s="23" t="s">
        <v>50</v>
      </c>
      <c r="J7" s="982"/>
      <c r="K7" s="979"/>
      <c r="L7" s="980"/>
      <c r="M7" s="981"/>
    </row>
    <row r="8" spans="1:17" ht="15" customHeight="1" thickBot="1" x14ac:dyDescent="0.3">
      <c r="A8" s="22"/>
      <c r="B8" s="113" t="s">
        <v>1576</v>
      </c>
      <c r="C8" s="946" t="s">
        <v>52</v>
      </c>
      <c r="D8" s="1214"/>
      <c r="E8" s="1214"/>
      <c r="F8" s="1214"/>
      <c r="G8" s="1802"/>
      <c r="H8" s="140" t="e">
        <f>ROUND(G7*F7/F8,2)</f>
        <v>#DIV/0!</v>
      </c>
      <c r="I8" s="113"/>
      <c r="J8" s="25"/>
      <c r="K8" s="26">
        <f>IF(OR(ISBLANK(J8),G7=0,ISBLANK(G7)),,ROUND(J8+$K$3,2))</f>
        <v>0</v>
      </c>
      <c r="L8" s="28" t="e">
        <f>ROUND(H8*K8,2)</f>
        <v>#DIV/0!</v>
      </c>
      <c r="M8" s="29" t="e">
        <f>ROUND(K8/F8,2)</f>
        <v>#DIV/0!</v>
      </c>
    </row>
    <row r="9" spans="1:17" ht="15" customHeight="1" x14ac:dyDescent="0.25">
      <c r="A9" s="125">
        <v>2</v>
      </c>
      <c r="B9" s="165" t="s">
        <v>1577</v>
      </c>
      <c r="C9" s="470" t="s">
        <v>51</v>
      </c>
      <c r="D9" s="470"/>
      <c r="E9" s="470" t="s">
        <v>1578</v>
      </c>
      <c r="F9" s="2175">
        <v>504</v>
      </c>
      <c r="G9" s="2174">
        <v>0</v>
      </c>
      <c r="H9" s="329">
        <f>ROUND(G9*F9/F9,2)</f>
        <v>0</v>
      </c>
      <c r="I9" s="62" t="s">
        <v>50</v>
      </c>
      <c r="J9" s="984"/>
      <c r="K9" s="1195"/>
      <c r="L9" s="1196"/>
      <c r="M9" s="1197"/>
    </row>
    <row r="10" spans="1:17" ht="15" customHeight="1" thickBot="1" x14ac:dyDescent="0.3">
      <c r="A10" s="41"/>
      <c r="B10" s="13" t="s">
        <v>1579</v>
      </c>
      <c r="C10" s="986" t="s">
        <v>52</v>
      </c>
      <c r="D10" s="1215"/>
      <c r="E10" s="1215"/>
      <c r="F10" s="1215"/>
      <c r="G10" s="1796"/>
      <c r="H10" s="296" t="e">
        <f>ROUND(G9*F9/F10,2)</f>
        <v>#DIV/0!</v>
      </c>
      <c r="I10" s="146"/>
      <c r="J10" s="60"/>
      <c r="K10" s="116">
        <f>IF(OR(ISBLANK(J10),G9=0,ISBLANK(G9)),,ROUND(J10+$K$3,2))</f>
        <v>0</v>
      </c>
      <c r="L10" s="46" t="e">
        <f>ROUND(H10*K10,2)</f>
        <v>#DIV/0!</v>
      </c>
      <c r="M10" s="47" t="e">
        <f>ROUND(K10/F10,2)</f>
        <v>#DIV/0!</v>
      </c>
    </row>
    <row r="11" spans="1:17" ht="15" customHeight="1" thickBot="1" x14ac:dyDescent="0.3">
      <c r="A11" s="22">
        <v>3</v>
      </c>
      <c r="B11" s="200" t="s">
        <v>1580</v>
      </c>
      <c r="C11" s="998" t="s">
        <v>51</v>
      </c>
      <c r="D11" s="998"/>
      <c r="E11" s="436" t="s">
        <v>1581</v>
      </c>
      <c r="F11" s="436">
        <v>5</v>
      </c>
      <c r="G11" s="1756">
        <v>0</v>
      </c>
      <c r="H11" s="27">
        <f>ROUND($G$11*$F$11/F11,2)</f>
        <v>0</v>
      </c>
      <c r="I11" s="23" t="s">
        <v>50</v>
      </c>
      <c r="J11" s="982"/>
      <c r="K11" s="979"/>
      <c r="L11" s="980"/>
      <c r="M11" s="981"/>
    </row>
    <row r="12" spans="1:17" ht="15" customHeight="1" x14ac:dyDescent="0.25">
      <c r="A12" s="22"/>
      <c r="B12" s="34" t="s">
        <v>1582</v>
      </c>
      <c r="C12" s="946" t="s">
        <v>52</v>
      </c>
      <c r="D12" s="1214"/>
      <c r="E12" s="1214"/>
      <c r="F12" s="1214"/>
      <c r="G12" s="1803"/>
      <c r="H12" s="27" t="e">
        <f>ROUND(G11*F11/F12,2)</f>
        <v>#DIV/0!</v>
      </c>
      <c r="I12" s="24"/>
      <c r="J12" s="25"/>
      <c r="K12" s="26">
        <f>IF(OR(ISBLANK(J12),G11=0,ISBLANK(G11)),,ROUND(J12+$K$3,2))</f>
        <v>0</v>
      </c>
      <c r="L12" s="28" t="e">
        <f>ROUND(H12*K12,2)</f>
        <v>#DIV/0!</v>
      </c>
      <c r="M12" s="29" t="e">
        <f>ROUND(K12/F12,2)</f>
        <v>#DIV/0!</v>
      </c>
    </row>
    <row r="13" spans="1:17" ht="15" customHeight="1" thickBot="1" x14ac:dyDescent="0.3">
      <c r="A13" s="41"/>
      <c r="B13" s="13"/>
      <c r="C13" s="128"/>
      <c r="D13" s="128"/>
      <c r="E13" s="128"/>
      <c r="F13" s="128"/>
      <c r="G13" s="433"/>
      <c r="H13" s="128"/>
      <c r="I13" s="130"/>
      <c r="J13" s="44"/>
      <c r="K13" s="116"/>
      <c r="L13" s="46"/>
      <c r="M13" s="47"/>
    </row>
    <row r="14" spans="1:17" ht="15" customHeight="1" thickBot="1" x14ac:dyDescent="0.3">
      <c r="A14" s="298"/>
      <c r="B14" s="299"/>
      <c r="C14" s="1002"/>
      <c r="D14" s="1002"/>
      <c r="E14" s="1002"/>
      <c r="F14" s="1093"/>
      <c r="G14" s="524"/>
      <c r="H14" s="302"/>
      <c r="I14" s="300"/>
      <c r="J14" s="523"/>
      <c r="K14" s="301"/>
      <c r="L14" s="303"/>
      <c r="M14" s="304"/>
    </row>
    <row r="15" spans="1:17" ht="15" customHeight="1" thickTop="1" thickBot="1" x14ac:dyDescent="0.3">
      <c r="A15" s="543"/>
      <c r="B15" s="48"/>
      <c r="C15" s="513"/>
      <c r="D15" s="513"/>
      <c r="E15" s="513"/>
      <c r="F15" s="1075"/>
      <c r="G15" s="552">
        <v>0</v>
      </c>
      <c r="H15" s="70"/>
      <c r="I15" s="553" t="s">
        <v>66</v>
      </c>
      <c r="J15" s="554"/>
      <c r="K15" s="554"/>
      <c r="L15" s="71">
        <f>SUMIF(L7:L13,"&gt;0")</f>
        <v>0</v>
      </c>
      <c r="M15" s="112"/>
    </row>
  </sheetData>
  <sheetProtection selectLockedCells="1"/>
  <customSheetViews>
    <customSheetView guid="{2146B8A8-0C50-46D7-9E04-99F80A0FDBAC}" scale="120" fitToPage="1">
      <selection activeCell="B2" sqref="B2"/>
      <pageMargins left="0" right="0" top="0" bottom="0" header="0" footer="0"/>
      <pageSetup scale="91" fitToHeight="0" orientation="landscape" r:id="rId1"/>
      <headerFooter>
        <oddHeader>&amp;C&amp;16South Carolina Purchasing Alliance Lot A
&amp;R&amp;12&amp;A
2014</oddHeader>
      </headerFooter>
    </customSheetView>
    <customSheetView guid="{92C9CC13-8131-4554-86CD-BEA0EE82905A}" scale="120" fitToPage="1">
      <selection activeCell="B2" sqref="B2"/>
      <pageMargins left="0" right="0" top="0" bottom="0" header="0" footer="0"/>
      <pageSetup scale="91" fitToHeight="0" orientation="landscape" r:id="rId2"/>
      <headerFooter>
        <oddHeader>&amp;C&amp;16South Carolina Purchasing Alliance Lot A
&amp;R&amp;12&amp;A
2014</oddHeader>
      </headerFooter>
    </customSheetView>
  </customSheetViews>
  <mergeCells count="3">
    <mergeCell ref="E1:M1"/>
    <mergeCell ref="E2:M2"/>
    <mergeCell ref="F3:J3"/>
  </mergeCells>
  <conditionalFormatting sqref="G14:G15">
    <cfRule type="cellIs" dxfId="3" priority="12" stopIfTrue="1" operator="equal">
      <formula>0</formula>
    </cfRule>
  </conditionalFormatting>
  <conditionalFormatting sqref="G14:G15">
    <cfRule type="cellIs" dxfId="2" priority="11" stopIfTrue="1" operator="equal">
      <formula>0</formula>
    </cfRule>
  </conditionalFormatting>
  <conditionalFormatting sqref="G8 G10 G12:G13">
    <cfRule type="cellIs" dxfId="1" priority="4" stopIfTrue="1" operator="equal">
      <formula>0</formula>
    </cfRule>
  </conditionalFormatting>
  <conditionalFormatting sqref="G8 G10 G12:G13">
    <cfRule type="cellIs" dxfId="0" priority="3" stopIfTrue="1" operator="equal">
      <formula>0</formula>
    </cfRule>
  </conditionalFormatting>
  <hyperlinks>
    <hyperlink ref="C2" location="'Recap Sheet'!B1" tooltip="Click here to return to recap sheet" display="Return to Recap Sheet"/>
  </hyperlinks>
  <pageMargins left="0.25" right="0.25" top="0.75" bottom="0.75" header="0.3" footer="0.3"/>
  <pageSetup scale="89" fitToHeight="0" orientation="landscape" r:id="rId3"/>
  <headerFooter>
    <oddHeader>&amp;C&amp;"-,Bold"&amp;9South Carolina School Food Service Purchasing Alliance, Inc.
2018-2019 Bid
Lot A (DRAFT COPY)&amp;R&amp;12&amp;A
Page &amp;P of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U60"/>
  <sheetViews>
    <sheetView topLeftCell="A25" zoomScaleNormal="100" workbookViewId="0">
      <selection activeCell="A20" sqref="A20"/>
    </sheetView>
  </sheetViews>
  <sheetFormatPr defaultColWidth="11.42578125" defaultRowHeight="15" customHeight="1" x14ac:dyDescent="0.25"/>
  <cols>
    <col min="1" max="1" width="3.42578125" style="507" customWidth="1"/>
    <col min="2" max="2" width="49.85546875" style="334" customWidth="1"/>
    <col min="3" max="3" width="22.5703125" style="308" customWidth="1"/>
    <col min="4" max="4" width="7.7109375" style="1033" customWidth="1"/>
    <col min="5" max="5" width="8.28515625" style="308" customWidth="1"/>
    <col min="6" max="6" width="5.7109375" style="404" customWidth="1"/>
    <col min="7" max="7" width="6.42578125" style="522" customWidth="1"/>
    <col min="8" max="8" width="6" style="308" customWidth="1"/>
    <col min="9" max="9" width="3.28515625" style="334" customWidth="1"/>
    <col min="10" max="10" width="6.5703125" style="527" customWidth="1"/>
    <col min="11" max="11" width="7.28515625" style="209" customWidth="1"/>
    <col min="12" max="12" width="9.7109375" style="309" customWidth="1"/>
    <col min="13" max="13" width="6.140625" style="310" customWidth="1"/>
    <col min="14" max="14" width="8.42578125" style="310" customWidth="1"/>
    <col min="15" max="15" width="7.42578125" style="10" customWidth="1"/>
    <col min="16" max="16" width="11.28515625" style="334" customWidth="1"/>
    <col min="17" max="17" width="8.42578125" style="334" customWidth="1"/>
    <col min="18" max="18" width="7" style="334" customWidth="1"/>
    <col min="19" max="19" width="17.28515625" style="334" customWidth="1"/>
    <col min="20" max="20" width="11.7109375" style="334" hidden="1" customWidth="1"/>
    <col min="21" max="256" width="11.42578125" style="334"/>
    <col min="257" max="257" width="3.85546875" style="334" customWidth="1"/>
    <col min="258" max="258" width="49.7109375" style="334" customWidth="1"/>
    <col min="259" max="259" width="29.42578125" style="334" customWidth="1"/>
    <col min="260" max="260" width="6.28515625" style="334" customWidth="1"/>
    <col min="261" max="261" width="4.28515625" style="334" customWidth="1"/>
    <col min="262" max="262" width="6.42578125" style="334" customWidth="1"/>
    <col min="263" max="263" width="3.28515625" style="334" customWidth="1"/>
    <col min="264" max="264" width="6" style="334" customWidth="1"/>
    <col min="265" max="265" width="5.7109375" style="334" bestFit="1" customWidth="1"/>
    <col min="266" max="266" width="7" style="334" customWidth="1"/>
    <col min="267" max="267" width="5.42578125" style="334" customWidth="1"/>
    <col min="268" max="268" width="5" style="334" customWidth="1"/>
    <col min="269" max="269" width="6" style="334" bestFit="1" customWidth="1"/>
    <col min="270" max="270" width="6.140625" style="334" customWidth="1"/>
    <col min="271" max="271" width="16.5703125" style="334" customWidth="1"/>
    <col min="272" max="512" width="11.42578125" style="334"/>
    <col min="513" max="513" width="3.85546875" style="334" customWidth="1"/>
    <col min="514" max="514" width="49.7109375" style="334" customWidth="1"/>
    <col min="515" max="515" width="29.42578125" style="334" customWidth="1"/>
    <col min="516" max="516" width="6.28515625" style="334" customWidth="1"/>
    <col min="517" max="517" width="4.28515625" style="334" customWidth="1"/>
    <col min="518" max="518" width="6.42578125" style="334" customWidth="1"/>
    <col min="519" max="519" width="3.28515625" style="334" customWidth="1"/>
    <col min="520" max="520" width="6" style="334" customWidth="1"/>
    <col min="521" max="521" width="5.7109375" style="334" bestFit="1" customWidth="1"/>
    <col min="522" max="522" width="7" style="334" customWidth="1"/>
    <col min="523" max="523" width="5.42578125" style="334" customWidth="1"/>
    <col min="524" max="524" width="5" style="334" customWidth="1"/>
    <col min="525" max="525" width="6" style="334" bestFit="1" customWidth="1"/>
    <col min="526" max="526" width="6.140625" style="334" customWidth="1"/>
    <col min="527" max="527" width="16.5703125" style="334" customWidth="1"/>
    <col min="528" max="768" width="11.42578125" style="334"/>
    <col min="769" max="769" width="3.85546875" style="334" customWidth="1"/>
    <col min="770" max="770" width="49.7109375" style="334" customWidth="1"/>
    <col min="771" max="771" width="29.42578125" style="334" customWidth="1"/>
    <col min="772" max="772" width="6.28515625" style="334" customWidth="1"/>
    <col min="773" max="773" width="4.28515625" style="334" customWidth="1"/>
    <col min="774" max="774" width="6.42578125" style="334" customWidth="1"/>
    <col min="775" max="775" width="3.28515625" style="334" customWidth="1"/>
    <col min="776" max="776" width="6" style="334" customWidth="1"/>
    <col min="777" max="777" width="5.7109375" style="334" bestFit="1" customWidth="1"/>
    <col min="778" max="778" width="7" style="334" customWidth="1"/>
    <col min="779" max="779" width="5.42578125" style="334" customWidth="1"/>
    <col min="780" max="780" width="5" style="334" customWidth="1"/>
    <col min="781" max="781" width="6" style="334" bestFit="1" customWidth="1"/>
    <col min="782" max="782" width="6.140625" style="334" customWidth="1"/>
    <col min="783" max="783" width="16.5703125" style="334" customWidth="1"/>
    <col min="784" max="1024" width="11.42578125" style="334"/>
    <col min="1025" max="1025" width="3.85546875" style="334" customWidth="1"/>
    <col min="1026" max="1026" width="49.7109375" style="334" customWidth="1"/>
    <col min="1027" max="1027" width="29.42578125" style="334" customWidth="1"/>
    <col min="1028" max="1028" width="6.28515625" style="334" customWidth="1"/>
    <col min="1029" max="1029" width="4.28515625" style="334" customWidth="1"/>
    <col min="1030" max="1030" width="6.42578125" style="334" customWidth="1"/>
    <col min="1031" max="1031" width="3.28515625" style="334" customWidth="1"/>
    <col min="1032" max="1032" width="6" style="334" customWidth="1"/>
    <col min="1033" max="1033" width="5.7109375" style="334" bestFit="1" customWidth="1"/>
    <col min="1034" max="1034" width="7" style="334" customWidth="1"/>
    <col min="1035" max="1035" width="5.42578125" style="334" customWidth="1"/>
    <col min="1036" max="1036" width="5" style="334" customWidth="1"/>
    <col min="1037" max="1037" width="6" style="334" bestFit="1" customWidth="1"/>
    <col min="1038" max="1038" width="6.140625" style="334" customWidth="1"/>
    <col min="1039" max="1039" width="16.5703125" style="334" customWidth="1"/>
    <col min="1040" max="1280" width="11.42578125" style="334"/>
    <col min="1281" max="1281" width="3.85546875" style="334" customWidth="1"/>
    <col min="1282" max="1282" width="49.7109375" style="334" customWidth="1"/>
    <col min="1283" max="1283" width="29.42578125" style="334" customWidth="1"/>
    <col min="1284" max="1284" width="6.28515625" style="334" customWidth="1"/>
    <col min="1285" max="1285" width="4.28515625" style="334" customWidth="1"/>
    <col min="1286" max="1286" width="6.42578125" style="334" customWidth="1"/>
    <col min="1287" max="1287" width="3.28515625" style="334" customWidth="1"/>
    <col min="1288" max="1288" width="6" style="334" customWidth="1"/>
    <col min="1289" max="1289" width="5.7109375" style="334" bestFit="1" customWidth="1"/>
    <col min="1290" max="1290" width="7" style="334" customWidth="1"/>
    <col min="1291" max="1291" width="5.42578125" style="334" customWidth="1"/>
    <col min="1292" max="1292" width="5" style="334" customWidth="1"/>
    <col min="1293" max="1293" width="6" style="334" bestFit="1" customWidth="1"/>
    <col min="1294" max="1294" width="6.140625" style="334" customWidth="1"/>
    <col min="1295" max="1295" width="16.5703125" style="334" customWidth="1"/>
    <col min="1296" max="1536" width="11.42578125" style="334"/>
    <col min="1537" max="1537" width="3.85546875" style="334" customWidth="1"/>
    <col min="1538" max="1538" width="49.7109375" style="334" customWidth="1"/>
    <col min="1539" max="1539" width="29.42578125" style="334" customWidth="1"/>
    <col min="1540" max="1540" width="6.28515625" style="334" customWidth="1"/>
    <col min="1541" max="1541" width="4.28515625" style="334" customWidth="1"/>
    <col min="1542" max="1542" width="6.42578125" style="334" customWidth="1"/>
    <col min="1543" max="1543" width="3.28515625" style="334" customWidth="1"/>
    <col min="1544" max="1544" width="6" style="334" customWidth="1"/>
    <col min="1545" max="1545" width="5.7109375" style="334" bestFit="1" customWidth="1"/>
    <col min="1546" max="1546" width="7" style="334" customWidth="1"/>
    <col min="1547" max="1547" width="5.42578125" style="334" customWidth="1"/>
    <col min="1548" max="1548" width="5" style="334" customWidth="1"/>
    <col min="1549" max="1549" width="6" style="334" bestFit="1" customWidth="1"/>
    <col min="1550" max="1550" width="6.140625" style="334" customWidth="1"/>
    <col min="1551" max="1551" width="16.5703125" style="334" customWidth="1"/>
    <col min="1552" max="1792" width="11.42578125" style="334"/>
    <col min="1793" max="1793" width="3.85546875" style="334" customWidth="1"/>
    <col min="1794" max="1794" width="49.7109375" style="334" customWidth="1"/>
    <col min="1795" max="1795" width="29.42578125" style="334" customWidth="1"/>
    <col min="1796" max="1796" width="6.28515625" style="334" customWidth="1"/>
    <col min="1797" max="1797" width="4.28515625" style="334" customWidth="1"/>
    <col min="1798" max="1798" width="6.42578125" style="334" customWidth="1"/>
    <col min="1799" max="1799" width="3.28515625" style="334" customWidth="1"/>
    <col min="1800" max="1800" width="6" style="334" customWidth="1"/>
    <col min="1801" max="1801" width="5.7109375" style="334" bestFit="1" customWidth="1"/>
    <col min="1802" max="1802" width="7" style="334" customWidth="1"/>
    <col min="1803" max="1803" width="5.42578125" style="334" customWidth="1"/>
    <col min="1804" max="1804" width="5" style="334" customWidth="1"/>
    <col min="1805" max="1805" width="6" style="334" bestFit="1" customWidth="1"/>
    <col min="1806" max="1806" width="6.140625" style="334" customWidth="1"/>
    <col min="1807" max="1807" width="16.5703125" style="334" customWidth="1"/>
    <col min="1808" max="2048" width="11.42578125" style="334"/>
    <col min="2049" max="2049" width="3.85546875" style="334" customWidth="1"/>
    <col min="2050" max="2050" width="49.7109375" style="334" customWidth="1"/>
    <col min="2051" max="2051" width="29.42578125" style="334" customWidth="1"/>
    <col min="2052" max="2052" width="6.28515625" style="334" customWidth="1"/>
    <col min="2053" max="2053" width="4.28515625" style="334" customWidth="1"/>
    <col min="2054" max="2054" width="6.42578125" style="334" customWidth="1"/>
    <col min="2055" max="2055" width="3.28515625" style="334" customWidth="1"/>
    <col min="2056" max="2056" width="6" style="334" customWidth="1"/>
    <col min="2057" max="2057" width="5.7109375" style="334" bestFit="1" customWidth="1"/>
    <col min="2058" max="2058" width="7" style="334" customWidth="1"/>
    <col min="2059" max="2059" width="5.42578125" style="334" customWidth="1"/>
    <col min="2060" max="2060" width="5" style="334" customWidth="1"/>
    <col min="2061" max="2061" width="6" style="334" bestFit="1" customWidth="1"/>
    <col min="2062" max="2062" width="6.140625" style="334" customWidth="1"/>
    <col min="2063" max="2063" width="16.5703125" style="334" customWidth="1"/>
    <col min="2064" max="2304" width="11.42578125" style="334"/>
    <col min="2305" max="2305" width="3.85546875" style="334" customWidth="1"/>
    <col min="2306" max="2306" width="49.7109375" style="334" customWidth="1"/>
    <col min="2307" max="2307" width="29.42578125" style="334" customWidth="1"/>
    <col min="2308" max="2308" width="6.28515625" style="334" customWidth="1"/>
    <col min="2309" max="2309" width="4.28515625" style="334" customWidth="1"/>
    <col min="2310" max="2310" width="6.42578125" style="334" customWidth="1"/>
    <col min="2311" max="2311" width="3.28515625" style="334" customWidth="1"/>
    <col min="2312" max="2312" width="6" style="334" customWidth="1"/>
    <col min="2313" max="2313" width="5.7109375" style="334" bestFit="1" customWidth="1"/>
    <col min="2314" max="2314" width="7" style="334" customWidth="1"/>
    <col min="2315" max="2315" width="5.42578125" style="334" customWidth="1"/>
    <col min="2316" max="2316" width="5" style="334" customWidth="1"/>
    <col min="2317" max="2317" width="6" style="334" bestFit="1" customWidth="1"/>
    <col min="2318" max="2318" width="6.140625" style="334" customWidth="1"/>
    <col min="2319" max="2319" width="16.5703125" style="334" customWidth="1"/>
    <col min="2320" max="2560" width="11.42578125" style="334"/>
    <col min="2561" max="2561" width="3.85546875" style="334" customWidth="1"/>
    <col min="2562" max="2562" width="49.7109375" style="334" customWidth="1"/>
    <col min="2563" max="2563" width="29.42578125" style="334" customWidth="1"/>
    <col min="2564" max="2564" width="6.28515625" style="334" customWidth="1"/>
    <col min="2565" max="2565" width="4.28515625" style="334" customWidth="1"/>
    <col min="2566" max="2566" width="6.42578125" style="334" customWidth="1"/>
    <col min="2567" max="2567" width="3.28515625" style="334" customWidth="1"/>
    <col min="2568" max="2568" width="6" style="334" customWidth="1"/>
    <col min="2569" max="2569" width="5.7109375" style="334" bestFit="1" customWidth="1"/>
    <col min="2570" max="2570" width="7" style="334" customWidth="1"/>
    <col min="2571" max="2571" width="5.42578125" style="334" customWidth="1"/>
    <col min="2572" max="2572" width="5" style="334" customWidth="1"/>
    <col min="2573" max="2573" width="6" style="334" bestFit="1" customWidth="1"/>
    <col min="2574" max="2574" width="6.140625" style="334" customWidth="1"/>
    <col min="2575" max="2575" width="16.5703125" style="334" customWidth="1"/>
    <col min="2576" max="2816" width="11.42578125" style="334"/>
    <col min="2817" max="2817" width="3.85546875" style="334" customWidth="1"/>
    <col min="2818" max="2818" width="49.7109375" style="334" customWidth="1"/>
    <col min="2819" max="2819" width="29.42578125" style="334" customWidth="1"/>
    <col min="2820" max="2820" width="6.28515625" style="334" customWidth="1"/>
    <col min="2821" max="2821" width="4.28515625" style="334" customWidth="1"/>
    <col min="2822" max="2822" width="6.42578125" style="334" customWidth="1"/>
    <col min="2823" max="2823" width="3.28515625" style="334" customWidth="1"/>
    <col min="2824" max="2824" width="6" style="334" customWidth="1"/>
    <col min="2825" max="2825" width="5.7109375" style="334" bestFit="1" customWidth="1"/>
    <col min="2826" max="2826" width="7" style="334" customWidth="1"/>
    <col min="2827" max="2827" width="5.42578125" style="334" customWidth="1"/>
    <col min="2828" max="2828" width="5" style="334" customWidth="1"/>
    <col min="2829" max="2829" width="6" style="334" bestFit="1" customWidth="1"/>
    <col min="2830" max="2830" width="6.140625" style="334" customWidth="1"/>
    <col min="2831" max="2831" width="16.5703125" style="334" customWidth="1"/>
    <col min="2832" max="3072" width="11.42578125" style="334"/>
    <col min="3073" max="3073" width="3.85546875" style="334" customWidth="1"/>
    <col min="3074" max="3074" width="49.7109375" style="334" customWidth="1"/>
    <col min="3075" max="3075" width="29.42578125" style="334" customWidth="1"/>
    <col min="3076" max="3076" width="6.28515625" style="334" customWidth="1"/>
    <col min="3077" max="3077" width="4.28515625" style="334" customWidth="1"/>
    <col min="3078" max="3078" width="6.42578125" style="334" customWidth="1"/>
    <col min="3079" max="3079" width="3.28515625" style="334" customWidth="1"/>
    <col min="3080" max="3080" width="6" style="334" customWidth="1"/>
    <col min="3081" max="3081" width="5.7109375" style="334" bestFit="1" customWidth="1"/>
    <col min="3082" max="3082" width="7" style="334" customWidth="1"/>
    <col min="3083" max="3083" width="5.42578125" style="334" customWidth="1"/>
    <col min="3084" max="3084" width="5" style="334" customWidth="1"/>
    <col min="3085" max="3085" width="6" style="334" bestFit="1" customWidth="1"/>
    <col min="3086" max="3086" width="6.140625" style="334" customWidth="1"/>
    <col min="3087" max="3087" width="16.5703125" style="334" customWidth="1"/>
    <col min="3088" max="3328" width="11.42578125" style="334"/>
    <col min="3329" max="3329" width="3.85546875" style="334" customWidth="1"/>
    <col min="3330" max="3330" width="49.7109375" style="334" customWidth="1"/>
    <col min="3331" max="3331" width="29.42578125" style="334" customWidth="1"/>
    <col min="3332" max="3332" width="6.28515625" style="334" customWidth="1"/>
    <col min="3333" max="3333" width="4.28515625" style="334" customWidth="1"/>
    <col min="3334" max="3334" width="6.42578125" style="334" customWidth="1"/>
    <col min="3335" max="3335" width="3.28515625" style="334" customWidth="1"/>
    <col min="3336" max="3336" width="6" style="334" customWidth="1"/>
    <col min="3337" max="3337" width="5.7109375" style="334" bestFit="1" customWidth="1"/>
    <col min="3338" max="3338" width="7" style="334" customWidth="1"/>
    <col min="3339" max="3339" width="5.42578125" style="334" customWidth="1"/>
    <col min="3340" max="3340" width="5" style="334" customWidth="1"/>
    <col min="3341" max="3341" width="6" style="334" bestFit="1" customWidth="1"/>
    <col min="3342" max="3342" width="6.140625" style="334" customWidth="1"/>
    <col min="3343" max="3343" width="16.5703125" style="334" customWidth="1"/>
    <col min="3344" max="3584" width="11.42578125" style="334"/>
    <col min="3585" max="3585" width="3.85546875" style="334" customWidth="1"/>
    <col min="3586" max="3586" width="49.7109375" style="334" customWidth="1"/>
    <col min="3587" max="3587" width="29.42578125" style="334" customWidth="1"/>
    <col min="3588" max="3588" width="6.28515625" style="334" customWidth="1"/>
    <col min="3589" max="3589" width="4.28515625" style="334" customWidth="1"/>
    <col min="3590" max="3590" width="6.42578125" style="334" customWidth="1"/>
    <col min="3591" max="3591" width="3.28515625" style="334" customWidth="1"/>
    <col min="3592" max="3592" width="6" style="334" customWidth="1"/>
    <col min="3593" max="3593" width="5.7109375" style="334" bestFit="1" customWidth="1"/>
    <col min="3594" max="3594" width="7" style="334" customWidth="1"/>
    <col min="3595" max="3595" width="5.42578125" style="334" customWidth="1"/>
    <col min="3596" max="3596" width="5" style="334" customWidth="1"/>
    <col min="3597" max="3597" width="6" style="334" bestFit="1" customWidth="1"/>
    <col min="3598" max="3598" width="6.140625" style="334" customWidth="1"/>
    <col min="3599" max="3599" width="16.5703125" style="334" customWidth="1"/>
    <col min="3600" max="3840" width="11.42578125" style="334"/>
    <col min="3841" max="3841" width="3.85546875" style="334" customWidth="1"/>
    <col min="3842" max="3842" width="49.7109375" style="334" customWidth="1"/>
    <col min="3843" max="3843" width="29.42578125" style="334" customWidth="1"/>
    <col min="3844" max="3844" width="6.28515625" style="334" customWidth="1"/>
    <col min="3845" max="3845" width="4.28515625" style="334" customWidth="1"/>
    <col min="3846" max="3846" width="6.42578125" style="334" customWidth="1"/>
    <col min="3847" max="3847" width="3.28515625" style="334" customWidth="1"/>
    <col min="3848" max="3848" width="6" style="334" customWidth="1"/>
    <col min="3849" max="3849" width="5.7109375" style="334" bestFit="1" customWidth="1"/>
    <col min="3850" max="3850" width="7" style="334" customWidth="1"/>
    <col min="3851" max="3851" width="5.42578125" style="334" customWidth="1"/>
    <col min="3852" max="3852" width="5" style="334" customWidth="1"/>
    <col min="3853" max="3853" width="6" style="334" bestFit="1" customWidth="1"/>
    <col min="3854" max="3854" width="6.140625" style="334" customWidth="1"/>
    <col min="3855" max="3855" width="16.5703125" style="334" customWidth="1"/>
    <col min="3856" max="4096" width="11.42578125" style="334"/>
    <col min="4097" max="4097" width="3.85546875" style="334" customWidth="1"/>
    <col min="4098" max="4098" width="49.7109375" style="334" customWidth="1"/>
    <col min="4099" max="4099" width="29.42578125" style="334" customWidth="1"/>
    <col min="4100" max="4100" width="6.28515625" style="334" customWidth="1"/>
    <col min="4101" max="4101" width="4.28515625" style="334" customWidth="1"/>
    <col min="4102" max="4102" width="6.42578125" style="334" customWidth="1"/>
    <col min="4103" max="4103" width="3.28515625" style="334" customWidth="1"/>
    <col min="4104" max="4104" width="6" style="334" customWidth="1"/>
    <col min="4105" max="4105" width="5.7109375" style="334" bestFit="1" customWidth="1"/>
    <col min="4106" max="4106" width="7" style="334" customWidth="1"/>
    <col min="4107" max="4107" width="5.42578125" style="334" customWidth="1"/>
    <col min="4108" max="4108" width="5" style="334" customWidth="1"/>
    <col min="4109" max="4109" width="6" style="334" bestFit="1" customWidth="1"/>
    <col min="4110" max="4110" width="6.140625" style="334" customWidth="1"/>
    <col min="4111" max="4111" width="16.5703125" style="334" customWidth="1"/>
    <col min="4112" max="4352" width="11.42578125" style="334"/>
    <col min="4353" max="4353" width="3.85546875" style="334" customWidth="1"/>
    <col min="4354" max="4354" width="49.7109375" style="334" customWidth="1"/>
    <col min="4355" max="4355" width="29.42578125" style="334" customWidth="1"/>
    <col min="4356" max="4356" width="6.28515625" style="334" customWidth="1"/>
    <col min="4357" max="4357" width="4.28515625" style="334" customWidth="1"/>
    <col min="4358" max="4358" width="6.42578125" style="334" customWidth="1"/>
    <col min="4359" max="4359" width="3.28515625" style="334" customWidth="1"/>
    <col min="4360" max="4360" width="6" style="334" customWidth="1"/>
    <col min="4361" max="4361" width="5.7109375" style="334" bestFit="1" customWidth="1"/>
    <col min="4362" max="4362" width="7" style="334" customWidth="1"/>
    <col min="4363" max="4363" width="5.42578125" style="334" customWidth="1"/>
    <col min="4364" max="4364" width="5" style="334" customWidth="1"/>
    <col min="4365" max="4365" width="6" style="334" bestFit="1" customWidth="1"/>
    <col min="4366" max="4366" width="6.140625" style="334" customWidth="1"/>
    <col min="4367" max="4367" width="16.5703125" style="334" customWidth="1"/>
    <col min="4368" max="4608" width="11.42578125" style="334"/>
    <col min="4609" max="4609" width="3.85546875" style="334" customWidth="1"/>
    <col min="4610" max="4610" width="49.7109375" style="334" customWidth="1"/>
    <col min="4611" max="4611" width="29.42578125" style="334" customWidth="1"/>
    <col min="4612" max="4612" width="6.28515625" style="334" customWidth="1"/>
    <col min="4613" max="4613" width="4.28515625" style="334" customWidth="1"/>
    <col min="4614" max="4614" width="6.42578125" style="334" customWidth="1"/>
    <col min="4615" max="4615" width="3.28515625" style="334" customWidth="1"/>
    <col min="4616" max="4616" width="6" style="334" customWidth="1"/>
    <col min="4617" max="4617" width="5.7109375" style="334" bestFit="1" customWidth="1"/>
    <col min="4618" max="4618" width="7" style="334" customWidth="1"/>
    <col min="4619" max="4619" width="5.42578125" style="334" customWidth="1"/>
    <col min="4620" max="4620" width="5" style="334" customWidth="1"/>
    <col min="4621" max="4621" width="6" style="334" bestFit="1" customWidth="1"/>
    <col min="4622" max="4622" width="6.140625" style="334" customWidth="1"/>
    <col min="4623" max="4623" width="16.5703125" style="334" customWidth="1"/>
    <col min="4624" max="4864" width="11.42578125" style="334"/>
    <col min="4865" max="4865" width="3.85546875" style="334" customWidth="1"/>
    <col min="4866" max="4866" width="49.7109375" style="334" customWidth="1"/>
    <col min="4867" max="4867" width="29.42578125" style="334" customWidth="1"/>
    <col min="4868" max="4868" width="6.28515625" style="334" customWidth="1"/>
    <col min="4869" max="4869" width="4.28515625" style="334" customWidth="1"/>
    <col min="4870" max="4870" width="6.42578125" style="334" customWidth="1"/>
    <col min="4871" max="4871" width="3.28515625" style="334" customWidth="1"/>
    <col min="4872" max="4872" width="6" style="334" customWidth="1"/>
    <col min="4873" max="4873" width="5.7109375" style="334" bestFit="1" customWidth="1"/>
    <col min="4874" max="4874" width="7" style="334" customWidth="1"/>
    <col min="4875" max="4875" width="5.42578125" style="334" customWidth="1"/>
    <col min="4876" max="4876" width="5" style="334" customWidth="1"/>
    <col min="4877" max="4877" width="6" style="334" bestFit="1" customWidth="1"/>
    <col min="4878" max="4878" width="6.140625" style="334" customWidth="1"/>
    <col min="4879" max="4879" width="16.5703125" style="334" customWidth="1"/>
    <col min="4880" max="5120" width="11.42578125" style="334"/>
    <col min="5121" max="5121" width="3.85546875" style="334" customWidth="1"/>
    <col min="5122" max="5122" width="49.7109375" style="334" customWidth="1"/>
    <col min="5123" max="5123" width="29.42578125" style="334" customWidth="1"/>
    <col min="5124" max="5124" width="6.28515625" style="334" customWidth="1"/>
    <col min="5125" max="5125" width="4.28515625" style="334" customWidth="1"/>
    <col min="5126" max="5126" width="6.42578125" style="334" customWidth="1"/>
    <col min="5127" max="5127" width="3.28515625" style="334" customWidth="1"/>
    <col min="5128" max="5128" width="6" style="334" customWidth="1"/>
    <col min="5129" max="5129" width="5.7109375" style="334" bestFit="1" customWidth="1"/>
    <col min="5130" max="5130" width="7" style="334" customWidth="1"/>
    <col min="5131" max="5131" width="5.42578125" style="334" customWidth="1"/>
    <col min="5132" max="5132" width="5" style="334" customWidth="1"/>
    <col min="5133" max="5133" width="6" style="334" bestFit="1" customWidth="1"/>
    <col min="5134" max="5134" width="6.140625" style="334" customWidth="1"/>
    <col min="5135" max="5135" width="16.5703125" style="334" customWidth="1"/>
    <col min="5136" max="5376" width="11.42578125" style="334"/>
    <col min="5377" max="5377" width="3.85546875" style="334" customWidth="1"/>
    <col min="5378" max="5378" width="49.7109375" style="334" customWidth="1"/>
    <col min="5379" max="5379" width="29.42578125" style="334" customWidth="1"/>
    <col min="5380" max="5380" width="6.28515625" style="334" customWidth="1"/>
    <col min="5381" max="5381" width="4.28515625" style="334" customWidth="1"/>
    <col min="5382" max="5382" width="6.42578125" style="334" customWidth="1"/>
    <col min="5383" max="5383" width="3.28515625" style="334" customWidth="1"/>
    <col min="5384" max="5384" width="6" style="334" customWidth="1"/>
    <col min="5385" max="5385" width="5.7109375" style="334" bestFit="1" customWidth="1"/>
    <col min="5386" max="5386" width="7" style="334" customWidth="1"/>
    <col min="5387" max="5387" width="5.42578125" style="334" customWidth="1"/>
    <col min="5388" max="5388" width="5" style="334" customWidth="1"/>
    <col min="5389" max="5389" width="6" style="334" bestFit="1" customWidth="1"/>
    <col min="5390" max="5390" width="6.140625" style="334" customWidth="1"/>
    <col min="5391" max="5391" width="16.5703125" style="334" customWidth="1"/>
    <col min="5392" max="5632" width="11.42578125" style="334"/>
    <col min="5633" max="5633" width="3.85546875" style="334" customWidth="1"/>
    <col min="5634" max="5634" width="49.7109375" style="334" customWidth="1"/>
    <col min="5635" max="5635" width="29.42578125" style="334" customWidth="1"/>
    <col min="5636" max="5636" width="6.28515625" style="334" customWidth="1"/>
    <col min="5637" max="5637" width="4.28515625" style="334" customWidth="1"/>
    <col min="5638" max="5638" width="6.42578125" style="334" customWidth="1"/>
    <col min="5639" max="5639" width="3.28515625" style="334" customWidth="1"/>
    <col min="5640" max="5640" width="6" style="334" customWidth="1"/>
    <col min="5641" max="5641" width="5.7109375" style="334" bestFit="1" customWidth="1"/>
    <col min="5642" max="5642" width="7" style="334" customWidth="1"/>
    <col min="5643" max="5643" width="5.42578125" style="334" customWidth="1"/>
    <col min="5644" max="5644" width="5" style="334" customWidth="1"/>
    <col min="5645" max="5645" width="6" style="334" bestFit="1" customWidth="1"/>
    <col min="5646" max="5646" width="6.140625" style="334" customWidth="1"/>
    <col min="5647" max="5647" width="16.5703125" style="334" customWidth="1"/>
    <col min="5648" max="5888" width="11.42578125" style="334"/>
    <col min="5889" max="5889" width="3.85546875" style="334" customWidth="1"/>
    <col min="5890" max="5890" width="49.7109375" style="334" customWidth="1"/>
    <col min="5891" max="5891" width="29.42578125" style="334" customWidth="1"/>
    <col min="5892" max="5892" width="6.28515625" style="334" customWidth="1"/>
    <col min="5893" max="5893" width="4.28515625" style="334" customWidth="1"/>
    <col min="5894" max="5894" width="6.42578125" style="334" customWidth="1"/>
    <col min="5895" max="5895" width="3.28515625" style="334" customWidth="1"/>
    <col min="5896" max="5896" width="6" style="334" customWidth="1"/>
    <col min="5897" max="5897" width="5.7109375" style="334" bestFit="1" customWidth="1"/>
    <col min="5898" max="5898" width="7" style="334" customWidth="1"/>
    <col min="5899" max="5899" width="5.42578125" style="334" customWidth="1"/>
    <col min="5900" max="5900" width="5" style="334" customWidth="1"/>
    <col min="5901" max="5901" width="6" style="334" bestFit="1" customWidth="1"/>
    <col min="5902" max="5902" width="6.140625" style="334" customWidth="1"/>
    <col min="5903" max="5903" width="16.5703125" style="334" customWidth="1"/>
    <col min="5904" max="6144" width="11.42578125" style="334"/>
    <col min="6145" max="6145" width="3.85546875" style="334" customWidth="1"/>
    <col min="6146" max="6146" width="49.7109375" style="334" customWidth="1"/>
    <col min="6147" max="6147" width="29.42578125" style="334" customWidth="1"/>
    <col min="6148" max="6148" width="6.28515625" style="334" customWidth="1"/>
    <col min="6149" max="6149" width="4.28515625" style="334" customWidth="1"/>
    <col min="6150" max="6150" width="6.42578125" style="334" customWidth="1"/>
    <col min="6151" max="6151" width="3.28515625" style="334" customWidth="1"/>
    <col min="6152" max="6152" width="6" style="334" customWidth="1"/>
    <col min="6153" max="6153" width="5.7109375" style="334" bestFit="1" customWidth="1"/>
    <col min="6154" max="6154" width="7" style="334" customWidth="1"/>
    <col min="6155" max="6155" width="5.42578125" style="334" customWidth="1"/>
    <col min="6156" max="6156" width="5" style="334" customWidth="1"/>
    <col min="6157" max="6157" width="6" style="334" bestFit="1" customWidth="1"/>
    <col min="6158" max="6158" width="6.140625" style="334" customWidth="1"/>
    <col min="6159" max="6159" width="16.5703125" style="334" customWidth="1"/>
    <col min="6160" max="6400" width="11.42578125" style="334"/>
    <col min="6401" max="6401" width="3.85546875" style="334" customWidth="1"/>
    <col min="6402" max="6402" width="49.7109375" style="334" customWidth="1"/>
    <col min="6403" max="6403" width="29.42578125" style="334" customWidth="1"/>
    <col min="6404" max="6404" width="6.28515625" style="334" customWidth="1"/>
    <col min="6405" max="6405" width="4.28515625" style="334" customWidth="1"/>
    <col min="6406" max="6406" width="6.42578125" style="334" customWidth="1"/>
    <col min="6407" max="6407" width="3.28515625" style="334" customWidth="1"/>
    <col min="6408" max="6408" width="6" style="334" customWidth="1"/>
    <col min="6409" max="6409" width="5.7109375" style="334" bestFit="1" customWidth="1"/>
    <col min="6410" max="6410" width="7" style="334" customWidth="1"/>
    <col min="6411" max="6411" width="5.42578125" style="334" customWidth="1"/>
    <col min="6412" max="6412" width="5" style="334" customWidth="1"/>
    <col min="6413" max="6413" width="6" style="334" bestFit="1" customWidth="1"/>
    <col min="6414" max="6414" width="6.140625" style="334" customWidth="1"/>
    <col min="6415" max="6415" width="16.5703125" style="334" customWidth="1"/>
    <col min="6416" max="6656" width="11.42578125" style="334"/>
    <col min="6657" max="6657" width="3.85546875" style="334" customWidth="1"/>
    <col min="6658" max="6658" width="49.7109375" style="334" customWidth="1"/>
    <col min="6659" max="6659" width="29.42578125" style="334" customWidth="1"/>
    <col min="6660" max="6660" width="6.28515625" style="334" customWidth="1"/>
    <col min="6661" max="6661" width="4.28515625" style="334" customWidth="1"/>
    <col min="6662" max="6662" width="6.42578125" style="334" customWidth="1"/>
    <col min="6663" max="6663" width="3.28515625" style="334" customWidth="1"/>
    <col min="6664" max="6664" width="6" style="334" customWidth="1"/>
    <col min="6665" max="6665" width="5.7109375" style="334" bestFit="1" customWidth="1"/>
    <col min="6666" max="6666" width="7" style="334" customWidth="1"/>
    <col min="6667" max="6667" width="5.42578125" style="334" customWidth="1"/>
    <col min="6668" max="6668" width="5" style="334" customWidth="1"/>
    <col min="6669" max="6669" width="6" style="334" bestFit="1" customWidth="1"/>
    <col min="6670" max="6670" width="6.140625" style="334" customWidth="1"/>
    <col min="6671" max="6671" width="16.5703125" style="334" customWidth="1"/>
    <col min="6672" max="6912" width="11.42578125" style="334"/>
    <col min="6913" max="6913" width="3.85546875" style="334" customWidth="1"/>
    <col min="6914" max="6914" width="49.7109375" style="334" customWidth="1"/>
    <col min="6915" max="6915" width="29.42578125" style="334" customWidth="1"/>
    <col min="6916" max="6916" width="6.28515625" style="334" customWidth="1"/>
    <col min="6917" max="6917" width="4.28515625" style="334" customWidth="1"/>
    <col min="6918" max="6918" width="6.42578125" style="334" customWidth="1"/>
    <col min="6919" max="6919" width="3.28515625" style="334" customWidth="1"/>
    <col min="6920" max="6920" width="6" style="334" customWidth="1"/>
    <col min="6921" max="6921" width="5.7109375" style="334" bestFit="1" customWidth="1"/>
    <col min="6922" max="6922" width="7" style="334" customWidth="1"/>
    <col min="6923" max="6923" width="5.42578125" style="334" customWidth="1"/>
    <col min="6924" max="6924" width="5" style="334" customWidth="1"/>
    <col min="6925" max="6925" width="6" style="334" bestFit="1" customWidth="1"/>
    <col min="6926" max="6926" width="6.140625" style="334" customWidth="1"/>
    <col min="6927" max="6927" width="16.5703125" style="334" customWidth="1"/>
    <col min="6928" max="7168" width="11.42578125" style="334"/>
    <col min="7169" max="7169" width="3.85546875" style="334" customWidth="1"/>
    <col min="7170" max="7170" width="49.7109375" style="334" customWidth="1"/>
    <col min="7171" max="7171" width="29.42578125" style="334" customWidth="1"/>
    <col min="7172" max="7172" width="6.28515625" style="334" customWidth="1"/>
    <col min="7173" max="7173" width="4.28515625" style="334" customWidth="1"/>
    <col min="7174" max="7174" width="6.42578125" style="334" customWidth="1"/>
    <col min="7175" max="7175" width="3.28515625" style="334" customWidth="1"/>
    <col min="7176" max="7176" width="6" style="334" customWidth="1"/>
    <col min="7177" max="7177" width="5.7109375" style="334" bestFit="1" customWidth="1"/>
    <col min="7178" max="7178" width="7" style="334" customWidth="1"/>
    <col min="7179" max="7179" width="5.42578125" style="334" customWidth="1"/>
    <col min="7180" max="7180" width="5" style="334" customWidth="1"/>
    <col min="7181" max="7181" width="6" style="334" bestFit="1" customWidth="1"/>
    <col min="7182" max="7182" width="6.140625" style="334" customWidth="1"/>
    <col min="7183" max="7183" width="16.5703125" style="334" customWidth="1"/>
    <col min="7184" max="7424" width="11.42578125" style="334"/>
    <col min="7425" max="7425" width="3.85546875" style="334" customWidth="1"/>
    <col min="7426" max="7426" width="49.7109375" style="334" customWidth="1"/>
    <col min="7427" max="7427" width="29.42578125" style="334" customWidth="1"/>
    <col min="7428" max="7428" width="6.28515625" style="334" customWidth="1"/>
    <col min="7429" max="7429" width="4.28515625" style="334" customWidth="1"/>
    <col min="7430" max="7430" width="6.42578125" style="334" customWidth="1"/>
    <col min="7431" max="7431" width="3.28515625" style="334" customWidth="1"/>
    <col min="7432" max="7432" width="6" style="334" customWidth="1"/>
    <col min="7433" max="7433" width="5.7109375" style="334" bestFit="1" customWidth="1"/>
    <col min="7434" max="7434" width="7" style="334" customWidth="1"/>
    <col min="7435" max="7435" width="5.42578125" style="334" customWidth="1"/>
    <col min="7436" max="7436" width="5" style="334" customWidth="1"/>
    <col min="7437" max="7437" width="6" style="334" bestFit="1" customWidth="1"/>
    <col min="7438" max="7438" width="6.140625" style="334" customWidth="1"/>
    <col min="7439" max="7439" width="16.5703125" style="334" customWidth="1"/>
    <col min="7440" max="7680" width="11.42578125" style="334"/>
    <col min="7681" max="7681" width="3.85546875" style="334" customWidth="1"/>
    <col min="7682" max="7682" width="49.7109375" style="334" customWidth="1"/>
    <col min="7683" max="7683" width="29.42578125" style="334" customWidth="1"/>
    <col min="7684" max="7684" width="6.28515625" style="334" customWidth="1"/>
    <col min="7685" max="7685" width="4.28515625" style="334" customWidth="1"/>
    <col min="7686" max="7686" width="6.42578125" style="334" customWidth="1"/>
    <col min="7687" max="7687" width="3.28515625" style="334" customWidth="1"/>
    <col min="7688" max="7688" width="6" style="334" customWidth="1"/>
    <col min="7689" max="7689" width="5.7109375" style="334" bestFit="1" customWidth="1"/>
    <col min="7690" max="7690" width="7" style="334" customWidth="1"/>
    <col min="7691" max="7691" width="5.42578125" style="334" customWidth="1"/>
    <col min="7692" max="7692" width="5" style="334" customWidth="1"/>
    <col min="7693" max="7693" width="6" style="334" bestFit="1" customWidth="1"/>
    <col min="7694" max="7694" width="6.140625" style="334" customWidth="1"/>
    <col min="7695" max="7695" width="16.5703125" style="334" customWidth="1"/>
    <col min="7696" max="7936" width="11.42578125" style="334"/>
    <col min="7937" max="7937" width="3.85546875" style="334" customWidth="1"/>
    <col min="7938" max="7938" width="49.7109375" style="334" customWidth="1"/>
    <col min="7939" max="7939" width="29.42578125" style="334" customWidth="1"/>
    <col min="7940" max="7940" width="6.28515625" style="334" customWidth="1"/>
    <col min="7941" max="7941" width="4.28515625" style="334" customWidth="1"/>
    <col min="7942" max="7942" width="6.42578125" style="334" customWidth="1"/>
    <col min="7943" max="7943" width="3.28515625" style="334" customWidth="1"/>
    <col min="7944" max="7944" width="6" style="334" customWidth="1"/>
    <col min="7945" max="7945" width="5.7109375" style="334" bestFit="1" customWidth="1"/>
    <col min="7946" max="7946" width="7" style="334" customWidth="1"/>
    <col min="7947" max="7947" width="5.42578125" style="334" customWidth="1"/>
    <col min="7948" max="7948" width="5" style="334" customWidth="1"/>
    <col min="7949" max="7949" width="6" style="334" bestFit="1" customWidth="1"/>
    <col min="7950" max="7950" width="6.140625" style="334" customWidth="1"/>
    <col min="7951" max="7951" width="16.5703125" style="334" customWidth="1"/>
    <col min="7952" max="8192" width="11.42578125" style="334"/>
    <col min="8193" max="8193" width="3.85546875" style="334" customWidth="1"/>
    <col min="8194" max="8194" width="49.7109375" style="334" customWidth="1"/>
    <col min="8195" max="8195" width="29.42578125" style="334" customWidth="1"/>
    <col min="8196" max="8196" width="6.28515625" style="334" customWidth="1"/>
    <col min="8197" max="8197" width="4.28515625" style="334" customWidth="1"/>
    <col min="8198" max="8198" width="6.42578125" style="334" customWidth="1"/>
    <col min="8199" max="8199" width="3.28515625" style="334" customWidth="1"/>
    <col min="8200" max="8200" width="6" style="334" customWidth="1"/>
    <col min="8201" max="8201" width="5.7109375" style="334" bestFit="1" customWidth="1"/>
    <col min="8202" max="8202" width="7" style="334" customWidth="1"/>
    <col min="8203" max="8203" width="5.42578125" style="334" customWidth="1"/>
    <col min="8204" max="8204" width="5" style="334" customWidth="1"/>
    <col min="8205" max="8205" width="6" style="334" bestFit="1" customWidth="1"/>
    <col min="8206" max="8206" width="6.140625" style="334" customWidth="1"/>
    <col min="8207" max="8207" width="16.5703125" style="334" customWidth="1"/>
    <col min="8208" max="8448" width="11.42578125" style="334"/>
    <col min="8449" max="8449" width="3.85546875" style="334" customWidth="1"/>
    <col min="8450" max="8450" width="49.7109375" style="334" customWidth="1"/>
    <col min="8451" max="8451" width="29.42578125" style="334" customWidth="1"/>
    <col min="8452" max="8452" width="6.28515625" style="334" customWidth="1"/>
    <col min="8453" max="8453" width="4.28515625" style="334" customWidth="1"/>
    <col min="8454" max="8454" width="6.42578125" style="334" customWidth="1"/>
    <col min="8455" max="8455" width="3.28515625" style="334" customWidth="1"/>
    <col min="8456" max="8456" width="6" style="334" customWidth="1"/>
    <col min="8457" max="8457" width="5.7109375" style="334" bestFit="1" customWidth="1"/>
    <col min="8458" max="8458" width="7" style="334" customWidth="1"/>
    <col min="8459" max="8459" width="5.42578125" style="334" customWidth="1"/>
    <col min="8460" max="8460" width="5" style="334" customWidth="1"/>
    <col min="8461" max="8461" width="6" style="334" bestFit="1" customWidth="1"/>
    <col min="8462" max="8462" width="6.140625" style="334" customWidth="1"/>
    <col min="8463" max="8463" width="16.5703125" style="334" customWidth="1"/>
    <col min="8464" max="8704" width="11.42578125" style="334"/>
    <col min="8705" max="8705" width="3.85546875" style="334" customWidth="1"/>
    <col min="8706" max="8706" width="49.7109375" style="334" customWidth="1"/>
    <col min="8707" max="8707" width="29.42578125" style="334" customWidth="1"/>
    <col min="8708" max="8708" width="6.28515625" style="334" customWidth="1"/>
    <col min="8709" max="8709" width="4.28515625" style="334" customWidth="1"/>
    <col min="8710" max="8710" width="6.42578125" style="334" customWidth="1"/>
    <col min="8711" max="8711" width="3.28515625" style="334" customWidth="1"/>
    <col min="8712" max="8712" width="6" style="334" customWidth="1"/>
    <col min="8713" max="8713" width="5.7109375" style="334" bestFit="1" customWidth="1"/>
    <col min="8714" max="8714" width="7" style="334" customWidth="1"/>
    <col min="8715" max="8715" width="5.42578125" style="334" customWidth="1"/>
    <col min="8716" max="8716" width="5" style="334" customWidth="1"/>
    <col min="8717" max="8717" width="6" style="334" bestFit="1" customWidth="1"/>
    <col min="8718" max="8718" width="6.140625" style="334" customWidth="1"/>
    <col min="8719" max="8719" width="16.5703125" style="334" customWidth="1"/>
    <col min="8720" max="8960" width="11.42578125" style="334"/>
    <col min="8961" max="8961" width="3.85546875" style="334" customWidth="1"/>
    <col min="8962" max="8962" width="49.7109375" style="334" customWidth="1"/>
    <col min="8963" max="8963" width="29.42578125" style="334" customWidth="1"/>
    <col min="8964" max="8964" width="6.28515625" style="334" customWidth="1"/>
    <col min="8965" max="8965" width="4.28515625" style="334" customWidth="1"/>
    <col min="8966" max="8966" width="6.42578125" style="334" customWidth="1"/>
    <col min="8967" max="8967" width="3.28515625" style="334" customWidth="1"/>
    <col min="8968" max="8968" width="6" style="334" customWidth="1"/>
    <col min="8969" max="8969" width="5.7109375" style="334" bestFit="1" customWidth="1"/>
    <col min="8970" max="8970" width="7" style="334" customWidth="1"/>
    <col min="8971" max="8971" width="5.42578125" style="334" customWidth="1"/>
    <col min="8972" max="8972" width="5" style="334" customWidth="1"/>
    <col min="8973" max="8973" width="6" style="334" bestFit="1" customWidth="1"/>
    <col min="8974" max="8974" width="6.140625" style="334" customWidth="1"/>
    <col min="8975" max="8975" width="16.5703125" style="334" customWidth="1"/>
    <col min="8976" max="9216" width="11.42578125" style="334"/>
    <col min="9217" max="9217" width="3.85546875" style="334" customWidth="1"/>
    <col min="9218" max="9218" width="49.7109375" style="334" customWidth="1"/>
    <col min="9219" max="9219" width="29.42578125" style="334" customWidth="1"/>
    <col min="9220" max="9220" width="6.28515625" style="334" customWidth="1"/>
    <col min="9221" max="9221" width="4.28515625" style="334" customWidth="1"/>
    <col min="9222" max="9222" width="6.42578125" style="334" customWidth="1"/>
    <col min="9223" max="9223" width="3.28515625" style="334" customWidth="1"/>
    <col min="9224" max="9224" width="6" style="334" customWidth="1"/>
    <col min="9225" max="9225" width="5.7109375" style="334" bestFit="1" customWidth="1"/>
    <col min="9226" max="9226" width="7" style="334" customWidth="1"/>
    <col min="9227" max="9227" width="5.42578125" style="334" customWidth="1"/>
    <col min="9228" max="9228" width="5" style="334" customWidth="1"/>
    <col min="9229" max="9229" width="6" style="334" bestFit="1" customWidth="1"/>
    <col min="9230" max="9230" width="6.140625" style="334" customWidth="1"/>
    <col min="9231" max="9231" width="16.5703125" style="334" customWidth="1"/>
    <col min="9232" max="9472" width="11.42578125" style="334"/>
    <col min="9473" max="9473" width="3.85546875" style="334" customWidth="1"/>
    <col min="9474" max="9474" width="49.7109375" style="334" customWidth="1"/>
    <col min="9475" max="9475" width="29.42578125" style="334" customWidth="1"/>
    <col min="9476" max="9476" width="6.28515625" style="334" customWidth="1"/>
    <col min="9477" max="9477" width="4.28515625" style="334" customWidth="1"/>
    <col min="9478" max="9478" width="6.42578125" style="334" customWidth="1"/>
    <col min="9479" max="9479" width="3.28515625" style="334" customWidth="1"/>
    <col min="9480" max="9480" width="6" style="334" customWidth="1"/>
    <col min="9481" max="9481" width="5.7109375" style="334" bestFit="1" customWidth="1"/>
    <col min="9482" max="9482" width="7" style="334" customWidth="1"/>
    <col min="9483" max="9483" width="5.42578125" style="334" customWidth="1"/>
    <col min="9484" max="9484" width="5" style="334" customWidth="1"/>
    <col min="9485" max="9485" width="6" style="334" bestFit="1" customWidth="1"/>
    <col min="9486" max="9486" width="6.140625" style="334" customWidth="1"/>
    <col min="9487" max="9487" width="16.5703125" style="334" customWidth="1"/>
    <col min="9488" max="9728" width="11.42578125" style="334"/>
    <col min="9729" max="9729" width="3.85546875" style="334" customWidth="1"/>
    <col min="9730" max="9730" width="49.7109375" style="334" customWidth="1"/>
    <col min="9731" max="9731" width="29.42578125" style="334" customWidth="1"/>
    <col min="9732" max="9732" width="6.28515625" style="334" customWidth="1"/>
    <col min="9733" max="9733" width="4.28515625" style="334" customWidth="1"/>
    <col min="9734" max="9734" width="6.42578125" style="334" customWidth="1"/>
    <col min="9735" max="9735" width="3.28515625" style="334" customWidth="1"/>
    <col min="9736" max="9736" width="6" style="334" customWidth="1"/>
    <col min="9737" max="9737" width="5.7109375" style="334" bestFit="1" customWidth="1"/>
    <col min="9738" max="9738" width="7" style="334" customWidth="1"/>
    <col min="9739" max="9739" width="5.42578125" style="334" customWidth="1"/>
    <col min="9740" max="9740" width="5" style="334" customWidth="1"/>
    <col min="9741" max="9741" width="6" style="334" bestFit="1" customWidth="1"/>
    <col min="9742" max="9742" width="6.140625" style="334" customWidth="1"/>
    <col min="9743" max="9743" width="16.5703125" style="334" customWidth="1"/>
    <col min="9744" max="9984" width="11.42578125" style="334"/>
    <col min="9985" max="9985" width="3.85546875" style="334" customWidth="1"/>
    <col min="9986" max="9986" width="49.7109375" style="334" customWidth="1"/>
    <col min="9987" max="9987" width="29.42578125" style="334" customWidth="1"/>
    <col min="9988" max="9988" width="6.28515625" style="334" customWidth="1"/>
    <col min="9989" max="9989" width="4.28515625" style="334" customWidth="1"/>
    <col min="9990" max="9990" width="6.42578125" style="334" customWidth="1"/>
    <col min="9991" max="9991" width="3.28515625" style="334" customWidth="1"/>
    <col min="9992" max="9992" width="6" style="334" customWidth="1"/>
    <col min="9993" max="9993" width="5.7109375" style="334" bestFit="1" customWidth="1"/>
    <col min="9994" max="9994" width="7" style="334" customWidth="1"/>
    <col min="9995" max="9995" width="5.42578125" style="334" customWidth="1"/>
    <col min="9996" max="9996" width="5" style="334" customWidth="1"/>
    <col min="9997" max="9997" width="6" style="334" bestFit="1" customWidth="1"/>
    <col min="9998" max="9998" width="6.140625" style="334" customWidth="1"/>
    <col min="9999" max="9999" width="16.5703125" style="334" customWidth="1"/>
    <col min="10000" max="10240" width="11.42578125" style="334"/>
    <col min="10241" max="10241" width="3.85546875" style="334" customWidth="1"/>
    <col min="10242" max="10242" width="49.7109375" style="334" customWidth="1"/>
    <col min="10243" max="10243" width="29.42578125" style="334" customWidth="1"/>
    <col min="10244" max="10244" width="6.28515625" style="334" customWidth="1"/>
    <col min="10245" max="10245" width="4.28515625" style="334" customWidth="1"/>
    <col min="10246" max="10246" width="6.42578125" style="334" customWidth="1"/>
    <col min="10247" max="10247" width="3.28515625" style="334" customWidth="1"/>
    <col min="10248" max="10248" width="6" style="334" customWidth="1"/>
    <col min="10249" max="10249" width="5.7109375" style="334" bestFit="1" customWidth="1"/>
    <col min="10250" max="10250" width="7" style="334" customWidth="1"/>
    <col min="10251" max="10251" width="5.42578125" style="334" customWidth="1"/>
    <col min="10252" max="10252" width="5" style="334" customWidth="1"/>
    <col min="10253" max="10253" width="6" style="334" bestFit="1" customWidth="1"/>
    <col min="10254" max="10254" width="6.140625" style="334" customWidth="1"/>
    <col min="10255" max="10255" width="16.5703125" style="334" customWidth="1"/>
    <col min="10256" max="10496" width="11.42578125" style="334"/>
    <col min="10497" max="10497" width="3.85546875" style="334" customWidth="1"/>
    <col min="10498" max="10498" width="49.7109375" style="334" customWidth="1"/>
    <col min="10499" max="10499" width="29.42578125" style="334" customWidth="1"/>
    <col min="10500" max="10500" width="6.28515625" style="334" customWidth="1"/>
    <col min="10501" max="10501" width="4.28515625" style="334" customWidth="1"/>
    <col min="10502" max="10502" width="6.42578125" style="334" customWidth="1"/>
    <col min="10503" max="10503" width="3.28515625" style="334" customWidth="1"/>
    <col min="10504" max="10504" width="6" style="334" customWidth="1"/>
    <col min="10505" max="10505" width="5.7109375" style="334" bestFit="1" customWidth="1"/>
    <col min="10506" max="10506" width="7" style="334" customWidth="1"/>
    <col min="10507" max="10507" width="5.42578125" style="334" customWidth="1"/>
    <col min="10508" max="10508" width="5" style="334" customWidth="1"/>
    <col min="10509" max="10509" width="6" style="334" bestFit="1" customWidth="1"/>
    <col min="10510" max="10510" width="6.140625" style="334" customWidth="1"/>
    <col min="10511" max="10511" width="16.5703125" style="334" customWidth="1"/>
    <col min="10512" max="10752" width="11.42578125" style="334"/>
    <col min="10753" max="10753" width="3.85546875" style="334" customWidth="1"/>
    <col min="10754" max="10754" width="49.7109375" style="334" customWidth="1"/>
    <col min="10755" max="10755" width="29.42578125" style="334" customWidth="1"/>
    <col min="10756" max="10756" width="6.28515625" style="334" customWidth="1"/>
    <col min="10757" max="10757" width="4.28515625" style="334" customWidth="1"/>
    <col min="10758" max="10758" width="6.42578125" style="334" customWidth="1"/>
    <col min="10759" max="10759" width="3.28515625" style="334" customWidth="1"/>
    <col min="10760" max="10760" width="6" style="334" customWidth="1"/>
    <col min="10761" max="10761" width="5.7109375" style="334" bestFit="1" customWidth="1"/>
    <col min="10762" max="10762" width="7" style="334" customWidth="1"/>
    <col min="10763" max="10763" width="5.42578125" style="334" customWidth="1"/>
    <col min="10764" max="10764" width="5" style="334" customWidth="1"/>
    <col min="10765" max="10765" width="6" style="334" bestFit="1" customWidth="1"/>
    <col min="10766" max="10766" width="6.140625" style="334" customWidth="1"/>
    <col min="10767" max="10767" width="16.5703125" style="334" customWidth="1"/>
    <col min="10768" max="11008" width="11.42578125" style="334"/>
    <col min="11009" max="11009" width="3.85546875" style="334" customWidth="1"/>
    <col min="11010" max="11010" width="49.7109375" style="334" customWidth="1"/>
    <col min="11011" max="11011" width="29.42578125" style="334" customWidth="1"/>
    <col min="11012" max="11012" width="6.28515625" style="334" customWidth="1"/>
    <col min="11013" max="11013" width="4.28515625" style="334" customWidth="1"/>
    <col min="11014" max="11014" width="6.42578125" style="334" customWidth="1"/>
    <col min="11015" max="11015" width="3.28515625" style="334" customWidth="1"/>
    <col min="11016" max="11016" width="6" style="334" customWidth="1"/>
    <col min="11017" max="11017" width="5.7109375" style="334" bestFit="1" customWidth="1"/>
    <col min="11018" max="11018" width="7" style="334" customWidth="1"/>
    <col min="11019" max="11019" width="5.42578125" style="334" customWidth="1"/>
    <col min="11020" max="11020" width="5" style="334" customWidth="1"/>
    <col min="11021" max="11021" width="6" style="334" bestFit="1" customWidth="1"/>
    <col min="11022" max="11022" width="6.140625" style="334" customWidth="1"/>
    <col min="11023" max="11023" width="16.5703125" style="334" customWidth="1"/>
    <col min="11024" max="11264" width="11.42578125" style="334"/>
    <col min="11265" max="11265" width="3.85546875" style="334" customWidth="1"/>
    <col min="11266" max="11266" width="49.7109375" style="334" customWidth="1"/>
    <col min="11267" max="11267" width="29.42578125" style="334" customWidth="1"/>
    <col min="11268" max="11268" width="6.28515625" style="334" customWidth="1"/>
    <col min="11269" max="11269" width="4.28515625" style="334" customWidth="1"/>
    <col min="11270" max="11270" width="6.42578125" style="334" customWidth="1"/>
    <col min="11271" max="11271" width="3.28515625" style="334" customWidth="1"/>
    <col min="11272" max="11272" width="6" style="334" customWidth="1"/>
    <col min="11273" max="11273" width="5.7109375" style="334" bestFit="1" customWidth="1"/>
    <col min="11274" max="11274" width="7" style="334" customWidth="1"/>
    <col min="11275" max="11275" width="5.42578125" style="334" customWidth="1"/>
    <col min="11276" max="11276" width="5" style="334" customWidth="1"/>
    <col min="11277" max="11277" width="6" style="334" bestFit="1" customWidth="1"/>
    <col min="11278" max="11278" width="6.140625" style="334" customWidth="1"/>
    <col min="11279" max="11279" width="16.5703125" style="334" customWidth="1"/>
    <col min="11280" max="11520" width="11.42578125" style="334"/>
    <col min="11521" max="11521" width="3.85546875" style="334" customWidth="1"/>
    <col min="11522" max="11522" width="49.7109375" style="334" customWidth="1"/>
    <col min="11523" max="11523" width="29.42578125" style="334" customWidth="1"/>
    <col min="11524" max="11524" width="6.28515625" style="334" customWidth="1"/>
    <col min="11525" max="11525" width="4.28515625" style="334" customWidth="1"/>
    <col min="11526" max="11526" width="6.42578125" style="334" customWidth="1"/>
    <col min="11527" max="11527" width="3.28515625" style="334" customWidth="1"/>
    <col min="11528" max="11528" width="6" style="334" customWidth="1"/>
    <col min="11529" max="11529" width="5.7109375" style="334" bestFit="1" customWidth="1"/>
    <col min="11530" max="11530" width="7" style="334" customWidth="1"/>
    <col min="11531" max="11531" width="5.42578125" style="334" customWidth="1"/>
    <col min="11532" max="11532" width="5" style="334" customWidth="1"/>
    <col min="11533" max="11533" width="6" style="334" bestFit="1" customWidth="1"/>
    <col min="11534" max="11534" width="6.140625" style="334" customWidth="1"/>
    <col min="11535" max="11535" width="16.5703125" style="334" customWidth="1"/>
    <col min="11536" max="11776" width="11.42578125" style="334"/>
    <col min="11777" max="11777" width="3.85546875" style="334" customWidth="1"/>
    <col min="11778" max="11778" width="49.7109375" style="334" customWidth="1"/>
    <col min="11779" max="11779" width="29.42578125" style="334" customWidth="1"/>
    <col min="11780" max="11780" width="6.28515625" style="334" customWidth="1"/>
    <col min="11781" max="11781" width="4.28515625" style="334" customWidth="1"/>
    <col min="11782" max="11782" width="6.42578125" style="334" customWidth="1"/>
    <col min="11783" max="11783" width="3.28515625" style="334" customWidth="1"/>
    <col min="11784" max="11784" width="6" style="334" customWidth="1"/>
    <col min="11785" max="11785" width="5.7109375" style="334" bestFit="1" customWidth="1"/>
    <col min="11786" max="11786" width="7" style="334" customWidth="1"/>
    <col min="11787" max="11787" width="5.42578125" style="334" customWidth="1"/>
    <col min="11788" max="11788" width="5" style="334" customWidth="1"/>
    <col min="11789" max="11789" width="6" style="334" bestFit="1" customWidth="1"/>
    <col min="11790" max="11790" width="6.140625" style="334" customWidth="1"/>
    <col min="11791" max="11791" width="16.5703125" style="334" customWidth="1"/>
    <col min="11792" max="12032" width="11.42578125" style="334"/>
    <col min="12033" max="12033" width="3.85546875" style="334" customWidth="1"/>
    <col min="12034" max="12034" width="49.7109375" style="334" customWidth="1"/>
    <col min="12035" max="12035" width="29.42578125" style="334" customWidth="1"/>
    <col min="12036" max="12036" width="6.28515625" style="334" customWidth="1"/>
    <col min="12037" max="12037" width="4.28515625" style="334" customWidth="1"/>
    <col min="12038" max="12038" width="6.42578125" style="334" customWidth="1"/>
    <col min="12039" max="12039" width="3.28515625" style="334" customWidth="1"/>
    <col min="12040" max="12040" width="6" style="334" customWidth="1"/>
    <col min="12041" max="12041" width="5.7109375" style="334" bestFit="1" customWidth="1"/>
    <col min="12042" max="12042" width="7" style="334" customWidth="1"/>
    <col min="12043" max="12043" width="5.42578125" style="334" customWidth="1"/>
    <col min="12044" max="12044" width="5" style="334" customWidth="1"/>
    <col min="12045" max="12045" width="6" style="334" bestFit="1" customWidth="1"/>
    <col min="12046" max="12046" width="6.140625" style="334" customWidth="1"/>
    <col min="12047" max="12047" width="16.5703125" style="334" customWidth="1"/>
    <col min="12048" max="12288" width="11.42578125" style="334"/>
    <col min="12289" max="12289" width="3.85546875" style="334" customWidth="1"/>
    <col min="12290" max="12290" width="49.7109375" style="334" customWidth="1"/>
    <col min="12291" max="12291" width="29.42578125" style="334" customWidth="1"/>
    <col min="12292" max="12292" width="6.28515625" style="334" customWidth="1"/>
    <col min="12293" max="12293" width="4.28515625" style="334" customWidth="1"/>
    <col min="12294" max="12294" width="6.42578125" style="334" customWidth="1"/>
    <col min="12295" max="12295" width="3.28515625" style="334" customWidth="1"/>
    <col min="12296" max="12296" width="6" style="334" customWidth="1"/>
    <col min="12297" max="12297" width="5.7109375" style="334" bestFit="1" customWidth="1"/>
    <col min="12298" max="12298" width="7" style="334" customWidth="1"/>
    <col min="12299" max="12299" width="5.42578125" style="334" customWidth="1"/>
    <col min="12300" max="12300" width="5" style="334" customWidth="1"/>
    <col min="12301" max="12301" width="6" style="334" bestFit="1" customWidth="1"/>
    <col min="12302" max="12302" width="6.140625" style="334" customWidth="1"/>
    <col min="12303" max="12303" width="16.5703125" style="334" customWidth="1"/>
    <col min="12304" max="12544" width="11.42578125" style="334"/>
    <col min="12545" max="12545" width="3.85546875" style="334" customWidth="1"/>
    <col min="12546" max="12546" width="49.7109375" style="334" customWidth="1"/>
    <col min="12547" max="12547" width="29.42578125" style="334" customWidth="1"/>
    <col min="12548" max="12548" width="6.28515625" style="334" customWidth="1"/>
    <col min="12549" max="12549" width="4.28515625" style="334" customWidth="1"/>
    <col min="12550" max="12550" width="6.42578125" style="334" customWidth="1"/>
    <col min="12551" max="12551" width="3.28515625" style="334" customWidth="1"/>
    <col min="12552" max="12552" width="6" style="334" customWidth="1"/>
    <col min="12553" max="12553" width="5.7109375" style="334" bestFit="1" customWidth="1"/>
    <col min="12554" max="12554" width="7" style="334" customWidth="1"/>
    <col min="12555" max="12555" width="5.42578125" style="334" customWidth="1"/>
    <col min="12556" max="12556" width="5" style="334" customWidth="1"/>
    <col min="12557" max="12557" width="6" style="334" bestFit="1" customWidth="1"/>
    <col min="12558" max="12558" width="6.140625" style="334" customWidth="1"/>
    <col min="12559" max="12559" width="16.5703125" style="334" customWidth="1"/>
    <col min="12560" max="12800" width="11.42578125" style="334"/>
    <col min="12801" max="12801" width="3.85546875" style="334" customWidth="1"/>
    <col min="12802" max="12802" width="49.7109375" style="334" customWidth="1"/>
    <col min="12803" max="12803" width="29.42578125" style="334" customWidth="1"/>
    <col min="12804" max="12804" width="6.28515625" style="334" customWidth="1"/>
    <col min="12805" max="12805" width="4.28515625" style="334" customWidth="1"/>
    <col min="12806" max="12806" width="6.42578125" style="334" customWidth="1"/>
    <col min="12807" max="12807" width="3.28515625" style="334" customWidth="1"/>
    <col min="12808" max="12808" width="6" style="334" customWidth="1"/>
    <col min="12809" max="12809" width="5.7109375" style="334" bestFit="1" customWidth="1"/>
    <col min="12810" max="12810" width="7" style="334" customWidth="1"/>
    <col min="12811" max="12811" width="5.42578125" style="334" customWidth="1"/>
    <col min="12812" max="12812" width="5" style="334" customWidth="1"/>
    <col min="12813" max="12813" width="6" style="334" bestFit="1" customWidth="1"/>
    <col min="12814" max="12814" width="6.140625" style="334" customWidth="1"/>
    <col min="12815" max="12815" width="16.5703125" style="334" customWidth="1"/>
    <col min="12816" max="13056" width="11.42578125" style="334"/>
    <col min="13057" max="13057" width="3.85546875" style="334" customWidth="1"/>
    <col min="13058" max="13058" width="49.7109375" style="334" customWidth="1"/>
    <col min="13059" max="13059" width="29.42578125" style="334" customWidth="1"/>
    <col min="13060" max="13060" width="6.28515625" style="334" customWidth="1"/>
    <col min="13061" max="13061" width="4.28515625" style="334" customWidth="1"/>
    <col min="13062" max="13062" width="6.42578125" style="334" customWidth="1"/>
    <col min="13063" max="13063" width="3.28515625" style="334" customWidth="1"/>
    <col min="13064" max="13064" width="6" style="334" customWidth="1"/>
    <col min="13065" max="13065" width="5.7109375" style="334" bestFit="1" customWidth="1"/>
    <col min="13066" max="13066" width="7" style="334" customWidth="1"/>
    <col min="13067" max="13067" width="5.42578125" style="334" customWidth="1"/>
    <col min="13068" max="13068" width="5" style="334" customWidth="1"/>
    <col min="13069" max="13069" width="6" style="334" bestFit="1" customWidth="1"/>
    <col min="13070" max="13070" width="6.140625" style="334" customWidth="1"/>
    <col min="13071" max="13071" width="16.5703125" style="334" customWidth="1"/>
    <col min="13072" max="13312" width="11.42578125" style="334"/>
    <col min="13313" max="13313" width="3.85546875" style="334" customWidth="1"/>
    <col min="13314" max="13314" width="49.7109375" style="334" customWidth="1"/>
    <col min="13315" max="13315" width="29.42578125" style="334" customWidth="1"/>
    <col min="13316" max="13316" width="6.28515625" style="334" customWidth="1"/>
    <col min="13317" max="13317" width="4.28515625" style="334" customWidth="1"/>
    <col min="13318" max="13318" width="6.42578125" style="334" customWidth="1"/>
    <col min="13319" max="13319" width="3.28515625" style="334" customWidth="1"/>
    <col min="13320" max="13320" width="6" style="334" customWidth="1"/>
    <col min="13321" max="13321" width="5.7109375" style="334" bestFit="1" customWidth="1"/>
    <col min="13322" max="13322" width="7" style="334" customWidth="1"/>
    <col min="13323" max="13323" width="5.42578125" style="334" customWidth="1"/>
    <col min="13324" max="13324" width="5" style="334" customWidth="1"/>
    <col min="13325" max="13325" width="6" style="334" bestFit="1" customWidth="1"/>
    <col min="13326" max="13326" width="6.140625" style="334" customWidth="1"/>
    <col min="13327" max="13327" width="16.5703125" style="334" customWidth="1"/>
    <col min="13328" max="13568" width="11.42578125" style="334"/>
    <col min="13569" max="13569" width="3.85546875" style="334" customWidth="1"/>
    <col min="13570" max="13570" width="49.7109375" style="334" customWidth="1"/>
    <col min="13571" max="13571" width="29.42578125" style="334" customWidth="1"/>
    <col min="13572" max="13572" width="6.28515625" style="334" customWidth="1"/>
    <col min="13573" max="13573" width="4.28515625" style="334" customWidth="1"/>
    <col min="13574" max="13574" width="6.42578125" style="334" customWidth="1"/>
    <col min="13575" max="13575" width="3.28515625" style="334" customWidth="1"/>
    <col min="13576" max="13576" width="6" style="334" customWidth="1"/>
    <col min="13577" max="13577" width="5.7109375" style="334" bestFit="1" customWidth="1"/>
    <col min="13578" max="13578" width="7" style="334" customWidth="1"/>
    <col min="13579" max="13579" width="5.42578125" style="334" customWidth="1"/>
    <col min="13580" max="13580" width="5" style="334" customWidth="1"/>
    <col min="13581" max="13581" width="6" style="334" bestFit="1" customWidth="1"/>
    <col min="13582" max="13582" width="6.140625" style="334" customWidth="1"/>
    <col min="13583" max="13583" width="16.5703125" style="334" customWidth="1"/>
    <col min="13584" max="13824" width="11.42578125" style="334"/>
    <col min="13825" max="13825" width="3.85546875" style="334" customWidth="1"/>
    <col min="13826" max="13826" width="49.7109375" style="334" customWidth="1"/>
    <col min="13827" max="13827" width="29.42578125" style="334" customWidth="1"/>
    <col min="13828" max="13828" width="6.28515625" style="334" customWidth="1"/>
    <col min="13829" max="13829" width="4.28515625" style="334" customWidth="1"/>
    <col min="13830" max="13830" width="6.42578125" style="334" customWidth="1"/>
    <col min="13831" max="13831" width="3.28515625" style="334" customWidth="1"/>
    <col min="13832" max="13832" width="6" style="334" customWidth="1"/>
    <col min="13833" max="13833" width="5.7109375" style="334" bestFit="1" customWidth="1"/>
    <col min="13834" max="13834" width="7" style="334" customWidth="1"/>
    <col min="13835" max="13835" width="5.42578125" style="334" customWidth="1"/>
    <col min="13836" max="13836" width="5" style="334" customWidth="1"/>
    <col min="13837" max="13837" width="6" style="334" bestFit="1" customWidth="1"/>
    <col min="13838" max="13838" width="6.140625" style="334" customWidth="1"/>
    <col min="13839" max="13839" width="16.5703125" style="334" customWidth="1"/>
    <col min="13840" max="14080" width="11.42578125" style="334"/>
    <col min="14081" max="14081" width="3.85546875" style="334" customWidth="1"/>
    <col min="14082" max="14082" width="49.7109375" style="334" customWidth="1"/>
    <col min="14083" max="14083" width="29.42578125" style="334" customWidth="1"/>
    <col min="14084" max="14084" width="6.28515625" style="334" customWidth="1"/>
    <col min="14085" max="14085" width="4.28515625" style="334" customWidth="1"/>
    <col min="14086" max="14086" width="6.42578125" style="334" customWidth="1"/>
    <col min="14087" max="14087" width="3.28515625" style="334" customWidth="1"/>
    <col min="14088" max="14088" width="6" style="334" customWidth="1"/>
    <col min="14089" max="14089" width="5.7109375" style="334" bestFit="1" customWidth="1"/>
    <col min="14090" max="14090" width="7" style="334" customWidth="1"/>
    <col min="14091" max="14091" width="5.42578125" style="334" customWidth="1"/>
    <col min="14092" max="14092" width="5" style="334" customWidth="1"/>
    <col min="14093" max="14093" width="6" style="334" bestFit="1" customWidth="1"/>
    <col min="14094" max="14094" width="6.140625" style="334" customWidth="1"/>
    <col min="14095" max="14095" width="16.5703125" style="334" customWidth="1"/>
    <col min="14096" max="14336" width="11.42578125" style="334"/>
    <col min="14337" max="14337" width="3.85546875" style="334" customWidth="1"/>
    <col min="14338" max="14338" width="49.7109375" style="334" customWidth="1"/>
    <col min="14339" max="14339" width="29.42578125" style="334" customWidth="1"/>
    <col min="14340" max="14340" width="6.28515625" style="334" customWidth="1"/>
    <col min="14341" max="14341" width="4.28515625" style="334" customWidth="1"/>
    <col min="14342" max="14342" width="6.42578125" style="334" customWidth="1"/>
    <col min="14343" max="14343" width="3.28515625" style="334" customWidth="1"/>
    <col min="14344" max="14344" width="6" style="334" customWidth="1"/>
    <col min="14345" max="14345" width="5.7109375" style="334" bestFit="1" customWidth="1"/>
    <col min="14346" max="14346" width="7" style="334" customWidth="1"/>
    <col min="14347" max="14347" width="5.42578125" style="334" customWidth="1"/>
    <col min="14348" max="14348" width="5" style="334" customWidth="1"/>
    <col min="14349" max="14349" width="6" style="334" bestFit="1" customWidth="1"/>
    <col min="14350" max="14350" width="6.140625" style="334" customWidth="1"/>
    <col min="14351" max="14351" width="16.5703125" style="334" customWidth="1"/>
    <col min="14352" max="14592" width="11.42578125" style="334"/>
    <col min="14593" max="14593" width="3.85546875" style="334" customWidth="1"/>
    <col min="14594" max="14594" width="49.7109375" style="334" customWidth="1"/>
    <col min="14595" max="14595" width="29.42578125" style="334" customWidth="1"/>
    <col min="14596" max="14596" width="6.28515625" style="334" customWidth="1"/>
    <col min="14597" max="14597" width="4.28515625" style="334" customWidth="1"/>
    <col min="14598" max="14598" width="6.42578125" style="334" customWidth="1"/>
    <col min="14599" max="14599" width="3.28515625" style="334" customWidth="1"/>
    <col min="14600" max="14600" width="6" style="334" customWidth="1"/>
    <col min="14601" max="14601" width="5.7109375" style="334" bestFit="1" customWidth="1"/>
    <col min="14602" max="14602" width="7" style="334" customWidth="1"/>
    <col min="14603" max="14603" width="5.42578125" style="334" customWidth="1"/>
    <col min="14604" max="14604" width="5" style="334" customWidth="1"/>
    <col min="14605" max="14605" width="6" style="334" bestFit="1" customWidth="1"/>
    <col min="14606" max="14606" width="6.140625" style="334" customWidth="1"/>
    <col min="14607" max="14607" width="16.5703125" style="334" customWidth="1"/>
    <col min="14608" max="14848" width="11.42578125" style="334"/>
    <col min="14849" max="14849" width="3.85546875" style="334" customWidth="1"/>
    <col min="14850" max="14850" width="49.7109375" style="334" customWidth="1"/>
    <col min="14851" max="14851" width="29.42578125" style="334" customWidth="1"/>
    <col min="14852" max="14852" width="6.28515625" style="334" customWidth="1"/>
    <col min="14853" max="14853" width="4.28515625" style="334" customWidth="1"/>
    <col min="14854" max="14854" width="6.42578125" style="334" customWidth="1"/>
    <col min="14855" max="14855" width="3.28515625" style="334" customWidth="1"/>
    <col min="14856" max="14856" width="6" style="334" customWidth="1"/>
    <col min="14857" max="14857" width="5.7109375" style="334" bestFit="1" customWidth="1"/>
    <col min="14858" max="14858" width="7" style="334" customWidth="1"/>
    <col min="14859" max="14859" width="5.42578125" style="334" customWidth="1"/>
    <col min="14860" max="14860" width="5" style="334" customWidth="1"/>
    <col min="14861" max="14861" width="6" style="334" bestFit="1" customWidth="1"/>
    <col min="14862" max="14862" width="6.140625" style="334" customWidth="1"/>
    <col min="14863" max="14863" width="16.5703125" style="334" customWidth="1"/>
    <col min="14864" max="15104" width="11.42578125" style="334"/>
    <col min="15105" max="15105" width="3.85546875" style="334" customWidth="1"/>
    <col min="15106" max="15106" width="49.7109375" style="334" customWidth="1"/>
    <col min="15107" max="15107" width="29.42578125" style="334" customWidth="1"/>
    <col min="15108" max="15108" width="6.28515625" style="334" customWidth="1"/>
    <col min="15109" max="15109" width="4.28515625" style="334" customWidth="1"/>
    <col min="15110" max="15110" width="6.42578125" style="334" customWidth="1"/>
    <col min="15111" max="15111" width="3.28515625" style="334" customWidth="1"/>
    <col min="15112" max="15112" width="6" style="334" customWidth="1"/>
    <col min="15113" max="15113" width="5.7109375" style="334" bestFit="1" customWidth="1"/>
    <col min="15114" max="15114" width="7" style="334" customWidth="1"/>
    <col min="15115" max="15115" width="5.42578125" style="334" customWidth="1"/>
    <col min="15116" max="15116" width="5" style="334" customWidth="1"/>
    <col min="15117" max="15117" width="6" style="334" bestFit="1" customWidth="1"/>
    <col min="15118" max="15118" width="6.140625" style="334" customWidth="1"/>
    <col min="15119" max="15119" width="16.5703125" style="334" customWidth="1"/>
    <col min="15120" max="15360" width="11.42578125" style="334"/>
    <col min="15361" max="15361" width="3.85546875" style="334" customWidth="1"/>
    <col min="15362" max="15362" width="49.7109375" style="334" customWidth="1"/>
    <col min="15363" max="15363" width="29.42578125" style="334" customWidth="1"/>
    <col min="15364" max="15364" width="6.28515625" style="334" customWidth="1"/>
    <col min="15365" max="15365" width="4.28515625" style="334" customWidth="1"/>
    <col min="15366" max="15366" width="6.42578125" style="334" customWidth="1"/>
    <col min="15367" max="15367" width="3.28515625" style="334" customWidth="1"/>
    <col min="15368" max="15368" width="6" style="334" customWidth="1"/>
    <col min="15369" max="15369" width="5.7109375" style="334" bestFit="1" customWidth="1"/>
    <col min="15370" max="15370" width="7" style="334" customWidth="1"/>
    <col min="15371" max="15371" width="5.42578125" style="334" customWidth="1"/>
    <col min="15372" max="15372" width="5" style="334" customWidth="1"/>
    <col min="15373" max="15373" width="6" style="334" bestFit="1" customWidth="1"/>
    <col min="15374" max="15374" width="6.140625" style="334" customWidth="1"/>
    <col min="15375" max="15375" width="16.5703125" style="334" customWidth="1"/>
    <col min="15376" max="15616" width="11.42578125" style="334"/>
    <col min="15617" max="15617" width="3.85546875" style="334" customWidth="1"/>
    <col min="15618" max="15618" width="49.7109375" style="334" customWidth="1"/>
    <col min="15619" max="15619" width="29.42578125" style="334" customWidth="1"/>
    <col min="15620" max="15620" width="6.28515625" style="334" customWidth="1"/>
    <col min="15621" max="15621" width="4.28515625" style="334" customWidth="1"/>
    <col min="15622" max="15622" width="6.42578125" style="334" customWidth="1"/>
    <col min="15623" max="15623" width="3.28515625" style="334" customWidth="1"/>
    <col min="15624" max="15624" width="6" style="334" customWidth="1"/>
    <col min="15625" max="15625" width="5.7109375" style="334" bestFit="1" customWidth="1"/>
    <col min="15626" max="15626" width="7" style="334" customWidth="1"/>
    <col min="15627" max="15627" width="5.42578125" style="334" customWidth="1"/>
    <col min="15628" max="15628" width="5" style="334" customWidth="1"/>
    <col min="15629" max="15629" width="6" style="334" bestFit="1" customWidth="1"/>
    <col min="15630" max="15630" width="6.140625" style="334" customWidth="1"/>
    <col min="15631" max="15631" width="16.5703125" style="334" customWidth="1"/>
    <col min="15632" max="15872" width="11.42578125" style="334"/>
    <col min="15873" max="15873" width="3.85546875" style="334" customWidth="1"/>
    <col min="15874" max="15874" width="49.7109375" style="334" customWidth="1"/>
    <col min="15875" max="15875" width="29.42578125" style="334" customWidth="1"/>
    <col min="15876" max="15876" width="6.28515625" style="334" customWidth="1"/>
    <col min="15877" max="15877" width="4.28515625" style="334" customWidth="1"/>
    <col min="15878" max="15878" width="6.42578125" style="334" customWidth="1"/>
    <col min="15879" max="15879" width="3.28515625" style="334" customWidth="1"/>
    <col min="15880" max="15880" width="6" style="334" customWidth="1"/>
    <col min="15881" max="15881" width="5.7109375" style="334" bestFit="1" customWidth="1"/>
    <col min="15882" max="15882" width="7" style="334" customWidth="1"/>
    <col min="15883" max="15883" width="5.42578125" style="334" customWidth="1"/>
    <col min="15884" max="15884" width="5" style="334" customWidth="1"/>
    <col min="15885" max="15885" width="6" style="334" bestFit="1" customWidth="1"/>
    <col min="15886" max="15886" width="6.140625" style="334" customWidth="1"/>
    <col min="15887" max="15887" width="16.5703125" style="334" customWidth="1"/>
    <col min="15888" max="16128" width="11.42578125" style="334"/>
    <col min="16129" max="16129" width="3.85546875" style="334" customWidth="1"/>
    <col min="16130" max="16130" width="49.7109375" style="334" customWidth="1"/>
    <col min="16131" max="16131" width="29.42578125" style="334" customWidth="1"/>
    <col min="16132" max="16132" width="6.28515625" style="334" customWidth="1"/>
    <col min="16133" max="16133" width="4.28515625" style="334" customWidth="1"/>
    <col min="16134" max="16134" width="6.42578125" style="334" customWidth="1"/>
    <col min="16135" max="16135" width="3.28515625" style="334" customWidth="1"/>
    <col min="16136" max="16136" width="6" style="334" customWidth="1"/>
    <col min="16137" max="16137" width="5.7109375" style="334" bestFit="1" customWidth="1"/>
    <col min="16138" max="16138" width="7" style="334" customWidth="1"/>
    <col min="16139" max="16139" width="5.42578125" style="334" customWidth="1"/>
    <col min="16140" max="16140" width="5" style="334" customWidth="1"/>
    <col min="16141" max="16141" width="6" style="334" bestFit="1" customWidth="1"/>
    <col min="16142" max="16142" width="6.140625" style="334" customWidth="1"/>
    <col min="16143" max="16143" width="16.5703125" style="334" customWidth="1"/>
    <col min="16144" max="16384" width="11.42578125" style="334"/>
  </cols>
  <sheetData>
    <row r="1" spans="1:20" ht="18" customHeight="1" thickBot="1" x14ac:dyDescent="0.3">
      <c r="A1" s="307"/>
      <c r="B1" s="924" t="str">
        <f>'Recap Sheet'!A2</f>
        <v>School Food Authority:</v>
      </c>
      <c r="D1" s="308"/>
      <c r="E1" s="2384" t="str">
        <f>'Recap Sheet'!A3</f>
        <v>Offeror Name:</v>
      </c>
      <c r="F1" s="2384"/>
      <c r="G1" s="2384"/>
      <c r="H1" s="2384"/>
      <c r="I1" s="2384"/>
      <c r="J1" s="2384"/>
      <c r="K1" s="2384"/>
      <c r="L1" s="2384"/>
      <c r="M1" s="2384"/>
      <c r="N1" s="924"/>
    </row>
    <row r="2" spans="1:20" s="8" customFormat="1" ht="18.75" customHeight="1" thickBot="1" x14ac:dyDescent="0.3">
      <c r="A2" s="975"/>
      <c r="B2" s="925" t="str">
        <f>'Recap Sheet'!B2</f>
        <v>WILLIAMSBURG COUNTY SCHOOLS</v>
      </c>
      <c r="C2" s="987" t="s">
        <v>27</v>
      </c>
      <c r="D2" s="1013"/>
      <c r="E2" s="2385">
        <f>'Recap Sheet'!B3</f>
        <v>0</v>
      </c>
      <c r="F2" s="2386"/>
      <c r="G2" s="2386"/>
      <c r="H2" s="2386"/>
      <c r="I2" s="2386"/>
      <c r="J2" s="2386"/>
      <c r="K2" s="2386"/>
      <c r="L2" s="2386"/>
      <c r="M2" s="2387"/>
      <c r="N2" s="1599"/>
      <c r="O2" s="953" t="s">
        <v>157</v>
      </c>
      <c r="P2" s="1094" t="s">
        <v>400</v>
      </c>
      <c r="Q2" s="948"/>
      <c r="R2" s="948"/>
      <c r="S2" s="948"/>
      <c r="T2" s="2245"/>
    </row>
    <row r="3" spans="1:20" s="8" customFormat="1" ht="15" customHeight="1" x14ac:dyDescent="0.25">
      <c r="A3" s="974" t="s">
        <v>28</v>
      </c>
      <c r="B3" s="918" t="s">
        <v>29</v>
      </c>
      <c r="C3" s="988" t="s">
        <v>30</v>
      </c>
      <c r="D3" s="1014"/>
      <c r="E3" s="920"/>
      <c r="F3" s="2388" t="s">
        <v>3</v>
      </c>
      <c r="G3" s="2388"/>
      <c r="H3" s="2388"/>
      <c r="I3" s="2388"/>
      <c r="J3" s="2388"/>
      <c r="K3" s="928">
        <f>'Recap Sheet'!B4</f>
        <v>0</v>
      </c>
      <c r="L3" s="917"/>
      <c r="M3" s="921"/>
      <c r="N3" s="1606" t="s">
        <v>2211</v>
      </c>
      <c r="O3" s="954" t="s">
        <v>400</v>
      </c>
      <c r="P3" s="1095" t="s">
        <v>401</v>
      </c>
      <c r="Q3" s="393" t="s">
        <v>400</v>
      </c>
      <c r="R3" s="2037" t="s">
        <v>402</v>
      </c>
      <c r="S3" s="859" t="s">
        <v>2911</v>
      </c>
      <c r="T3" s="2083" t="s">
        <v>2906</v>
      </c>
    </row>
    <row r="4" spans="1:20" ht="15" customHeight="1" x14ac:dyDescent="0.25">
      <c r="A4" s="569" t="s">
        <v>31</v>
      </c>
      <c r="B4" s="34"/>
      <c r="C4" s="135"/>
      <c r="D4" s="1015" t="s">
        <v>32</v>
      </c>
      <c r="E4" s="1059" t="s">
        <v>33</v>
      </c>
      <c r="F4" s="393" t="s">
        <v>34</v>
      </c>
      <c r="G4" s="528" t="s">
        <v>35</v>
      </c>
      <c r="H4" s="393" t="s">
        <v>36</v>
      </c>
      <c r="I4" s="393" t="s">
        <v>37</v>
      </c>
      <c r="J4" s="528" t="s">
        <v>38</v>
      </c>
      <c r="K4" s="393" t="s">
        <v>39</v>
      </c>
      <c r="L4" s="861" t="s">
        <v>40</v>
      </c>
      <c r="M4" s="919" t="s">
        <v>41</v>
      </c>
      <c r="N4" s="859" t="s">
        <v>2212</v>
      </c>
      <c r="O4" s="954" t="s">
        <v>403</v>
      </c>
      <c r="P4" s="1095" t="s">
        <v>404</v>
      </c>
      <c r="Q4" s="393" t="s">
        <v>2214</v>
      </c>
      <c r="R4" s="393" t="s">
        <v>2905</v>
      </c>
      <c r="S4" s="859" t="s">
        <v>2217</v>
      </c>
      <c r="T4" s="2083" t="s">
        <v>2907</v>
      </c>
    </row>
    <row r="5" spans="1:20" ht="15" customHeight="1" thickBot="1" x14ac:dyDescent="0.3">
      <c r="A5" s="506"/>
      <c r="B5" s="670"/>
      <c r="C5" s="128"/>
      <c r="D5" s="1016" t="s">
        <v>42</v>
      </c>
      <c r="E5" s="1060" t="s">
        <v>43</v>
      </c>
      <c r="F5" s="672" t="s">
        <v>44</v>
      </c>
      <c r="G5" s="673" t="s">
        <v>45</v>
      </c>
      <c r="H5" s="672" t="s">
        <v>46</v>
      </c>
      <c r="I5" s="672" t="s">
        <v>38</v>
      </c>
      <c r="J5" s="673" t="s">
        <v>47</v>
      </c>
      <c r="K5" s="672" t="s">
        <v>48</v>
      </c>
      <c r="L5" s="672" t="s">
        <v>47</v>
      </c>
      <c r="M5" s="674" t="s">
        <v>38</v>
      </c>
      <c r="N5" s="940" t="s">
        <v>2213</v>
      </c>
      <c r="O5" s="941" t="s">
        <v>406</v>
      </c>
      <c r="P5" s="1070" t="s">
        <v>407</v>
      </c>
      <c r="Q5" s="672" t="s">
        <v>2215</v>
      </c>
      <c r="R5" s="1402" t="s">
        <v>47</v>
      </c>
      <c r="S5" s="1401" t="s">
        <v>49</v>
      </c>
      <c r="T5" s="1401" t="s">
        <v>2913</v>
      </c>
    </row>
    <row r="6" spans="1:20" ht="15" customHeight="1" thickBot="1" x14ac:dyDescent="0.3">
      <c r="A6" s="665"/>
      <c r="B6" s="669" t="s">
        <v>2650</v>
      </c>
      <c r="C6" s="17"/>
      <c r="D6" s="1017"/>
      <c r="E6" s="17"/>
      <c r="F6" s="407"/>
      <c r="G6" s="525"/>
      <c r="H6" s="16"/>
      <c r="I6" s="15"/>
      <c r="J6" s="525"/>
      <c r="K6" s="16"/>
      <c r="L6" s="16"/>
      <c r="M6" s="1690"/>
      <c r="N6" s="1950" t="s">
        <v>2649</v>
      </c>
      <c r="O6" s="406"/>
      <c r="P6" s="17"/>
      <c r="Q6" s="406"/>
      <c r="R6" s="406"/>
      <c r="S6" s="977"/>
      <c r="T6" s="977"/>
    </row>
    <row r="7" spans="1:20" s="476" customFormat="1" ht="15" customHeight="1" thickBot="1" x14ac:dyDescent="0.3">
      <c r="A7" s="571">
        <v>1</v>
      </c>
      <c r="B7" s="1668" t="s">
        <v>1945</v>
      </c>
      <c r="C7" s="1010" t="s">
        <v>2635</v>
      </c>
      <c r="D7" s="947"/>
      <c r="E7" s="1062" t="s">
        <v>1942</v>
      </c>
      <c r="F7" s="236">
        <v>64</v>
      </c>
      <c r="G7" s="820">
        <v>15</v>
      </c>
      <c r="H7" s="477">
        <f t="shared" ref="H7" si="0">ROUND(G7*F7/F7,2)</f>
        <v>15</v>
      </c>
      <c r="I7" s="65" t="s">
        <v>50</v>
      </c>
      <c r="J7" s="976">
        <v>40.799999999999997</v>
      </c>
      <c r="K7" s="509">
        <f>IF(OR(ISBLANK(J7),G7=0,ISBLANK(G7)),,ROUND(J7+$K$3,2))</f>
        <v>40.799999999999997</v>
      </c>
      <c r="L7" s="28">
        <f t="shared" ref="L7" si="1">ROUND(H7*K7,2)</f>
        <v>612</v>
      </c>
      <c r="M7" s="768">
        <f t="shared" ref="M7" si="2">ROUND(K7/F7,2)</f>
        <v>0.64</v>
      </c>
      <c r="N7" s="1487">
        <v>22.08</v>
      </c>
      <c r="O7" s="1327">
        <v>1.1772</v>
      </c>
      <c r="P7" s="966">
        <v>10.71</v>
      </c>
      <c r="Q7" s="1675">
        <f>ROUND(O7*P7,2)</f>
        <v>12.61</v>
      </c>
      <c r="R7" s="437" t="s">
        <v>157</v>
      </c>
      <c r="S7" s="437" t="s">
        <v>157</v>
      </c>
      <c r="T7" s="437">
        <f>N7/F7</f>
        <v>0.34499999999999997</v>
      </c>
    </row>
    <row r="8" spans="1:20" s="476" customFormat="1" ht="15" customHeight="1" x14ac:dyDescent="0.25">
      <c r="A8" s="629"/>
      <c r="B8" s="75" t="s">
        <v>1946</v>
      </c>
      <c r="C8" s="555" t="s">
        <v>2603</v>
      </c>
      <c r="D8" s="923"/>
      <c r="E8" s="555" t="s">
        <v>1943</v>
      </c>
      <c r="F8" s="83">
        <v>122</v>
      </c>
      <c r="G8" s="810"/>
      <c r="H8" s="477">
        <f>ROUND(G7*F7/F8,2)</f>
        <v>7.87</v>
      </c>
      <c r="I8" s="75" t="s">
        <v>50</v>
      </c>
      <c r="J8" s="1484"/>
      <c r="K8" s="1485"/>
      <c r="L8" s="980"/>
      <c r="M8" s="1486"/>
      <c r="N8" s="1487">
        <v>0</v>
      </c>
      <c r="O8" s="1327">
        <v>1.1772</v>
      </c>
      <c r="P8" s="966">
        <v>27.74</v>
      </c>
      <c r="Q8" s="1675">
        <f>ROUND(O8*P8,2)</f>
        <v>32.659999999999997</v>
      </c>
      <c r="R8" s="437" t="s">
        <v>157</v>
      </c>
      <c r="S8" s="437" t="s">
        <v>157</v>
      </c>
      <c r="T8" s="437">
        <f>N8/F8</f>
        <v>0</v>
      </c>
    </row>
    <row r="9" spans="1:20" s="476" customFormat="1" ht="15" customHeight="1" x14ac:dyDescent="0.25">
      <c r="A9" s="629"/>
      <c r="B9" s="75" t="s">
        <v>1947</v>
      </c>
      <c r="C9" s="555" t="s">
        <v>157</v>
      </c>
      <c r="D9" s="965"/>
      <c r="E9" s="555" t="s">
        <v>157</v>
      </c>
      <c r="F9" s="83" t="s">
        <v>157</v>
      </c>
      <c r="G9" s="810"/>
      <c r="H9" s="477" t="s">
        <v>157</v>
      </c>
      <c r="I9" s="75" t="s">
        <v>157</v>
      </c>
      <c r="J9" s="1487" t="s">
        <v>157</v>
      </c>
      <c r="K9" s="509" t="s">
        <v>157</v>
      </c>
      <c r="L9" s="28" t="s">
        <v>157</v>
      </c>
      <c r="M9" s="768" t="s">
        <v>157</v>
      </c>
      <c r="N9" s="1487" t="s">
        <v>157</v>
      </c>
      <c r="O9" s="1327" t="s">
        <v>157</v>
      </c>
      <c r="P9" s="966" t="s">
        <v>157</v>
      </c>
      <c r="Q9" s="1326" t="s">
        <v>157</v>
      </c>
      <c r="R9" s="437" t="s">
        <v>157</v>
      </c>
      <c r="S9" s="437" t="s">
        <v>157</v>
      </c>
      <c r="T9" s="437" t="s">
        <v>157</v>
      </c>
    </row>
    <row r="10" spans="1:20" s="476" customFormat="1" ht="15" customHeight="1" x14ac:dyDescent="0.25">
      <c r="A10" s="629"/>
      <c r="B10" s="106" t="s">
        <v>1948</v>
      </c>
      <c r="C10" s="1042"/>
      <c r="D10" s="965"/>
      <c r="E10" s="1480"/>
      <c r="F10" s="1481"/>
      <c r="G10" s="1453"/>
      <c r="H10" s="1613"/>
      <c r="I10" s="1493"/>
      <c r="J10" s="1369"/>
      <c r="K10" s="1413"/>
      <c r="L10" s="102"/>
      <c r="M10" s="1414"/>
      <c r="N10" s="1608"/>
      <c r="O10" s="1477"/>
      <c r="P10" s="1612"/>
      <c r="Q10" s="1326"/>
      <c r="R10" s="1478"/>
      <c r="S10" s="1478"/>
      <c r="T10" s="1414"/>
    </row>
    <row r="11" spans="1:20" s="476" customFormat="1" ht="15" customHeight="1" thickBot="1" x14ac:dyDescent="0.3">
      <c r="A11" s="630"/>
      <c r="B11" s="1479" t="s">
        <v>1952</v>
      </c>
      <c r="C11" s="780"/>
      <c r="D11" s="1027"/>
      <c r="E11" s="1063"/>
      <c r="F11" s="441"/>
      <c r="G11" s="822"/>
      <c r="H11" s="780"/>
      <c r="I11" s="183"/>
      <c r="J11" s="740"/>
      <c r="K11" s="766"/>
      <c r="L11" s="46"/>
      <c r="M11" s="777"/>
      <c r="N11" s="1610"/>
      <c r="O11" s="1699"/>
      <c r="P11" s="1699"/>
      <c r="Q11" s="1712"/>
      <c r="R11" s="1712"/>
      <c r="S11" s="1699"/>
      <c r="T11" s="1713"/>
    </row>
    <row r="12" spans="1:20" s="476" customFormat="1" ht="15" customHeight="1" thickBot="1" x14ac:dyDescent="0.3">
      <c r="A12" s="571">
        <v>2</v>
      </c>
      <c r="B12" s="1668" t="s">
        <v>1944</v>
      </c>
      <c r="C12" s="1010" t="s">
        <v>2636</v>
      </c>
      <c r="D12" s="923"/>
      <c r="E12" s="1062" t="s">
        <v>2604</v>
      </c>
      <c r="F12" s="236">
        <v>62</v>
      </c>
      <c r="G12" s="820">
        <v>5</v>
      </c>
      <c r="H12" s="477">
        <f t="shared" ref="H12" si="3">ROUND(G12*F12/F12,2)</f>
        <v>5</v>
      </c>
      <c r="I12" s="65" t="s">
        <v>50</v>
      </c>
      <c r="J12" s="731">
        <v>39.96</v>
      </c>
      <c r="K12" s="509">
        <f>IF(OR(ISBLANK(J12),G12=0,ISBLANK(G12)),,ROUND(J12+$K$3,2))</f>
        <v>39.96</v>
      </c>
      <c r="L12" s="28">
        <f t="shared" ref="L12" si="4">ROUND(H12*K12,2)</f>
        <v>199.8</v>
      </c>
      <c r="M12" s="768">
        <f t="shared" ref="M12" si="5">ROUND(K12/F12,2)</f>
        <v>0.64</v>
      </c>
      <c r="N12" s="983">
        <v>22.68</v>
      </c>
      <c r="O12" s="1327">
        <v>1.1772</v>
      </c>
      <c r="P12" s="947">
        <v>13.26</v>
      </c>
      <c r="Q12" s="1326">
        <f>ROUND(O12*P12,2)</f>
        <v>15.61</v>
      </c>
      <c r="R12" s="437">
        <v>0</v>
      </c>
      <c r="S12" s="437">
        <f>R12/F12</f>
        <v>0</v>
      </c>
      <c r="T12" s="1414">
        <f>N12/F12</f>
        <v>0.36580645161290321</v>
      </c>
    </row>
    <row r="13" spans="1:20" s="476" customFormat="1" ht="15" customHeight="1" x14ac:dyDescent="0.25">
      <c r="A13" s="629"/>
      <c r="B13" s="75" t="s">
        <v>1949</v>
      </c>
      <c r="C13" s="555" t="s">
        <v>157</v>
      </c>
      <c r="D13" s="965"/>
      <c r="E13" s="1480" t="s">
        <v>157</v>
      </c>
      <c r="F13" s="1481" t="s">
        <v>157</v>
      </c>
      <c r="G13" s="1453"/>
      <c r="H13" s="1482" t="s">
        <v>157</v>
      </c>
      <c r="I13" s="1483" t="s">
        <v>157</v>
      </c>
      <c r="J13" s="1484"/>
      <c r="K13" s="1485" t="s">
        <v>157</v>
      </c>
      <c r="L13" s="980" t="s">
        <v>157</v>
      </c>
      <c r="M13" s="1486" t="s">
        <v>157</v>
      </c>
      <c r="N13" s="1609"/>
      <c r="O13" s="1327" t="s">
        <v>157</v>
      </c>
      <c r="P13" s="966" t="s">
        <v>157</v>
      </c>
      <c r="Q13" s="1464" t="s">
        <v>157</v>
      </c>
      <c r="R13" s="1465" t="s">
        <v>238</v>
      </c>
      <c r="S13" s="1465" t="s">
        <v>157</v>
      </c>
      <c r="T13" s="1414" t="s">
        <v>157</v>
      </c>
    </row>
    <row r="14" spans="1:20" s="476" customFormat="1" ht="15" customHeight="1" x14ac:dyDescent="0.25">
      <c r="A14" s="629"/>
      <c r="B14" s="75" t="s">
        <v>1950</v>
      </c>
      <c r="C14" s="1042" t="s">
        <v>157</v>
      </c>
      <c r="D14" s="965" t="s">
        <v>157</v>
      </c>
      <c r="E14" s="1480" t="s">
        <v>157</v>
      </c>
      <c r="F14" s="1481" t="s">
        <v>157</v>
      </c>
      <c r="G14" s="1453"/>
      <c r="H14" s="1482" t="s">
        <v>157</v>
      </c>
      <c r="I14" s="1483" t="s">
        <v>157</v>
      </c>
      <c r="J14" s="1487"/>
      <c r="K14" s="1485" t="s">
        <v>157</v>
      </c>
      <c r="L14" s="980" t="s">
        <v>157</v>
      </c>
      <c r="M14" s="1486" t="s">
        <v>157</v>
      </c>
      <c r="N14" s="1609"/>
      <c r="O14" s="1327" t="s">
        <v>157</v>
      </c>
      <c r="P14" s="966" t="s">
        <v>157</v>
      </c>
      <c r="Q14" s="1464" t="s">
        <v>157</v>
      </c>
      <c r="R14" s="1465" t="s">
        <v>157</v>
      </c>
      <c r="S14" s="1465" t="s">
        <v>157</v>
      </c>
      <c r="T14" s="1414" t="s">
        <v>157</v>
      </c>
    </row>
    <row r="15" spans="1:20" s="476" customFormat="1" ht="15" customHeight="1" thickBot="1" x14ac:dyDescent="0.3">
      <c r="A15" s="630"/>
      <c r="B15" s="1479" t="s">
        <v>1951</v>
      </c>
      <c r="C15" s="780"/>
      <c r="D15" s="1027"/>
      <c r="E15" s="1063"/>
      <c r="F15" s="441"/>
      <c r="G15" s="822"/>
      <c r="H15" s="780"/>
      <c r="I15" s="183"/>
      <c r="J15" s="740"/>
      <c r="K15" s="766"/>
      <c r="L15" s="46"/>
      <c r="M15" s="777"/>
      <c r="N15" s="1610"/>
      <c r="O15" s="1699"/>
      <c r="P15" s="1699"/>
      <c r="Q15" s="1712"/>
      <c r="R15" s="1712"/>
      <c r="S15" s="1699"/>
      <c r="T15" s="1714"/>
    </row>
    <row r="16" spans="1:20" s="476" customFormat="1" ht="15" customHeight="1" thickBot="1" x14ac:dyDescent="0.3">
      <c r="A16" s="571">
        <v>3</v>
      </c>
      <c r="B16" s="1668" t="s">
        <v>2605</v>
      </c>
      <c r="C16" s="1010" t="s">
        <v>2634</v>
      </c>
      <c r="D16" s="923"/>
      <c r="E16" s="1062" t="s">
        <v>2608</v>
      </c>
      <c r="F16" s="236">
        <v>71</v>
      </c>
      <c r="G16" s="820">
        <v>290</v>
      </c>
      <c r="H16" s="477">
        <f t="shared" ref="H16" si="6">ROUND(G16*F16/F16,2)</f>
        <v>290</v>
      </c>
      <c r="I16" s="65" t="s">
        <v>50</v>
      </c>
      <c r="J16" s="731">
        <v>35.159999999999997</v>
      </c>
      <c r="K16" s="509">
        <f>IF(OR(ISBLANK(J16),G16=0,ISBLANK(G16)),,ROUND(J16+$K$3,2))</f>
        <v>35.159999999999997</v>
      </c>
      <c r="L16" s="28">
        <f t="shared" ref="L16" si="7">ROUND(H16*K16,2)</f>
        <v>10196.4</v>
      </c>
      <c r="M16" s="768">
        <f t="shared" ref="M16" si="8">ROUND(K16/F16,2)</f>
        <v>0.5</v>
      </c>
      <c r="N16" s="983">
        <v>22.68</v>
      </c>
      <c r="O16" s="1327">
        <v>1.1772</v>
      </c>
      <c r="P16" s="947">
        <v>10.53</v>
      </c>
      <c r="Q16" s="1326">
        <f>ROUND(O16*P16,2)</f>
        <v>12.4</v>
      </c>
      <c r="R16" s="437">
        <v>0</v>
      </c>
      <c r="S16" s="437">
        <v>0</v>
      </c>
      <c r="T16" s="1414">
        <f>N16/F16</f>
        <v>0.31943661971830983</v>
      </c>
    </row>
    <row r="17" spans="1:21" s="476" customFormat="1" ht="15" customHeight="1" x14ac:dyDescent="0.25">
      <c r="A17" s="629"/>
      <c r="B17" s="75" t="s">
        <v>2606</v>
      </c>
      <c r="C17" s="555" t="s">
        <v>157</v>
      </c>
      <c r="D17" s="965"/>
      <c r="E17" s="1480" t="s">
        <v>157</v>
      </c>
      <c r="F17" s="1481" t="s">
        <v>157</v>
      </c>
      <c r="G17" s="1453"/>
      <c r="H17" s="1482" t="s">
        <v>157</v>
      </c>
      <c r="I17" s="1483" t="s">
        <v>157</v>
      </c>
      <c r="J17" s="1484"/>
      <c r="K17" s="1485" t="s">
        <v>157</v>
      </c>
      <c r="L17" s="980" t="s">
        <v>157</v>
      </c>
      <c r="M17" s="1486" t="s">
        <v>157</v>
      </c>
      <c r="N17" s="1609"/>
      <c r="O17" s="1327" t="s">
        <v>157</v>
      </c>
      <c r="P17" s="966" t="s">
        <v>157</v>
      </c>
      <c r="Q17" s="1464" t="s">
        <v>157</v>
      </c>
      <c r="R17" s="1465" t="s">
        <v>238</v>
      </c>
      <c r="S17" s="1465" t="s">
        <v>157</v>
      </c>
      <c r="T17" s="1414" t="s">
        <v>157</v>
      </c>
    </row>
    <row r="18" spans="1:21" s="476" customFormat="1" ht="15" customHeight="1" x14ac:dyDescent="0.25">
      <c r="A18" s="629"/>
      <c r="B18" s="75" t="s">
        <v>2607</v>
      </c>
      <c r="C18" s="1042" t="s">
        <v>157</v>
      </c>
      <c r="D18" s="965" t="s">
        <v>157</v>
      </c>
      <c r="E18" s="1480" t="s">
        <v>157</v>
      </c>
      <c r="F18" s="1481" t="s">
        <v>157</v>
      </c>
      <c r="G18" s="1453"/>
      <c r="H18" s="1482" t="s">
        <v>157</v>
      </c>
      <c r="I18" s="1483" t="s">
        <v>157</v>
      </c>
      <c r="J18" s="1487"/>
      <c r="K18" s="1485" t="s">
        <v>157</v>
      </c>
      <c r="L18" s="980" t="s">
        <v>157</v>
      </c>
      <c r="M18" s="1486" t="s">
        <v>157</v>
      </c>
      <c r="N18" s="1609"/>
      <c r="O18" s="1327" t="s">
        <v>157</v>
      </c>
      <c r="P18" s="966" t="s">
        <v>157</v>
      </c>
      <c r="Q18" s="1464" t="s">
        <v>157</v>
      </c>
      <c r="R18" s="1465" t="s">
        <v>157</v>
      </c>
      <c r="S18" s="1465" t="s">
        <v>157</v>
      </c>
      <c r="T18" s="1414" t="s">
        <v>157</v>
      </c>
    </row>
    <row r="19" spans="1:21" s="476" customFormat="1" ht="15" customHeight="1" thickBot="1" x14ac:dyDescent="0.3">
      <c r="A19" s="630"/>
      <c r="B19" s="1479" t="s">
        <v>1951</v>
      </c>
      <c r="C19" s="780"/>
      <c r="D19" s="1027"/>
      <c r="E19" s="1063"/>
      <c r="F19" s="441"/>
      <c r="G19" s="810"/>
      <c r="H19" s="780"/>
      <c r="I19" s="183"/>
      <c r="J19" s="740"/>
      <c r="K19" s="766"/>
      <c r="L19" s="46"/>
      <c r="M19" s="777"/>
      <c r="N19" s="1610"/>
      <c r="O19" s="1699"/>
      <c r="P19" s="1699"/>
      <c r="Q19" s="1712"/>
      <c r="R19" s="1712"/>
      <c r="S19" s="1699"/>
      <c r="T19" s="1714"/>
    </row>
    <row r="20" spans="1:21" s="476" customFormat="1" ht="15" customHeight="1" thickBot="1" x14ac:dyDescent="0.3">
      <c r="A20" s="571">
        <v>4</v>
      </c>
      <c r="B20" s="1666" t="s">
        <v>2609</v>
      </c>
      <c r="C20" s="1009" t="s">
        <v>2633</v>
      </c>
      <c r="D20" s="923"/>
      <c r="E20" s="1064" t="s">
        <v>2613</v>
      </c>
      <c r="F20" s="419">
        <v>209</v>
      </c>
      <c r="G20" s="820">
        <v>0</v>
      </c>
      <c r="H20" s="730">
        <f>ROUND(G20*F20/F20,2)</f>
        <v>0</v>
      </c>
      <c r="I20" s="668" t="s">
        <v>50</v>
      </c>
      <c r="J20" s="731">
        <v>110.88</v>
      </c>
      <c r="K20" s="781">
        <f>IF(OR(ISBLANK(J20),G20=0,ISBLANK(G20)),,ROUND(J20+$K$3,2))</f>
        <v>0</v>
      </c>
      <c r="L20" s="221">
        <f>ROUND(H20*K20,2)</f>
        <v>0</v>
      </c>
      <c r="M20" s="782">
        <f>ROUND(K20/F20,2)</f>
        <v>0</v>
      </c>
      <c r="N20" s="983">
        <v>65.52</v>
      </c>
      <c r="O20" s="1327">
        <v>1.1772</v>
      </c>
      <c r="P20" s="947">
        <v>41.31</v>
      </c>
      <c r="Q20" s="1326">
        <f>ROUND(O20*P20,2)</f>
        <v>48.63</v>
      </c>
      <c r="R20" s="437">
        <v>0</v>
      </c>
      <c r="S20" s="437">
        <f>R20/F20</f>
        <v>0</v>
      </c>
      <c r="T20" s="1834">
        <f t="shared" ref="T20" si="9">N20/F20</f>
        <v>0.31349282296650716</v>
      </c>
    </row>
    <row r="21" spans="1:21" s="476" customFormat="1" ht="15" customHeight="1" x14ac:dyDescent="0.25">
      <c r="A21" s="629"/>
      <c r="B21" s="75" t="s">
        <v>2610</v>
      </c>
      <c r="C21" s="555" t="s">
        <v>157</v>
      </c>
      <c r="D21" s="965"/>
      <c r="E21" s="1052" t="s">
        <v>157</v>
      </c>
      <c r="F21" s="83" t="s">
        <v>157</v>
      </c>
      <c r="G21" s="810"/>
      <c r="H21" s="477" t="s">
        <v>157</v>
      </c>
      <c r="I21" s="149" t="s">
        <v>157</v>
      </c>
      <c r="J21" s="1487" t="s">
        <v>157</v>
      </c>
      <c r="K21" s="1485" t="s">
        <v>157</v>
      </c>
      <c r="L21" s="980"/>
      <c r="M21" s="1486" t="s">
        <v>157</v>
      </c>
      <c r="N21" s="1487" t="s">
        <v>157</v>
      </c>
      <c r="O21" s="1327" t="s">
        <v>157</v>
      </c>
      <c r="P21" s="966" t="s">
        <v>157</v>
      </c>
      <c r="Q21" s="1326" t="s">
        <v>157</v>
      </c>
      <c r="R21" s="437" t="s">
        <v>157</v>
      </c>
      <c r="S21" s="437" t="s">
        <v>157</v>
      </c>
      <c r="T21" s="1414" t="s">
        <v>157</v>
      </c>
    </row>
    <row r="22" spans="1:21" s="476" customFormat="1" ht="15" customHeight="1" x14ac:dyDescent="0.25">
      <c r="A22" s="629"/>
      <c r="B22" s="106" t="s">
        <v>2611</v>
      </c>
      <c r="C22" s="555" t="s">
        <v>157</v>
      </c>
      <c r="D22" s="1408"/>
      <c r="E22" s="1409"/>
      <c r="F22" s="1410"/>
      <c r="G22" s="810"/>
      <c r="H22" s="1870"/>
      <c r="I22" s="149"/>
      <c r="J22" s="1935"/>
      <c r="K22" s="1936"/>
      <c r="L22" s="1862"/>
      <c r="M22" s="768"/>
      <c r="N22" s="1937"/>
      <c r="O22" s="1936"/>
      <c r="P22" s="1862"/>
      <c r="Q22" s="1937"/>
      <c r="R22" s="32"/>
      <c r="S22" s="1708"/>
      <c r="T22" s="768"/>
    </row>
    <row r="23" spans="1:21" s="476" customFormat="1" ht="15" customHeight="1" x14ac:dyDescent="0.25">
      <c r="A23" s="629"/>
      <c r="B23" s="106" t="s">
        <v>2612</v>
      </c>
      <c r="C23" s="1043"/>
      <c r="D23" s="1408"/>
      <c r="E23" s="1409"/>
      <c r="F23" s="1410"/>
      <c r="G23" s="810"/>
      <c r="H23" s="1411"/>
      <c r="I23" s="148"/>
      <c r="J23" s="1412"/>
      <c r="K23" s="1413"/>
      <c r="L23" s="102"/>
      <c r="M23" s="1414"/>
      <c r="N23" s="1608"/>
      <c r="O23" s="1413"/>
      <c r="P23" s="102"/>
      <c r="Q23" s="1608"/>
      <c r="R23" s="102"/>
      <c r="S23" s="2244"/>
      <c r="T23" s="1414"/>
    </row>
    <row r="24" spans="1:21" s="476" customFormat="1" ht="15" customHeight="1" thickBot="1" x14ac:dyDescent="0.3">
      <c r="A24" s="630"/>
      <c r="B24" s="1479" t="s">
        <v>1951</v>
      </c>
      <c r="C24" s="780" t="s">
        <v>1956</v>
      </c>
      <c r="D24" s="1740">
        <v>3.08</v>
      </c>
      <c r="E24" s="1051"/>
      <c r="F24" s="212"/>
      <c r="G24" s="822"/>
      <c r="H24" s="783"/>
      <c r="I24" s="150"/>
      <c r="J24" s="784"/>
      <c r="K24" s="776"/>
      <c r="L24" s="46"/>
      <c r="M24" s="777"/>
      <c r="N24" s="1610"/>
      <c r="O24" s="776"/>
      <c r="P24" s="46"/>
      <c r="Q24" s="1610"/>
      <c r="R24" s="46"/>
      <c r="S24" s="1699"/>
      <c r="T24" s="1714"/>
    </row>
    <row r="25" spans="1:21" s="476" customFormat="1" ht="15" customHeight="1" thickBot="1" x14ac:dyDescent="0.3">
      <c r="A25" s="571">
        <v>5</v>
      </c>
      <c r="B25" s="1666" t="s">
        <v>2609</v>
      </c>
      <c r="C25" s="1009" t="s">
        <v>2614</v>
      </c>
      <c r="D25" s="923"/>
      <c r="E25" s="1064" t="s">
        <v>1955</v>
      </c>
      <c r="F25" s="419">
        <v>97</v>
      </c>
      <c r="G25" s="729">
        <v>0</v>
      </c>
      <c r="H25" s="730">
        <f>ROUND(G25*F25/F25,2)</f>
        <v>0</v>
      </c>
      <c r="I25" s="668" t="s">
        <v>50</v>
      </c>
      <c r="J25" s="731">
        <v>53.02</v>
      </c>
      <c r="K25" s="781">
        <f>IF(OR(ISBLANK(J25),G25=0,ISBLANK(G25)),,ROUND(J25+$K$3,2))</f>
        <v>0</v>
      </c>
      <c r="L25" s="221">
        <f>ROUND(H25*K25,2)</f>
        <v>0</v>
      </c>
      <c r="M25" s="782">
        <f>ROUND(K25/F25,2)</f>
        <v>0</v>
      </c>
      <c r="N25" s="983">
        <v>29.26</v>
      </c>
      <c r="O25" s="1327">
        <v>1.1772</v>
      </c>
      <c r="P25" s="947">
        <v>20.18</v>
      </c>
      <c r="Q25" s="1326">
        <f>ROUND(O25*P25,2)</f>
        <v>23.76</v>
      </c>
      <c r="R25" s="437">
        <f>K25-Q25</f>
        <v>-23.76</v>
      </c>
      <c r="S25" s="437">
        <f>R25/F25</f>
        <v>-0.24494845360824744</v>
      </c>
      <c r="T25" s="437">
        <f t="shared" ref="T25" si="10">N25/F25</f>
        <v>0.30164948453608248</v>
      </c>
    </row>
    <row r="26" spans="1:21" s="476" customFormat="1" ht="15" customHeight="1" x14ac:dyDescent="0.25">
      <c r="A26" s="629"/>
      <c r="B26" s="75" t="s">
        <v>1953</v>
      </c>
      <c r="C26" s="1043"/>
      <c r="D26" s="965"/>
      <c r="E26" s="1052" t="s">
        <v>157</v>
      </c>
      <c r="F26" s="83" t="s">
        <v>157</v>
      </c>
      <c r="G26" s="810"/>
      <c r="H26" s="477" t="s">
        <v>157</v>
      </c>
      <c r="I26" s="149" t="s">
        <v>157</v>
      </c>
      <c r="J26" s="1487" t="s">
        <v>157</v>
      </c>
      <c r="K26" s="509" t="s">
        <v>157</v>
      </c>
      <c r="L26" s="28" t="s">
        <v>157</v>
      </c>
      <c r="M26" s="768" t="s">
        <v>157</v>
      </c>
      <c r="N26" s="1487" t="s">
        <v>157</v>
      </c>
      <c r="O26" s="1327" t="s">
        <v>157</v>
      </c>
      <c r="P26" s="966" t="s">
        <v>157</v>
      </c>
      <c r="Q26" s="1326" t="s">
        <v>157</v>
      </c>
      <c r="R26" s="437" t="s">
        <v>157</v>
      </c>
      <c r="S26" s="437" t="s">
        <v>157</v>
      </c>
      <c r="T26" s="1414" t="s">
        <v>157</v>
      </c>
    </row>
    <row r="27" spans="1:21" s="476" customFormat="1" ht="15" customHeight="1" x14ac:dyDescent="0.25">
      <c r="A27" s="629"/>
      <c r="B27" s="106" t="s">
        <v>1954</v>
      </c>
      <c r="C27" s="1043"/>
      <c r="D27" s="1408"/>
      <c r="E27" s="1409"/>
      <c r="F27" s="1410"/>
      <c r="G27" s="810"/>
      <c r="H27" s="1411"/>
      <c r="I27" s="667"/>
      <c r="J27" s="1412"/>
      <c r="K27" s="1413"/>
      <c r="L27" s="102"/>
      <c r="M27" s="1414"/>
      <c r="N27" s="1608"/>
      <c r="O27" s="1413"/>
      <c r="P27" s="102"/>
      <c r="Q27" s="1608"/>
      <c r="R27" s="39"/>
      <c r="S27" s="1608"/>
      <c r="T27" s="1715"/>
    </row>
    <row r="28" spans="1:21" s="476" customFormat="1" ht="15" customHeight="1" thickBot="1" x14ac:dyDescent="0.3">
      <c r="A28" s="630"/>
      <c r="B28" s="1479" t="s">
        <v>1951</v>
      </c>
      <c r="C28" s="780" t="s">
        <v>1956</v>
      </c>
      <c r="D28" s="2048">
        <v>3.18</v>
      </c>
      <c r="E28" s="1051"/>
      <c r="F28" s="212"/>
      <c r="G28" s="822"/>
      <c r="H28" s="783"/>
      <c r="I28" s="150"/>
      <c r="J28" s="784"/>
      <c r="K28" s="776"/>
      <c r="L28" s="46"/>
      <c r="M28" s="777"/>
      <c r="N28" s="1610"/>
      <c r="O28" s="776"/>
      <c r="P28" s="46"/>
      <c r="Q28" s="1610"/>
      <c r="R28" s="46"/>
      <c r="S28" s="1610"/>
      <c r="T28" s="1714"/>
    </row>
    <row r="29" spans="1:21" s="476" customFormat="1" ht="15" customHeight="1" thickBot="1" x14ac:dyDescent="0.3">
      <c r="A29" s="569">
        <v>6</v>
      </c>
      <c r="B29" s="1938" t="s">
        <v>2618</v>
      </c>
      <c r="C29" s="1042" t="s">
        <v>2615</v>
      </c>
      <c r="D29" s="1885"/>
      <c r="E29" s="2047" t="s">
        <v>2315</v>
      </c>
      <c r="F29" s="1913">
        <v>135</v>
      </c>
      <c r="G29" s="854">
        <v>0</v>
      </c>
      <c r="H29" s="477">
        <f>ROUND(G29*F29/F29,2)</f>
        <v>0</v>
      </c>
      <c r="I29" s="148" t="s">
        <v>50</v>
      </c>
      <c r="J29" s="731">
        <v>95.29</v>
      </c>
      <c r="K29" s="781">
        <f>IF(OR(ISBLANK(J29),G29=0,ISBLANK(G29)),,ROUND(J29+$K$3,2))</f>
        <v>0</v>
      </c>
      <c r="L29" s="221">
        <f>ROUND(H29*K29,2)</f>
        <v>0</v>
      </c>
      <c r="M29" s="782">
        <f>ROUND(K29/F29,2)</f>
        <v>0</v>
      </c>
      <c r="N29" s="983">
        <v>53.42</v>
      </c>
      <c r="O29" s="1327">
        <v>1.1772</v>
      </c>
      <c r="P29" s="947">
        <v>35.57</v>
      </c>
      <c r="Q29" s="1326">
        <f>ROUND(O29*P29,2)</f>
        <v>41.87</v>
      </c>
      <c r="R29" s="437">
        <f>K29-Q29</f>
        <v>-41.87</v>
      </c>
      <c r="S29" s="437">
        <f>R29/F29</f>
        <v>-0.31014814814814812</v>
      </c>
      <c r="T29" s="437">
        <f t="shared" ref="T29" si="11">N29/F29</f>
        <v>0.39570370370370372</v>
      </c>
    </row>
    <row r="30" spans="1:21" s="476" customFormat="1" ht="15" customHeight="1" x14ac:dyDescent="0.25">
      <c r="A30" s="569"/>
      <c r="B30" s="720" t="s">
        <v>1957</v>
      </c>
      <c r="C30" s="1042" t="s">
        <v>157</v>
      </c>
      <c r="D30" s="1884"/>
      <c r="E30" s="1066" t="s">
        <v>157</v>
      </c>
      <c r="F30" s="366" t="s">
        <v>157</v>
      </c>
      <c r="G30" s="2046"/>
      <c r="H30" s="477" t="s">
        <v>157</v>
      </c>
      <c r="I30" s="149" t="s">
        <v>157</v>
      </c>
      <c r="J30" s="1487" t="s">
        <v>157</v>
      </c>
      <c r="K30" s="509" t="s">
        <v>157</v>
      </c>
      <c r="L30" s="28" t="s">
        <v>157</v>
      </c>
      <c r="M30" s="768" t="s">
        <v>157</v>
      </c>
      <c r="N30" s="1487" t="s">
        <v>157</v>
      </c>
      <c r="O30" s="1327" t="s">
        <v>157</v>
      </c>
      <c r="P30" s="966" t="s">
        <v>157</v>
      </c>
      <c r="Q30" s="1326" t="s">
        <v>157</v>
      </c>
      <c r="R30" s="437" t="s">
        <v>157</v>
      </c>
      <c r="S30" s="437" t="s">
        <v>157</v>
      </c>
      <c r="T30" s="437" t="s">
        <v>157</v>
      </c>
      <c r="U30" s="476" t="s">
        <v>157</v>
      </c>
    </row>
    <row r="31" spans="1:21" s="476" customFormat="1" ht="15" customHeight="1" thickBot="1" x14ac:dyDescent="0.3">
      <c r="A31" s="629"/>
      <c r="B31" s="1488" t="s">
        <v>1951</v>
      </c>
      <c r="C31" s="780" t="s">
        <v>1956</v>
      </c>
      <c r="D31" s="2048">
        <v>3.18</v>
      </c>
      <c r="E31" s="1067"/>
      <c r="F31" s="372"/>
      <c r="G31" s="810"/>
      <c r="H31" s="785"/>
      <c r="I31" s="667"/>
      <c r="J31" s="786"/>
      <c r="K31" s="787"/>
      <c r="L31" s="39"/>
      <c r="M31" s="788"/>
      <c r="N31" s="1608"/>
      <c r="O31" s="1413"/>
      <c r="P31" s="102"/>
      <c r="Q31" s="1414"/>
      <c r="R31" s="102"/>
      <c r="S31" s="1414"/>
      <c r="T31" s="1414"/>
    </row>
    <row r="32" spans="1:21" s="476" customFormat="1" ht="15" customHeight="1" thickBot="1" x14ac:dyDescent="0.3">
      <c r="A32" s="571">
        <v>7</v>
      </c>
      <c r="B32" s="1939" t="s">
        <v>2617</v>
      </c>
      <c r="C32" s="1009" t="s">
        <v>2616</v>
      </c>
      <c r="D32" s="923"/>
      <c r="E32" s="1068" t="s">
        <v>1958</v>
      </c>
      <c r="F32" s="341">
        <v>106</v>
      </c>
      <c r="G32" s="729">
        <v>0</v>
      </c>
      <c r="H32" s="730">
        <f>ROUND(G32*F32/F32,2)</f>
        <v>0</v>
      </c>
      <c r="I32" s="144" t="s">
        <v>50</v>
      </c>
      <c r="J32" s="1949">
        <v>17.399999999999999</v>
      </c>
      <c r="K32" s="1491">
        <f>IF(OR(ISBLANK(J32),G32=0,ISBLANK(G32)),,ROUND(J32+$K$3,2))</f>
        <v>0</v>
      </c>
      <c r="L32" s="1196">
        <f>ROUND(H32*K32,2)</f>
        <v>0</v>
      </c>
      <c r="M32" s="1492">
        <f>ROUND(K32/F32,2)</f>
        <v>0</v>
      </c>
      <c r="N32" s="1474">
        <v>13.23</v>
      </c>
      <c r="O32" s="1474">
        <v>13.23</v>
      </c>
      <c r="P32" s="1474">
        <v>13.23</v>
      </c>
      <c r="Q32" s="1490">
        <f>ROUND(O32*P32,2)</f>
        <v>175.03</v>
      </c>
      <c r="R32" s="1476">
        <f>K32-Q32</f>
        <v>-175.03</v>
      </c>
      <c r="S32" s="1476">
        <f>R32/F32</f>
        <v>-1.6512264150943397</v>
      </c>
      <c r="T32" s="1476" t="e">
        <f>S32/G32</f>
        <v>#DIV/0!</v>
      </c>
    </row>
    <row r="33" spans="1:20" s="476" customFormat="1" ht="15" customHeight="1" x14ac:dyDescent="0.25">
      <c r="A33" s="569"/>
      <c r="B33" s="1415" t="s">
        <v>1960</v>
      </c>
      <c r="C33" s="1010"/>
      <c r="D33" s="965"/>
      <c r="E33" s="1700"/>
      <c r="F33" s="1557"/>
      <c r="G33" s="1700"/>
      <c r="H33" s="1557"/>
      <c r="I33" s="1670"/>
      <c r="J33" s="1487"/>
      <c r="K33" s="1485"/>
      <c r="L33" s="28"/>
      <c r="M33" s="768"/>
      <c r="N33" s="1607"/>
      <c r="O33" s="1327" t="s">
        <v>157</v>
      </c>
      <c r="P33" s="966" t="s">
        <v>157</v>
      </c>
      <c r="Q33" s="1701" t="s">
        <v>157</v>
      </c>
      <c r="R33" s="437" t="s">
        <v>238</v>
      </c>
      <c r="S33" s="1708" t="s">
        <v>157</v>
      </c>
      <c r="T33" s="1707" t="s">
        <v>157</v>
      </c>
    </row>
    <row r="34" spans="1:20" s="476" customFormat="1" ht="15" customHeight="1" x14ac:dyDescent="0.25">
      <c r="A34" s="569"/>
      <c r="B34" s="1415" t="s">
        <v>1961</v>
      </c>
      <c r="C34" s="555"/>
      <c r="D34" s="965"/>
      <c r="E34" s="1480"/>
      <c r="F34" s="1481"/>
      <c r="G34" s="1480"/>
      <c r="H34" s="1481"/>
      <c r="I34" s="1483"/>
      <c r="J34" s="1484"/>
      <c r="K34" s="1706"/>
      <c r="L34" s="32"/>
      <c r="M34" s="773"/>
      <c r="N34" s="1710"/>
      <c r="O34" s="32"/>
      <c r="P34" s="32"/>
      <c r="Q34" s="32"/>
      <c r="R34" s="32"/>
      <c r="S34" s="32"/>
      <c r="T34" s="1414"/>
    </row>
    <row r="35" spans="1:20" s="476" customFormat="1" ht="15" customHeight="1" thickBot="1" x14ac:dyDescent="0.3">
      <c r="A35" s="630"/>
      <c r="B35" s="1488" t="s">
        <v>1959</v>
      </c>
      <c r="C35" s="1702"/>
      <c r="D35" s="1027"/>
      <c r="E35" s="1703"/>
      <c r="F35" s="441"/>
      <c r="G35" s="818"/>
      <c r="H35" s="237"/>
      <c r="I35" s="67"/>
      <c r="J35" s="1704"/>
      <c r="K35" s="67"/>
      <c r="L35" s="67"/>
      <c r="M35" s="1705"/>
      <c r="N35" s="747"/>
      <c r="O35" s="1699"/>
      <c r="P35" s="1699"/>
      <c r="Q35" s="1712"/>
      <c r="R35" s="1712"/>
      <c r="S35" s="1699"/>
      <c r="T35" s="1713"/>
    </row>
    <row r="36" spans="1:20" s="476" customFormat="1" ht="15" customHeight="1" thickBot="1" x14ac:dyDescent="0.3">
      <c r="A36" s="571">
        <v>8</v>
      </c>
      <c r="B36" s="1668" t="s">
        <v>2619</v>
      </c>
      <c r="C36" s="1009" t="s">
        <v>2631</v>
      </c>
      <c r="D36" s="923"/>
      <c r="E36" s="1009" t="s">
        <v>2622</v>
      </c>
      <c r="F36" s="483">
        <v>160</v>
      </c>
      <c r="G36" s="722">
        <v>0</v>
      </c>
      <c r="H36" s="730">
        <f>ROUND(G36*F36/F36,2)</f>
        <v>0</v>
      </c>
      <c r="I36" s="144" t="s">
        <v>50</v>
      </c>
      <c r="J36" s="731">
        <v>36.49</v>
      </c>
      <c r="K36" s="781">
        <f>IF(OR(ISBLANK(J36),G36=0,ISBLANK(G36)),,ROUND(J36+$K$3,2))</f>
        <v>0</v>
      </c>
      <c r="L36" s="221">
        <f>ROUND(H36*K36,2)</f>
        <v>0</v>
      </c>
      <c r="M36" s="782">
        <f>ROUND(K36/F36,2)</f>
        <v>0</v>
      </c>
      <c r="N36" s="983">
        <v>23.06</v>
      </c>
      <c r="O36" s="1327">
        <v>1.1772</v>
      </c>
      <c r="P36" s="947">
        <v>9.9700000000000006</v>
      </c>
      <c r="Q36" s="1326">
        <f>ROUND(O36*P36,2)</f>
        <v>11.74</v>
      </c>
      <c r="R36" s="437">
        <v>0</v>
      </c>
      <c r="S36" s="437">
        <v>0</v>
      </c>
      <c r="T36" s="1990">
        <f t="shared" ref="T36" si="12">N36/F36</f>
        <v>0.144125</v>
      </c>
    </row>
    <row r="37" spans="1:20" s="476" customFormat="1" ht="15" customHeight="1" x14ac:dyDescent="0.25">
      <c r="A37" s="569"/>
      <c r="B37" s="1415" t="s">
        <v>2620</v>
      </c>
      <c r="C37" s="555"/>
      <c r="D37" s="1026"/>
      <c r="E37" s="555"/>
      <c r="F37" s="83"/>
      <c r="G37" s="817"/>
      <c r="H37" s="75"/>
      <c r="I37" s="75"/>
      <c r="J37" s="791"/>
      <c r="K37" s="75"/>
      <c r="L37" s="75"/>
      <c r="M37" s="792"/>
      <c r="N37" s="1942"/>
      <c r="O37" s="1646"/>
      <c r="P37" s="1646"/>
      <c r="Q37" s="1711"/>
      <c r="R37" s="1646"/>
      <c r="S37" s="1646"/>
      <c r="T37" s="788"/>
    </row>
    <row r="38" spans="1:20" s="476" customFormat="1" ht="15" customHeight="1" x14ac:dyDescent="0.25">
      <c r="A38" s="569"/>
      <c r="B38" s="1415" t="s">
        <v>2621</v>
      </c>
      <c r="C38" s="1011"/>
      <c r="D38" s="1029"/>
      <c r="E38" s="1011"/>
      <c r="F38" s="372"/>
      <c r="G38" s="817"/>
      <c r="H38" s="106"/>
      <c r="I38" s="106"/>
      <c r="J38" s="1940"/>
      <c r="K38" s="106"/>
      <c r="L38" s="106"/>
      <c r="M38" s="1941"/>
      <c r="N38" s="1419"/>
      <c r="O38" s="1646"/>
      <c r="P38" s="1646"/>
      <c r="Q38" s="1608"/>
      <c r="R38" s="1646"/>
      <c r="S38" s="1646"/>
      <c r="T38" s="788"/>
    </row>
    <row r="39" spans="1:20" s="476" customFormat="1" ht="15" customHeight="1" thickBot="1" x14ac:dyDescent="0.3">
      <c r="A39" s="570"/>
      <c r="B39" s="1488" t="s">
        <v>1951</v>
      </c>
      <c r="C39" s="780"/>
      <c r="D39" s="1022"/>
      <c r="E39" s="780"/>
      <c r="F39" s="212"/>
      <c r="G39" s="818"/>
      <c r="H39" s="73"/>
      <c r="I39" s="73"/>
      <c r="J39" s="789"/>
      <c r="K39" s="73"/>
      <c r="L39" s="73"/>
      <c r="M39" s="790"/>
      <c r="N39" s="738"/>
      <c r="O39" s="738"/>
      <c r="P39" s="738"/>
      <c r="Q39" s="738"/>
      <c r="R39" s="738"/>
      <c r="S39" s="738"/>
      <c r="T39" s="790"/>
    </row>
    <row r="40" spans="1:20" s="476" customFormat="1" ht="15" customHeight="1" thickBot="1" x14ac:dyDescent="0.3">
      <c r="A40" s="645">
        <v>9</v>
      </c>
      <c r="B40" s="1666" t="s">
        <v>2623</v>
      </c>
      <c r="C40" s="800" t="s">
        <v>2632</v>
      </c>
      <c r="D40" s="923"/>
      <c r="E40" s="800" t="s">
        <v>2627</v>
      </c>
      <c r="F40" s="419">
        <v>112</v>
      </c>
      <c r="G40" s="827">
        <v>0</v>
      </c>
      <c r="H40" s="800">
        <f>ROUND(G40*F40/F40,2)</f>
        <v>0</v>
      </c>
      <c r="I40" s="162" t="s">
        <v>50</v>
      </c>
      <c r="J40" s="731">
        <v>71.680000000000007</v>
      </c>
      <c r="K40" s="801">
        <f>IF(OR(ISBLANK(J40),G40=0,ISBLANK(G40)),,ROUND(J40+$K$3,2))</f>
        <v>0</v>
      </c>
      <c r="L40" s="447">
        <f>ROUND(H40*K40,2)</f>
        <v>0</v>
      </c>
      <c r="M40" s="793">
        <f>ROUND(K40/F40,2)</f>
        <v>0</v>
      </c>
      <c r="N40" s="983">
        <v>46.48</v>
      </c>
      <c r="O40" s="1327">
        <v>1.1772</v>
      </c>
      <c r="P40" s="947">
        <v>21.01</v>
      </c>
      <c r="Q40" s="1326">
        <f>ROUND(O40*P40,2)</f>
        <v>24.73</v>
      </c>
      <c r="R40" s="437">
        <v>0</v>
      </c>
      <c r="S40" s="437">
        <f>R40/F40</f>
        <v>0</v>
      </c>
      <c r="T40" s="437">
        <f>N40/F40</f>
        <v>0.41499999999999998</v>
      </c>
    </row>
    <row r="41" spans="1:20" s="476" customFormat="1" ht="15" customHeight="1" x14ac:dyDescent="0.25">
      <c r="A41" s="627"/>
      <c r="B41" s="75" t="s">
        <v>2624</v>
      </c>
      <c r="C41" s="555" t="s">
        <v>157</v>
      </c>
      <c r="D41" s="965"/>
      <c r="E41" s="555"/>
      <c r="F41" s="83"/>
      <c r="G41" s="810"/>
      <c r="H41" s="555"/>
      <c r="I41" s="75"/>
      <c r="J41" s="794"/>
      <c r="K41" s="795"/>
      <c r="L41" s="489"/>
      <c r="M41" s="796"/>
      <c r="N41" s="1611"/>
      <c r="O41" s="1327" t="s">
        <v>157</v>
      </c>
      <c r="P41" s="966" t="s">
        <v>157</v>
      </c>
      <c r="Q41" s="1326" t="s">
        <v>157</v>
      </c>
      <c r="R41" s="437" t="s">
        <v>238</v>
      </c>
      <c r="S41" s="437" t="s">
        <v>157</v>
      </c>
      <c r="T41" s="437" t="s">
        <v>157</v>
      </c>
    </row>
    <row r="42" spans="1:20" s="476" customFormat="1" ht="15" customHeight="1" x14ac:dyDescent="0.25">
      <c r="A42" s="281"/>
      <c r="B42" s="1946" t="s">
        <v>2625</v>
      </c>
      <c r="C42" s="555" t="s">
        <v>157</v>
      </c>
      <c r="D42" s="965"/>
      <c r="E42" s="555"/>
      <c r="F42" s="452"/>
      <c r="G42" s="810"/>
      <c r="H42" s="58"/>
      <c r="I42" s="75"/>
      <c r="J42" s="794"/>
      <c r="K42" s="795"/>
      <c r="L42" s="489"/>
      <c r="M42" s="796"/>
      <c r="N42" s="1647"/>
      <c r="O42" s="1709"/>
      <c r="P42" s="1646"/>
      <c r="Q42" s="1711"/>
      <c r="R42" s="1646"/>
      <c r="S42" s="1646"/>
      <c r="T42" s="788"/>
    </row>
    <row r="43" spans="1:20" s="476" customFormat="1" ht="15" customHeight="1" thickBot="1" x14ac:dyDescent="0.3">
      <c r="A43" s="1692"/>
      <c r="B43" s="1209" t="s">
        <v>2626</v>
      </c>
      <c r="C43" s="1113"/>
      <c r="D43" s="1159"/>
      <c r="E43" s="1113"/>
      <c r="F43" s="462"/>
      <c r="G43" s="533"/>
      <c r="H43" s="464"/>
      <c r="I43" s="465"/>
      <c r="J43" s="534"/>
      <c r="K43" s="467"/>
      <c r="L43" s="468"/>
      <c r="M43" s="469"/>
      <c r="N43" s="1478"/>
      <c r="O43" s="73"/>
      <c r="P43" s="738"/>
      <c r="Q43" s="738"/>
      <c r="R43" s="738"/>
      <c r="S43" s="738"/>
      <c r="T43" s="790"/>
    </row>
    <row r="44" spans="1:20" s="476" customFormat="1" ht="15" customHeight="1" thickTop="1" thickBot="1" x14ac:dyDescent="0.3">
      <c r="A44" s="645">
        <v>10</v>
      </c>
      <c r="B44" s="1666" t="s">
        <v>2628</v>
      </c>
      <c r="C44" s="800" t="s">
        <v>2637</v>
      </c>
      <c r="D44" s="923"/>
      <c r="E44" s="800" t="s">
        <v>2627</v>
      </c>
      <c r="F44" s="419">
        <v>147</v>
      </c>
      <c r="G44" s="827">
        <v>0</v>
      </c>
      <c r="H44" s="800">
        <f>ROUND(G44*F44/F44,2)</f>
        <v>0</v>
      </c>
      <c r="I44" s="162" t="s">
        <v>50</v>
      </c>
      <c r="J44" s="731">
        <v>72.239999999999995</v>
      </c>
      <c r="K44" s="801">
        <f>IF(OR(ISBLANK(J44),G44=0,ISBLANK(G44)),,ROUND(J44+$K$3,2))</f>
        <v>0</v>
      </c>
      <c r="L44" s="447">
        <f>ROUND(H44*K44,2)</f>
        <v>0</v>
      </c>
      <c r="M44" s="793">
        <f>ROUND(K44/F44,2)</f>
        <v>0</v>
      </c>
      <c r="N44" s="983">
        <v>37.520000000000003</v>
      </c>
      <c r="O44" s="1327">
        <v>1.1772</v>
      </c>
      <c r="P44" s="947">
        <v>29.26</v>
      </c>
      <c r="Q44" s="1326">
        <f>ROUND(O44*P44,2)</f>
        <v>34.44</v>
      </c>
      <c r="R44" s="437">
        <v>0</v>
      </c>
      <c r="S44" s="437">
        <f>R44/F44</f>
        <v>0</v>
      </c>
      <c r="T44" s="437">
        <f>N44/F44</f>
        <v>0.25523809523809526</v>
      </c>
    </row>
    <row r="45" spans="1:20" s="476" customFormat="1" ht="15" customHeight="1" x14ac:dyDescent="0.25">
      <c r="A45" s="627"/>
      <c r="B45" s="75" t="s">
        <v>2629</v>
      </c>
      <c r="C45" s="555" t="s">
        <v>157</v>
      </c>
      <c r="D45" s="965"/>
      <c r="E45" s="555"/>
      <c r="F45" s="83"/>
      <c r="G45" s="810"/>
      <c r="H45" s="555"/>
      <c r="I45" s="75"/>
      <c r="J45" s="794"/>
      <c r="K45" s="795"/>
      <c r="L45" s="489"/>
      <c r="M45" s="796"/>
      <c r="N45" s="1611"/>
      <c r="O45" s="1327" t="s">
        <v>157</v>
      </c>
      <c r="P45" s="966" t="s">
        <v>157</v>
      </c>
      <c r="Q45" s="1326" t="s">
        <v>157</v>
      </c>
      <c r="R45" s="437" t="s">
        <v>238</v>
      </c>
      <c r="S45" s="437" t="s">
        <v>157</v>
      </c>
      <c r="T45" s="437" t="s">
        <v>157</v>
      </c>
    </row>
    <row r="46" spans="1:20" s="476" customFormat="1" ht="15" customHeight="1" x14ac:dyDescent="0.25">
      <c r="A46" s="281"/>
      <c r="B46" s="1946" t="s">
        <v>2630</v>
      </c>
      <c r="C46" s="555" t="s">
        <v>157</v>
      </c>
      <c r="D46" s="965"/>
      <c r="E46" s="555"/>
      <c r="F46" s="452"/>
      <c r="G46" s="810"/>
      <c r="H46" s="58"/>
      <c r="I46" s="75"/>
      <c r="J46" s="794"/>
      <c r="K46" s="795"/>
      <c r="L46" s="489"/>
      <c r="M46" s="796"/>
      <c r="N46" s="1945"/>
      <c r="O46" s="1709"/>
      <c r="P46" s="1646"/>
      <c r="Q46" s="1711"/>
      <c r="R46" s="1646"/>
      <c r="S46" s="1646"/>
      <c r="T46" s="788"/>
    </row>
    <row r="47" spans="1:20" s="476" customFormat="1" ht="15" customHeight="1" thickBot="1" x14ac:dyDescent="0.3">
      <c r="A47" s="1692"/>
      <c r="B47" s="1209" t="s">
        <v>1959</v>
      </c>
      <c r="C47" s="1113"/>
      <c r="D47" s="1159"/>
      <c r="E47" s="1113"/>
      <c r="F47" s="462"/>
      <c r="G47" s="533"/>
      <c r="H47" s="464"/>
      <c r="I47" s="465"/>
      <c r="J47" s="534"/>
      <c r="K47" s="467"/>
      <c r="L47" s="468"/>
      <c r="M47" s="469"/>
      <c r="N47" s="1478"/>
      <c r="O47" s="73"/>
      <c r="P47" s="738"/>
      <c r="Q47" s="738"/>
      <c r="R47" s="738"/>
      <c r="S47" s="738"/>
      <c r="T47" s="790"/>
    </row>
    <row r="48" spans="1:20" s="476" customFormat="1" ht="15" customHeight="1" thickTop="1" thickBot="1" x14ac:dyDescent="0.3">
      <c r="A48" s="645">
        <v>11</v>
      </c>
      <c r="B48" s="1666" t="s">
        <v>1962</v>
      </c>
      <c r="C48" s="800" t="s">
        <v>2638</v>
      </c>
      <c r="D48" s="923"/>
      <c r="E48" s="800" t="s">
        <v>1965</v>
      </c>
      <c r="F48" s="419">
        <v>140</v>
      </c>
      <c r="G48" s="827">
        <v>0</v>
      </c>
      <c r="H48" s="800">
        <f>ROUND(G48*F48/F48,2)</f>
        <v>0</v>
      </c>
      <c r="I48" s="162" t="s">
        <v>50</v>
      </c>
      <c r="J48" s="731">
        <v>104.89</v>
      </c>
      <c r="K48" s="801">
        <f>IF(OR(ISBLANK(J48),G48=0,ISBLANK(G48)),,ROUND(J48+$K$3,2))</f>
        <v>0</v>
      </c>
      <c r="L48" s="447">
        <f>ROUND(H48*K48,2)</f>
        <v>0</v>
      </c>
      <c r="M48" s="793">
        <f>ROUND(K48/F48,2)</f>
        <v>0</v>
      </c>
      <c r="N48" s="983">
        <v>65.650000000000006</v>
      </c>
      <c r="O48" s="1327">
        <v>1.1772</v>
      </c>
      <c r="P48" s="947">
        <v>25.51</v>
      </c>
      <c r="Q48" s="1326">
        <f>ROUND(O48*P48,2)</f>
        <v>30.03</v>
      </c>
      <c r="R48" s="437">
        <v>0</v>
      </c>
      <c r="S48" s="437">
        <f>R48/F48</f>
        <v>0</v>
      </c>
      <c r="T48" s="437">
        <f>N48/F48</f>
        <v>0.46892857142857147</v>
      </c>
    </row>
    <row r="49" spans="1:20" s="476" customFormat="1" ht="15" customHeight="1" x14ac:dyDescent="0.25">
      <c r="A49" s="627"/>
      <c r="B49" s="75" t="s">
        <v>1963</v>
      </c>
      <c r="C49" s="555" t="s">
        <v>157</v>
      </c>
      <c r="D49" s="965"/>
      <c r="E49" s="555"/>
      <c r="F49" s="83"/>
      <c r="G49" s="810"/>
      <c r="H49" s="555"/>
      <c r="I49" s="75"/>
      <c r="J49" s="794"/>
      <c r="K49" s="795"/>
      <c r="L49" s="489"/>
      <c r="M49" s="796"/>
      <c r="N49" s="1611"/>
      <c r="O49" s="1327" t="s">
        <v>157</v>
      </c>
      <c r="P49" s="966" t="s">
        <v>157</v>
      </c>
      <c r="Q49" s="1326" t="s">
        <v>157</v>
      </c>
      <c r="R49" s="437" t="s">
        <v>238</v>
      </c>
      <c r="S49" s="437" t="s">
        <v>157</v>
      </c>
      <c r="T49" s="437" t="s">
        <v>157</v>
      </c>
    </row>
    <row r="50" spans="1:20" s="476" customFormat="1" ht="15" customHeight="1" x14ac:dyDescent="0.25">
      <c r="A50" s="1422"/>
      <c r="B50" s="75" t="s">
        <v>1964</v>
      </c>
      <c r="C50" s="555" t="s">
        <v>157</v>
      </c>
      <c r="D50" s="965"/>
      <c r="E50" s="555"/>
      <c r="F50" s="83"/>
      <c r="G50" s="743"/>
      <c r="H50" s="555"/>
      <c r="I50" s="75"/>
      <c r="J50" s="794"/>
      <c r="K50" s="795"/>
      <c r="L50" s="489"/>
      <c r="M50" s="796"/>
      <c r="N50" s="1943"/>
      <c r="O50" s="1709"/>
      <c r="P50" s="1646"/>
      <c r="Q50" s="1711"/>
      <c r="R50" s="1646"/>
      <c r="S50" s="1646"/>
      <c r="T50" s="788"/>
    </row>
    <row r="51" spans="1:20" s="476" customFormat="1" ht="15" customHeight="1" thickBot="1" x14ac:dyDescent="0.3">
      <c r="A51" s="1692"/>
      <c r="B51" s="1209" t="s">
        <v>1959</v>
      </c>
      <c r="C51" s="1113"/>
      <c r="D51" s="1159"/>
      <c r="E51" s="1113"/>
      <c r="F51" s="462"/>
      <c r="G51" s="533"/>
      <c r="H51" s="464"/>
      <c r="I51" s="465"/>
      <c r="J51" s="534"/>
      <c r="K51" s="467"/>
      <c r="L51" s="468"/>
      <c r="M51" s="469"/>
      <c r="N51" s="1478"/>
      <c r="O51" s="73"/>
      <c r="P51" s="738"/>
      <c r="Q51" s="738"/>
      <c r="R51" s="738"/>
      <c r="S51" s="738"/>
      <c r="T51" s="790"/>
    </row>
    <row r="52" spans="1:20" s="476" customFormat="1" ht="15" customHeight="1" thickTop="1" thickBot="1" x14ac:dyDescent="0.3">
      <c r="A52" s="645">
        <v>12</v>
      </c>
      <c r="B52" s="1666" t="s">
        <v>2639</v>
      </c>
      <c r="C52" s="800" t="s">
        <v>2646</v>
      </c>
      <c r="D52" s="923"/>
      <c r="E52" s="800" t="s">
        <v>2647</v>
      </c>
      <c r="F52" s="419">
        <v>120</v>
      </c>
      <c r="G52" s="827">
        <v>0</v>
      </c>
      <c r="H52" s="800">
        <f>ROUND(G52*F52/F52,2)</f>
        <v>0</v>
      </c>
      <c r="I52" s="162" t="s">
        <v>50</v>
      </c>
      <c r="J52" s="731">
        <v>81.45</v>
      </c>
      <c r="K52" s="801">
        <f>IF(OR(ISBLANK(J52),G52=0,ISBLANK(G52)),,ROUND(J52+$K$3,2))</f>
        <v>0</v>
      </c>
      <c r="L52" s="447">
        <f>ROUND(H52*K52,2)</f>
        <v>0</v>
      </c>
      <c r="M52" s="793">
        <f>ROUND(K52/F52,2)</f>
        <v>0</v>
      </c>
      <c r="N52" s="983">
        <v>72.53</v>
      </c>
      <c r="O52" s="1327">
        <v>1.1772</v>
      </c>
      <c r="P52" s="947">
        <v>6.64</v>
      </c>
      <c r="Q52" s="1326">
        <f>ROUND(O52*P52,2)</f>
        <v>7.82</v>
      </c>
      <c r="R52" s="437">
        <v>0</v>
      </c>
      <c r="S52" s="437">
        <f>R52/F52</f>
        <v>0</v>
      </c>
      <c r="T52" s="437">
        <f>N52/F52</f>
        <v>0.60441666666666671</v>
      </c>
    </row>
    <row r="53" spans="1:20" s="476" customFormat="1" ht="15" customHeight="1" x14ac:dyDescent="0.25">
      <c r="A53" s="627"/>
      <c r="B53" s="75" t="s">
        <v>2640</v>
      </c>
      <c r="C53" s="555" t="s">
        <v>157</v>
      </c>
      <c r="D53" s="965"/>
      <c r="E53" s="555"/>
      <c r="F53" s="83"/>
      <c r="G53" s="810"/>
      <c r="H53" s="555"/>
      <c r="I53" s="75"/>
      <c r="J53" s="794"/>
      <c r="K53" s="795"/>
      <c r="L53" s="489"/>
      <c r="M53" s="796"/>
      <c r="N53" s="1611"/>
      <c r="O53" s="1327" t="s">
        <v>157</v>
      </c>
      <c r="P53" s="966" t="s">
        <v>157</v>
      </c>
      <c r="Q53" s="1326" t="s">
        <v>157</v>
      </c>
      <c r="R53" s="437" t="s">
        <v>238</v>
      </c>
      <c r="S53" s="437" t="s">
        <v>157</v>
      </c>
      <c r="T53" s="437" t="s">
        <v>157</v>
      </c>
    </row>
    <row r="54" spans="1:20" s="476" customFormat="1" ht="15" customHeight="1" x14ac:dyDescent="0.25">
      <c r="A54" s="281"/>
      <c r="B54" s="1946" t="s">
        <v>2641</v>
      </c>
      <c r="C54" s="555" t="s">
        <v>157</v>
      </c>
      <c r="D54" s="965"/>
      <c r="E54" s="555"/>
      <c r="F54" s="452"/>
      <c r="G54" s="810"/>
      <c r="H54" s="58"/>
      <c r="I54" s="75"/>
      <c r="J54" s="794"/>
      <c r="K54" s="795"/>
      <c r="L54" s="489"/>
      <c r="M54" s="796"/>
      <c r="N54" s="1945"/>
      <c r="O54" s="1709"/>
      <c r="P54" s="1646"/>
      <c r="Q54" s="1711"/>
      <c r="R54" s="1646"/>
      <c r="S54" s="1646"/>
      <c r="T54" s="788"/>
    </row>
    <row r="55" spans="1:20" s="476" customFormat="1" ht="15" customHeight="1" thickBot="1" x14ac:dyDescent="0.3">
      <c r="A55" s="1692"/>
      <c r="B55" s="1209" t="s">
        <v>1959</v>
      </c>
      <c r="C55" s="1113"/>
      <c r="D55" s="1159"/>
      <c r="E55" s="1113"/>
      <c r="F55" s="462"/>
      <c r="G55" s="533"/>
      <c r="H55" s="464"/>
      <c r="I55" s="465"/>
      <c r="J55" s="534"/>
      <c r="K55" s="467"/>
      <c r="L55" s="468"/>
      <c r="M55" s="469"/>
      <c r="N55" s="1478"/>
      <c r="O55" s="73"/>
      <c r="P55" s="738"/>
      <c r="Q55" s="738"/>
      <c r="R55" s="738"/>
      <c r="S55" s="738"/>
      <c r="T55" s="790"/>
    </row>
    <row r="56" spans="1:20" s="476" customFormat="1" ht="15" customHeight="1" thickTop="1" thickBot="1" x14ac:dyDescent="0.3">
      <c r="A56" s="645">
        <v>13</v>
      </c>
      <c r="B56" s="1666" t="s">
        <v>2642</v>
      </c>
      <c r="C56" s="800" t="s">
        <v>2648</v>
      </c>
      <c r="D56" s="923"/>
      <c r="E56" s="800" t="s">
        <v>393</v>
      </c>
      <c r="F56" s="419">
        <v>96</v>
      </c>
      <c r="G56" s="827">
        <v>0</v>
      </c>
      <c r="H56" s="800">
        <f>ROUND(G56*F56/F56,2)</f>
        <v>0</v>
      </c>
      <c r="I56" s="162" t="s">
        <v>50</v>
      </c>
      <c r="J56" s="731">
        <v>77.400000000000006</v>
      </c>
      <c r="K56" s="801">
        <f>IF(OR(ISBLANK(J56),G56=0,ISBLANK(G56)),,ROUND(J56+$K$3,2))</f>
        <v>0</v>
      </c>
      <c r="L56" s="447">
        <f>ROUND(H56*K56,2)</f>
        <v>0</v>
      </c>
      <c r="M56" s="793">
        <f>ROUND(K56/F56,2)</f>
        <v>0</v>
      </c>
      <c r="N56" s="983">
        <v>46.8</v>
      </c>
      <c r="O56" s="1327">
        <v>1.1772</v>
      </c>
      <c r="P56" s="947">
        <v>18.21</v>
      </c>
      <c r="Q56" s="1326">
        <f>ROUND(O56*P56,2)</f>
        <v>21.44</v>
      </c>
      <c r="R56" s="437">
        <v>0</v>
      </c>
      <c r="S56" s="437">
        <f>R56/F56</f>
        <v>0</v>
      </c>
      <c r="T56" s="437">
        <f>N56/F56</f>
        <v>0.48749999999999999</v>
      </c>
    </row>
    <row r="57" spans="1:20" s="476" customFormat="1" ht="15" customHeight="1" x14ac:dyDescent="0.25">
      <c r="A57" s="627"/>
      <c r="B57" s="75" t="s">
        <v>2643</v>
      </c>
      <c r="C57" s="555" t="s">
        <v>157</v>
      </c>
      <c r="D57" s="965"/>
      <c r="E57" s="555"/>
      <c r="F57" s="83"/>
      <c r="G57" s="810"/>
      <c r="H57" s="555"/>
      <c r="I57" s="75"/>
      <c r="J57" s="794"/>
      <c r="K57" s="795"/>
      <c r="L57" s="489"/>
      <c r="M57" s="796"/>
      <c r="N57" s="1611"/>
      <c r="O57" s="1327" t="s">
        <v>157</v>
      </c>
      <c r="P57" s="966" t="s">
        <v>157</v>
      </c>
      <c r="Q57" s="1326" t="s">
        <v>157</v>
      </c>
      <c r="R57" s="437" t="s">
        <v>238</v>
      </c>
      <c r="S57" s="437" t="s">
        <v>157</v>
      </c>
      <c r="T57" s="437" t="s">
        <v>157</v>
      </c>
    </row>
    <row r="58" spans="1:20" s="476" customFormat="1" ht="15" customHeight="1" x14ac:dyDescent="0.25">
      <c r="A58" s="627"/>
      <c r="B58" s="75" t="s">
        <v>2644</v>
      </c>
      <c r="C58" s="555" t="s">
        <v>157</v>
      </c>
      <c r="D58" s="965"/>
      <c r="E58" s="555"/>
      <c r="F58" s="83"/>
      <c r="G58" s="1944"/>
      <c r="H58" s="555"/>
      <c r="I58" s="75"/>
      <c r="J58" s="794"/>
      <c r="K58" s="795"/>
      <c r="L58" s="489"/>
      <c r="M58" s="796"/>
      <c r="N58" s="1945"/>
      <c r="O58" s="1709"/>
      <c r="P58" s="1646"/>
      <c r="Q58" s="1711"/>
      <c r="R58" s="1646"/>
      <c r="S58" s="1646"/>
      <c r="T58" s="788"/>
    </row>
    <row r="59" spans="1:20" s="476" customFormat="1" ht="15" customHeight="1" thickBot="1" x14ac:dyDescent="0.3">
      <c r="A59" s="1948"/>
      <c r="B59" s="1947" t="s">
        <v>2645</v>
      </c>
      <c r="C59" s="1113"/>
      <c r="D59" s="1159"/>
      <c r="E59" s="1113"/>
      <c r="F59" s="462"/>
      <c r="G59" s="533"/>
      <c r="H59" s="464"/>
      <c r="I59" s="465"/>
      <c r="J59" s="534"/>
      <c r="K59" s="467"/>
      <c r="L59" s="468"/>
      <c r="M59" s="469"/>
      <c r="N59" s="1677"/>
      <c r="O59" s="73"/>
      <c r="P59" s="738"/>
      <c r="Q59" s="738"/>
      <c r="R59" s="738"/>
      <c r="S59" s="738"/>
      <c r="T59" s="790"/>
    </row>
    <row r="60" spans="1:20" ht="15" customHeight="1" thickTop="1" thickBot="1" x14ac:dyDescent="0.3">
      <c r="A60" s="682"/>
      <c r="B60" s="48"/>
      <c r="C60" s="513"/>
      <c r="D60" s="1032"/>
      <c r="E60" s="513"/>
      <c r="F60" s="237"/>
      <c r="G60" s="388"/>
      <c r="H60" s="70"/>
      <c r="I60" s="553" t="s">
        <v>66</v>
      </c>
      <c r="J60" s="681"/>
      <c r="K60" s="554"/>
      <c r="L60" s="71">
        <f>SUMIF(L7:L59,"&gt;0")</f>
        <v>11008.199999999999</v>
      </c>
      <c r="M60" s="112"/>
      <c r="N60" s="520"/>
    </row>
  </sheetData>
  <sheetProtection selectLockedCells="1"/>
  <mergeCells count="3">
    <mergeCell ref="E1:M1"/>
    <mergeCell ref="E2:M2"/>
    <mergeCell ref="F3:J3"/>
  </mergeCells>
  <conditionalFormatting sqref="G26:G28 G31 G57:G60 G41:G43 G45:G47 G49:G51 G53:G55 G8:G11 G13:G15 G17:G19 G21:G24">
    <cfRule type="cellIs" dxfId="127" priority="22" stopIfTrue="1" operator="equal">
      <formula>0</formula>
    </cfRule>
  </conditionalFormatting>
  <conditionalFormatting sqref="G31 G26:G28 G57:G60 G41:G43 G45:G47 G49:G51 G53:G55 G8:G11 G13:G15 G17:G19 G21:G24">
    <cfRule type="cellIs" dxfId="126" priority="21" stopIfTrue="1" operator="equal">
      <formula>0</formula>
    </cfRule>
  </conditionalFormatting>
  <hyperlinks>
    <hyperlink ref="C2" location="'Recap Sheet'!B1" tooltip="Click here to return to recap sheet" display="Return to Recap Sheet"/>
  </hyperlinks>
  <pageMargins left="0.25" right="0.25" top="0.75" bottom="0.75" header="0.3" footer="0.3"/>
  <pageSetup scale="70" fitToHeight="0" orientation="landscape" r:id="rId1"/>
  <headerFooter>
    <oddHeader>&amp;C&amp;"-,Bold"South Carolina School Food Service Purchasing Alliance, Inc.
2018-2019 Bid
Lot A &amp;R&amp;12&amp;A
Page &amp;P of &amp;N</oddHeader>
  </headerFooter>
  <rowBreaks count="1" manualBreakCount="1">
    <brk id="24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7" tint="0.39997558519241921"/>
    <pageSetUpPr fitToPage="1"/>
  </sheetPr>
  <dimension ref="A1:T50"/>
  <sheetViews>
    <sheetView view="pageLayout" topLeftCell="B1" zoomScaleNormal="100" zoomScaleSheetLayoutView="100" workbookViewId="0">
      <selection activeCell="C2" sqref="C2"/>
    </sheetView>
  </sheetViews>
  <sheetFormatPr defaultColWidth="11.42578125" defaultRowHeight="15" customHeight="1" x14ac:dyDescent="0.25"/>
  <cols>
    <col min="1" max="1" width="5.140625" style="307" customWidth="1"/>
    <col min="2" max="2" width="49.7109375" style="334" customWidth="1"/>
    <col min="3" max="3" width="28.42578125" style="334" customWidth="1"/>
    <col min="4" max="4" width="9" style="308" customWidth="1"/>
    <col min="5" max="5" width="9" style="403" customWidth="1"/>
    <col min="6" max="6" width="9" style="404" customWidth="1"/>
    <col min="7" max="7" width="9" style="522" customWidth="1"/>
    <col min="8" max="8" width="9" style="308" customWidth="1"/>
    <col min="9" max="9" width="9" style="334" customWidth="1"/>
    <col min="10" max="10" width="9" style="527" customWidth="1"/>
    <col min="11" max="11" width="9" style="209" customWidth="1"/>
    <col min="12" max="12" width="9" style="309" customWidth="1"/>
    <col min="13" max="14" width="9" style="310" customWidth="1"/>
    <col min="15" max="15" width="7.7109375" style="10" customWidth="1"/>
    <col min="16" max="16" width="11.28515625" style="334" customWidth="1"/>
    <col min="17" max="256" width="11.42578125" style="334"/>
    <col min="257" max="257" width="3.85546875" style="334" customWidth="1"/>
    <col min="258" max="258" width="49.7109375" style="334" customWidth="1"/>
    <col min="259" max="259" width="29.42578125" style="334" customWidth="1"/>
    <col min="260" max="260" width="6.28515625" style="334" customWidth="1"/>
    <col min="261" max="261" width="4.28515625" style="334" customWidth="1"/>
    <col min="262" max="262" width="6.42578125" style="334" customWidth="1"/>
    <col min="263" max="263" width="3.28515625" style="334" customWidth="1"/>
    <col min="264" max="264" width="6" style="334" customWidth="1"/>
    <col min="265" max="265" width="5.7109375" style="334" bestFit="1" customWidth="1"/>
    <col min="266" max="266" width="7" style="334" customWidth="1"/>
    <col min="267" max="267" width="5.42578125" style="334" customWidth="1"/>
    <col min="268" max="268" width="5" style="334" customWidth="1"/>
    <col min="269" max="269" width="6" style="334" bestFit="1" customWidth="1"/>
    <col min="270" max="270" width="6.140625" style="334" customWidth="1"/>
    <col min="271" max="271" width="16.5703125" style="334" customWidth="1"/>
    <col min="272" max="512" width="11.42578125" style="334"/>
    <col min="513" max="513" width="3.85546875" style="334" customWidth="1"/>
    <col min="514" max="514" width="49.7109375" style="334" customWidth="1"/>
    <col min="515" max="515" width="29.42578125" style="334" customWidth="1"/>
    <col min="516" max="516" width="6.28515625" style="334" customWidth="1"/>
    <col min="517" max="517" width="4.28515625" style="334" customWidth="1"/>
    <col min="518" max="518" width="6.42578125" style="334" customWidth="1"/>
    <col min="519" max="519" width="3.28515625" style="334" customWidth="1"/>
    <col min="520" max="520" width="6" style="334" customWidth="1"/>
    <col min="521" max="521" width="5.7109375" style="334" bestFit="1" customWidth="1"/>
    <col min="522" max="522" width="7" style="334" customWidth="1"/>
    <col min="523" max="523" width="5.42578125" style="334" customWidth="1"/>
    <col min="524" max="524" width="5" style="334" customWidth="1"/>
    <col min="525" max="525" width="6" style="334" bestFit="1" customWidth="1"/>
    <col min="526" max="526" width="6.140625" style="334" customWidth="1"/>
    <col min="527" max="527" width="16.5703125" style="334" customWidth="1"/>
    <col min="528" max="768" width="11.42578125" style="334"/>
    <col min="769" max="769" width="3.85546875" style="334" customWidth="1"/>
    <col min="770" max="770" width="49.7109375" style="334" customWidth="1"/>
    <col min="771" max="771" width="29.42578125" style="334" customWidth="1"/>
    <col min="772" max="772" width="6.28515625" style="334" customWidth="1"/>
    <col min="773" max="773" width="4.28515625" style="334" customWidth="1"/>
    <col min="774" max="774" width="6.42578125" style="334" customWidth="1"/>
    <col min="775" max="775" width="3.28515625" style="334" customWidth="1"/>
    <col min="776" max="776" width="6" style="334" customWidth="1"/>
    <col min="777" max="777" width="5.7109375" style="334" bestFit="1" customWidth="1"/>
    <col min="778" max="778" width="7" style="334" customWidth="1"/>
    <col min="779" max="779" width="5.42578125" style="334" customWidth="1"/>
    <col min="780" max="780" width="5" style="334" customWidth="1"/>
    <col min="781" max="781" width="6" style="334" bestFit="1" customWidth="1"/>
    <col min="782" max="782" width="6.140625" style="334" customWidth="1"/>
    <col min="783" max="783" width="16.5703125" style="334" customWidth="1"/>
    <col min="784" max="1024" width="11.42578125" style="334"/>
    <col min="1025" max="1025" width="3.85546875" style="334" customWidth="1"/>
    <col min="1026" max="1026" width="49.7109375" style="334" customWidth="1"/>
    <col min="1027" max="1027" width="29.42578125" style="334" customWidth="1"/>
    <col min="1028" max="1028" width="6.28515625" style="334" customWidth="1"/>
    <col min="1029" max="1029" width="4.28515625" style="334" customWidth="1"/>
    <col min="1030" max="1030" width="6.42578125" style="334" customWidth="1"/>
    <col min="1031" max="1031" width="3.28515625" style="334" customWidth="1"/>
    <col min="1032" max="1032" width="6" style="334" customWidth="1"/>
    <col min="1033" max="1033" width="5.7109375" style="334" bestFit="1" customWidth="1"/>
    <col min="1034" max="1034" width="7" style="334" customWidth="1"/>
    <col min="1035" max="1035" width="5.42578125" style="334" customWidth="1"/>
    <col min="1036" max="1036" width="5" style="334" customWidth="1"/>
    <col min="1037" max="1037" width="6" style="334" bestFit="1" customWidth="1"/>
    <col min="1038" max="1038" width="6.140625" style="334" customWidth="1"/>
    <col min="1039" max="1039" width="16.5703125" style="334" customWidth="1"/>
    <col min="1040" max="1280" width="11.42578125" style="334"/>
    <col min="1281" max="1281" width="3.85546875" style="334" customWidth="1"/>
    <col min="1282" max="1282" width="49.7109375" style="334" customWidth="1"/>
    <col min="1283" max="1283" width="29.42578125" style="334" customWidth="1"/>
    <col min="1284" max="1284" width="6.28515625" style="334" customWidth="1"/>
    <col min="1285" max="1285" width="4.28515625" style="334" customWidth="1"/>
    <col min="1286" max="1286" width="6.42578125" style="334" customWidth="1"/>
    <col min="1287" max="1287" width="3.28515625" style="334" customWidth="1"/>
    <col min="1288" max="1288" width="6" style="334" customWidth="1"/>
    <col min="1289" max="1289" width="5.7109375" style="334" bestFit="1" customWidth="1"/>
    <col min="1290" max="1290" width="7" style="334" customWidth="1"/>
    <col min="1291" max="1291" width="5.42578125" style="334" customWidth="1"/>
    <col min="1292" max="1292" width="5" style="334" customWidth="1"/>
    <col min="1293" max="1293" width="6" style="334" bestFit="1" customWidth="1"/>
    <col min="1294" max="1294" width="6.140625" style="334" customWidth="1"/>
    <col min="1295" max="1295" width="16.5703125" style="334" customWidth="1"/>
    <col min="1296" max="1536" width="11.42578125" style="334"/>
    <col min="1537" max="1537" width="3.85546875" style="334" customWidth="1"/>
    <col min="1538" max="1538" width="49.7109375" style="334" customWidth="1"/>
    <col min="1539" max="1539" width="29.42578125" style="334" customWidth="1"/>
    <col min="1540" max="1540" width="6.28515625" style="334" customWidth="1"/>
    <col min="1541" max="1541" width="4.28515625" style="334" customWidth="1"/>
    <col min="1542" max="1542" width="6.42578125" style="334" customWidth="1"/>
    <col min="1543" max="1543" width="3.28515625" style="334" customWidth="1"/>
    <col min="1544" max="1544" width="6" style="334" customWidth="1"/>
    <col min="1545" max="1545" width="5.7109375" style="334" bestFit="1" customWidth="1"/>
    <col min="1546" max="1546" width="7" style="334" customWidth="1"/>
    <col min="1547" max="1547" width="5.42578125" style="334" customWidth="1"/>
    <col min="1548" max="1548" width="5" style="334" customWidth="1"/>
    <col min="1549" max="1549" width="6" style="334" bestFit="1" customWidth="1"/>
    <col min="1550" max="1550" width="6.140625" style="334" customWidth="1"/>
    <col min="1551" max="1551" width="16.5703125" style="334" customWidth="1"/>
    <col min="1552" max="1792" width="11.42578125" style="334"/>
    <col min="1793" max="1793" width="3.85546875" style="334" customWidth="1"/>
    <col min="1794" max="1794" width="49.7109375" style="334" customWidth="1"/>
    <col min="1795" max="1795" width="29.42578125" style="334" customWidth="1"/>
    <col min="1796" max="1796" width="6.28515625" style="334" customWidth="1"/>
    <col min="1797" max="1797" width="4.28515625" style="334" customWidth="1"/>
    <col min="1798" max="1798" width="6.42578125" style="334" customWidth="1"/>
    <col min="1799" max="1799" width="3.28515625" style="334" customWidth="1"/>
    <col min="1800" max="1800" width="6" style="334" customWidth="1"/>
    <col min="1801" max="1801" width="5.7109375" style="334" bestFit="1" customWidth="1"/>
    <col min="1802" max="1802" width="7" style="334" customWidth="1"/>
    <col min="1803" max="1803" width="5.42578125" style="334" customWidth="1"/>
    <col min="1804" max="1804" width="5" style="334" customWidth="1"/>
    <col min="1805" max="1805" width="6" style="334" bestFit="1" customWidth="1"/>
    <col min="1806" max="1806" width="6.140625" style="334" customWidth="1"/>
    <col min="1807" max="1807" width="16.5703125" style="334" customWidth="1"/>
    <col min="1808" max="2048" width="11.42578125" style="334"/>
    <col min="2049" max="2049" width="3.85546875" style="334" customWidth="1"/>
    <col min="2050" max="2050" width="49.7109375" style="334" customWidth="1"/>
    <col min="2051" max="2051" width="29.42578125" style="334" customWidth="1"/>
    <col min="2052" max="2052" width="6.28515625" style="334" customWidth="1"/>
    <col min="2053" max="2053" width="4.28515625" style="334" customWidth="1"/>
    <col min="2054" max="2054" width="6.42578125" style="334" customWidth="1"/>
    <col min="2055" max="2055" width="3.28515625" style="334" customWidth="1"/>
    <col min="2056" max="2056" width="6" style="334" customWidth="1"/>
    <col min="2057" max="2057" width="5.7109375" style="334" bestFit="1" customWidth="1"/>
    <col min="2058" max="2058" width="7" style="334" customWidth="1"/>
    <col min="2059" max="2059" width="5.42578125" style="334" customWidth="1"/>
    <col min="2060" max="2060" width="5" style="334" customWidth="1"/>
    <col min="2061" max="2061" width="6" style="334" bestFit="1" customWidth="1"/>
    <col min="2062" max="2062" width="6.140625" style="334" customWidth="1"/>
    <col min="2063" max="2063" width="16.5703125" style="334" customWidth="1"/>
    <col min="2064" max="2304" width="11.42578125" style="334"/>
    <col min="2305" max="2305" width="3.85546875" style="334" customWidth="1"/>
    <col min="2306" max="2306" width="49.7109375" style="334" customWidth="1"/>
    <col min="2307" max="2307" width="29.42578125" style="334" customWidth="1"/>
    <col min="2308" max="2308" width="6.28515625" style="334" customWidth="1"/>
    <col min="2309" max="2309" width="4.28515625" style="334" customWidth="1"/>
    <col min="2310" max="2310" width="6.42578125" style="334" customWidth="1"/>
    <col min="2311" max="2311" width="3.28515625" style="334" customWidth="1"/>
    <col min="2312" max="2312" width="6" style="334" customWidth="1"/>
    <col min="2313" max="2313" width="5.7109375" style="334" bestFit="1" customWidth="1"/>
    <col min="2314" max="2314" width="7" style="334" customWidth="1"/>
    <col min="2315" max="2315" width="5.42578125" style="334" customWidth="1"/>
    <col min="2316" max="2316" width="5" style="334" customWidth="1"/>
    <col min="2317" max="2317" width="6" style="334" bestFit="1" customWidth="1"/>
    <col min="2318" max="2318" width="6.140625" style="334" customWidth="1"/>
    <col min="2319" max="2319" width="16.5703125" style="334" customWidth="1"/>
    <col min="2320" max="2560" width="11.42578125" style="334"/>
    <col min="2561" max="2561" width="3.85546875" style="334" customWidth="1"/>
    <col min="2562" max="2562" width="49.7109375" style="334" customWidth="1"/>
    <col min="2563" max="2563" width="29.42578125" style="334" customWidth="1"/>
    <col min="2564" max="2564" width="6.28515625" style="334" customWidth="1"/>
    <col min="2565" max="2565" width="4.28515625" style="334" customWidth="1"/>
    <col min="2566" max="2566" width="6.42578125" style="334" customWidth="1"/>
    <col min="2567" max="2567" width="3.28515625" style="334" customWidth="1"/>
    <col min="2568" max="2568" width="6" style="334" customWidth="1"/>
    <col min="2569" max="2569" width="5.7109375" style="334" bestFit="1" customWidth="1"/>
    <col min="2570" max="2570" width="7" style="334" customWidth="1"/>
    <col min="2571" max="2571" width="5.42578125" style="334" customWidth="1"/>
    <col min="2572" max="2572" width="5" style="334" customWidth="1"/>
    <col min="2573" max="2573" width="6" style="334" bestFit="1" customWidth="1"/>
    <col min="2574" max="2574" width="6.140625" style="334" customWidth="1"/>
    <col min="2575" max="2575" width="16.5703125" style="334" customWidth="1"/>
    <col min="2576" max="2816" width="11.42578125" style="334"/>
    <col min="2817" max="2817" width="3.85546875" style="334" customWidth="1"/>
    <col min="2818" max="2818" width="49.7109375" style="334" customWidth="1"/>
    <col min="2819" max="2819" width="29.42578125" style="334" customWidth="1"/>
    <col min="2820" max="2820" width="6.28515625" style="334" customWidth="1"/>
    <col min="2821" max="2821" width="4.28515625" style="334" customWidth="1"/>
    <col min="2822" max="2822" width="6.42578125" style="334" customWidth="1"/>
    <col min="2823" max="2823" width="3.28515625" style="334" customWidth="1"/>
    <col min="2824" max="2824" width="6" style="334" customWidth="1"/>
    <col min="2825" max="2825" width="5.7109375" style="334" bestFit="1" customWidth="1"/>
    <col min="2826" max="2826" width="7" style="334" customWidth="1"/>
    <col min="2827" max="2827" width="5.42578125" style="334" customWidth="1"/>
    <col min="2828" max="2828" width="5" style="334" customWidth="1"/>
    <col min="2829" max="2829" width="6" style="334" bestFit="1" customWidth="1"/>
    <col min="2830" max="2830" width="6.140625" style="334" customWidth="1"/>
    <col min="2831" max="2831" width="16.5703125" style="334" customWidth="1"/>
    <col min="2832" max="3072" width="11.42578125" style="334"/>
    <col min="3073" max="3073" width="3.85546875" style="334" customWidth="1"/>
    <col min="3074" max="3074" width="49.7109375" style="334" customWidth="1"/>
    <col min="3075" max="3075" width="29.42578125" style="334" customWidth="1"/>
    <col min="3076" max="3076" width="6.28515625" style="334" customWidth="1"/>
    <col min="3077" max="3077" width="4.28515625" style="334" customWidth="1"/>
    <col min="3078" max="3078" width="6.42578125" style="334" customWidth="1"/>
    <col min="3079" max="3079" width="3.28515625" style="334" customWidth="1"/>
    <col min="3080" max="3080" width="6" style="334" customWidth="1"/>
    <col min="3081" max="3081" width="5.7109375" style="334" bestFit="1" customWidth="1"/>
    <col min="3082" max="3082" width="7" style="334" customWidth="1"/>
    <col min="3083" max="3083" width="5.42578125" style="334" customWidth="1"/>
    <col min="3084" max="3084" width="5" style="334" customWidth="1"/>
    <col min="3085" max="3085" width="6" style="334" bestFit="1" customWidth="1"/>
    <col min="3086" max="3086" width="6.140625" style="334" customWidth="1"/>
    <col min="3087" max="3087" width="16.5703125" style="334" customWidth="1"/>
    <col min="3088" max="3328" width="11.42578125" style="334"/>
    <col min="3329" max="3329" width="3.85546875" style="334" customWidth="1"/>
    <col min="3330" max="3330" width="49.7109375" style="334" customWidth="1"/>
    <col min="3331" max="3331" width="29.42578125" style="334" customWidth="1"/>
    <col min="3332" max="3332" width="6.28515625" style="334" customWidth="1"/>
    <col min="3333" max="3333" width="4.28515625" style="334" customWidth="1"/>
    <col min="3334" max="3334" width="6.42578125" style="334" customWidth="1"/>
    <col min="3335" max="3335" width="3.28515625" style="334" customWidth="1"/>
    <col min="3336" max="3336" width="6" style="334" customWidth="1"/>
    <col min="3337" max="3337" width="5.7109375" style="334" bestFit="1" customWidth="1"/>
    <col min="3338" max="3338" width="7" style="334" customWidth="1"/>
    <col min="3339" max="3339" width="5.42578125" style="334" customWidth="1"/>
    <col min="3340" max="3340" width="5" style="334" customWidth="1"/>
    <col min="3341" max="3341" width="6" style="334" bestFit="1" customWidth="1"/>
    <col min="3342" max="3342" width="6.140625" style="334" customWidth="1"/>
    <col min="3343" max="3343" width="16.5703125" style="334" customWidth="1"/>
    <col min="3344" max="3584" width="11.42578125" style="334"/>
    <col min="3585" max="3585" width="3.85546875" style="334" customWidth="1"/>
    <col min="3586" max="3586" width="49.7109375" style="334" customWidth="1"/>
    <col min="3587" max="3587" width="29.42578125" style="334" customWidth="1"/>
    <col min="3588" max="3588" width="6.28515625" style="334" customWidth="1"/>
    <col min="3589" max="3589" width="4.28515625" style="334" customWidth="1"/>
    <col min="3590" max="3590" width="6.42578125" style="334" customWidth="1"/>
    <col min="3591" max="3591" width="3.28515625" style="334" customWidth="1"/>
    <col min="3592" max="3592" width="6" style="334" customWidth="1"/>
    <col min="3593" max="3593" width="5.7109375" style="334" bestFit="1" customWidth="1"/>
    <col min="3594" max="3594" width="7" style="334" customWidth="1"/>
    <col min="3595" max="3595" width="5.42578125" style="334" customWidth="1"/>
    <col min="3596" max="3596" width="5" style="334" customWidth="1"/>
    <col min="3597" max="3597" width="6" style="334" bestFit="1" customWidth="1"/>
    <col min="3598" max="3598" width="6.140625" style="334" customWidth="1"/>
    <col min="3599" max="3599" width="16.5703125" style="334" customWidth="1"/>
    <col min="3600" max="3840" width="11.42578125" style="334"/>
    <col min="3841" max="3841" width="3.85546875" style="334" customWidth="1"/>
    <col min="3842" max="3842" width="49.7109375" style="334" customWidth="1"/>
    <col min="3843" max="3843" width="29.42578125" style="334" customWidth="1"/>
    <col min="3844" max="3844" width="6.28515625" style="334" customWidth="1"/>
    <col min="3845" max="3845" width="4.28515625" style="334" customWidth="1"/>
    <col min="3846" max="3846" width="6.42578125" style="334" customWidth="1"/>
    <col min="3847" max="3847" width="3.28515625" style="334" customWidth="1"/>
    <col min="3848" max="3848" width="6" style="334" customWidth="1"/>
    <col min="3849" max="3849" width="5.7109375" style="334" bestFit="1" customWidth="1"/>
    <col min="3850" max="3850" width="7" style="334" customWidth="1"/>
    <col min="3851" max="3851" width="5.42578125" style="334" customWidth="1"/>
    <col min="3852" max="3852" width="5" style="334" customWidth="1"/>
    <col min="3853" max="3853" width="6" style="334" bestFit="1" customWidth="1"/>
    <col min="3854" max="3854" width="6.140625" style="334" customWidth="1"/>
    <col min="3855" max="3855" width="16.5703125" style="334" customWidth="1"/>
    <col min="3856" max="4096" width="11.42578125" style="334"/>
    <col min="4097" max="4097" width="3.85546875" style="334" customWidth="1"/>
    <col min="4098" max="4098" width="49.7109375" style="334" customWidth="1"/>
    <col min="4099" max="4099" width="29.42578125" style="334" customWidth="1"/>
    <col min="4100" max="4100" width="6.28515625" style="334" customWidth="1"/>
    <col min="4101" max="4101" width="4.28515625" style="334" customWidth="1"/>
    <col min="4102" max="4102" width="6.42578125" style="334" customWidth="1"/>
    <col min="4103" max="4103" width="3.28515625" style="334" customWidth="1"/>
    <col min="4104" max="4104" width="6" style="334" customWidth="1"/>
    <col min="4105" max="4105" width="5.7109375" style="334" bestFit="1" customWidth="1"/>
    <col min="4106" max="4106" width="7" style="334" customWidth="1"/>
    <col min="4107" max="4107" width="5.42578125" style="334" customWidth="1"/>
    <col min="4108" max="4108" width="5" style="334" customWidth="1"/>
    <col min="4109" max="4109" width="6" style="334" bestFit="1" customWidth="1"/>
    <col min="4110" max="4110" width="6.140625" style="334" customWidth="1"/>
    <col min="4111" max="4111" width="16.5703125" style="334" customWidth="1"/>
    <col min="4112" max="4352" width="11.42578125" style="334"/>
    <col min="4353" max="4353" width="3.85546875" style="334" customWidth="1"/>
    <col min="4354" max="4354" width="49.7109375" style="334" customWidth="1"/>
    <col min="4355" max="4355" width="29.42578125" style="334" customWidth="1"/>
    <col min="4356" max="4356" width="6.28515625" style="334" customWidth="1"/>
    <col min="4357" max="4357" width="4.28515625" style="334" customWidth="1"/>
    <col min="4358" max="4358" width="6.42578125" style="334" customWidth="1"/>
    <col min="4359" max="4359" width="3.28515625" style="334" customWidth="1"/>
    <col min="4360" max="4360" width="6" style="334" customWidth="1"/>
    <col min="4361" max="4361" width="5.7109375" style="334" bestFit="1" customWidth="1"/>
    <col min="4362" max="4362" width="7" style="334" customWidth="1"/>
    <col min="4363" max="4363" width="5.42578125" style="334" customWidth="1"/>
    <col min="4364" max="4364" width="5" style="334" customWidth="1"/>
    <col min="4365" max="4365" width="6" style="334" bestFit="1" customWidth="1"/>
    <col min="4366" max="4366" width="6.140625" style="334" customWidth="1"/>
    <col min="4367" max="4367" width="16.5703125" style="334" customWidth="1"/>
    <col min="4368" max="4608" width="11.42578125" style="334"/>
    <col min="4609" max="4609" width="3.85546875" style="334" customWidth="1"/>
    <col min="4610" max="4610" width="49.7109375" style="334" customWidth="1"/>
    <col min="4611" max="4611" width="29.42578125" style="334" customWidth="1"/>
    <col min="4612" max="4612" width="6.28515625" style="334" customWidth="1"/>
    <col min="4613" max="4613" width="4.28515625" style="334" customWidth="1"/>
    <col min="4614" max="4614" width="6.42578125" style="334" customWidth="1"/>
    <col min="4615" max="4615" width="3.28515625" style="334" customWidth="1"/>
    <col min="4616" max="4616" width="6" style="334" customWidth="1"/>
    <col min="4617" max="4617" width="5.7109375" style="334" bestFit="1" customWidth="1"/>
    <col min="4618" max="4618" width="7" style="334" customWidth="1"/>
    <col min="4619" max="4619" width="5.42578125" style="334" customWidth="1"/>
    <col min="4620" max="4620" width="5" style="334" customWidth="1"/>
    <col min="4621" max="4621" width="6" style="334" bestFit="1" customWidth="1"/>
    <col min="4622" max="4622" width="6.140625" style="334" customWidth="1"/>
    <col min="4623" max="4623" width="16.5703125" style="334" customWidth="1"/>
    <col min="4624" max="4864" width="11.42578125" style="334"/>
    <col min="4865" max="4865" width="3.85546875" style="334" customWidth="1"/>
    <col min="4866" max="4866" width="49.7109375" style="334" customWidth="1"/>
    <col min="4867" max="4867" width="29.42578125" style="334" customWidth="1"/>
    <col min="4868" max="4868" width="6.28515625" style="334" customWidth="1"/>
    <col min="4869" max="4869" width="4.28515625" style="334" customWidth="1"/>
    <col min="4870" max="4870" width="6.42578125" style="334" customWidth="1"/>
    <col min="4871" max="4871" width="3.28515625" style="334" customWidth="1"/>
    <col min="4872" max="4872" width="6" style="334" customWidth="1"/>
    <col min="4873" max="4873" width="5.7109375" style="334" bestFit="1" customWidth="1"/>
    <col min="4874" max="4874" width="7" style="334" customWidth="1"/>
    <col min="4875" max="4875" width="5.42578125" style="334" customWidth="1"/>
    <col min="4876" max="4876" width="5" style="334" customWidth="1"/>
    <col min="4877" max="4877" width="6" style="334" bestFit="1" customWidth="1"/>
    <col min="4878" max="4878" width="6.140625" style="334" customWidth="1"/>
    <col min="4879" max="4879" width="16.5703125" style="334" customWidth="1"/>
    <col min="4880" max="5120" width="11.42578125" style="334"/>
    <col min="5121" max="5121" width="3.85546875" style="334" customWidth="1"/>
    <col min="5122" max="5122" width="49.7109375" style="334" customWidth="1"/>
    <col min="5123" max="5123" width="29.42578125" style="334" customWidth="1"/>
    <col min="5124" max="5124" width="6.28515625" style="334" customWidth="1"/>
    <col min="5125" max="5125" width="4.28515625" style="334" customWidth="1"/>
    <col min="5126" max="5126" width="6.42578125" style="334" customWidth="1"/>
    <col min="5127" max="5127" width="3.28515625" style="334" customWidth="1"/>
    <col min="5128" max="5128" width="6" style="334" customWidth="1"/>
    <col min="5129" max="5129" width="5.7109375" style="334" bestFit="1" customWidth="1"/>
    <col min="5130" max="5130" width="7" style="334" customWidth="1"/>
    <col min="5131" max="5131" width="5.42578125" style="334" customWidth="1"/>
    <col min="5132" max="5132" width="5" style="334" customWidth="1"/>
    <col min="5133" max="5133" width="6" style="334" bestFit="1" customWidth="1"/>
    <col min="5134" max="5134" width="6.140625" style="334" customWidth="1"/>
    <col min="5135" max="5135" width="16.5703125" style="334" customWidth="1"/>
    <col min="5136" max="5376" width="11.42578125" style="334"/>
    <col min="5377" max="5377" width="3.85546875" style="334" customWidth="1"/>
    <col min="5378" max="5378" width="49.7109375" style="334" customWidth="1"/>
    <col min="5379" max="5379" width="29.42578125" style="334" customWidth="1"/>
    <col min="5380" max="5380" width="6.28515625" style="334" customWidth="1"/>
    <col min="5381" max="5381" width="4.28515625" style="334" customWidth="1"/>
    <col min="5382" max="5382" width="6.42578125" style="334" customWidth="1"/>
    <col min="5383" max="5383" width="3.28515625" style="334" customWidth="1"/>
    <col min="5384" max="5384" width="6" style="334" customWidth="1"/>
    <col min="5385" max="5385" width="5.7109375" style="334" bestFit="1" customWidth="1"/>
    <col min="5386" max="5386" width="7" style="334" customWidth="1"/>
    <col min="5387" max="5387" width="5.42578125" style="334" customWidth="1"/>
    <col min="5388" max="5388" width="5" style="334" customWidth="1"/>
    <col min="5389" max="5389" width="6" style="334" bestFit="1" customWidth="1"/>
    <col min="5390" max="5390" width="6.140625" style="334" customWidth="1"/>
    <col min="5391" max="5391" width="16.5703125" style="334" customWidth="1"/>
    <col min="5392" max="5632" width="11.42578125" style="334"/>
    <col min="5633" max="5633" width="3.85546875" style="334" customWidth="1"/>
    <col min="5634" max="5634" width="49.7109375" style="334" customWidth="1"/>
    <col min="5635" max="5635" width="29.42578125" style="334" customWidth="1"/>
    <col min="5636" max="5636" width="6.28515625" style="334" customWidth="1"/>
    <col min="5637" max="5637" width="4.28515625" style="334" customWidth="1"/>
    <col min="5638" max="5638" width="6.42578125" style="334" customWidth="1"/>
    <col min="5639" max="5639" width="3.28515625" style="334" customWidth="1"/>
    <col min="5640" max="5640" width="6" style="334" customWidth="1"/>
    <col min="5641" max="5641" width="5.7109375" style="334" bestFit="1" customWidth="1"/>
    <col min="5642" max="5642" width="7" style="334" customWidth="1"/>
    <col min="5643" max="5643" width="5.42578125" style="334" customWidth="1"/>
    <col min="5644" max="5644" width="5" style="334" customWidth="1"/>
    <col min="5645" max="5645" width="6" style="334" bestFit="1" customWidth="1"/>
    <col min="5646" max="5646" width="6.140625" style="334" customWidth="1"/>
    <col min="5647" max="5647" width="16.5703125" style="334" customWidth="1"/>
    <col min="5648" max="5888" width="11.42578125" style="334"/>
    <col min="5889" max="5889" width="3.85546875" style="334" customWidth="1"/>
    <col min="5890" max="5890" width="49.7109375" style="334" customWidth="1"/>
    <col min="5891" max="5891" width="29.42578125" style="334" customWidth="1"/>
    <col min="5892" max="5892" width="6.28515625" style="334" customWidth="1"/>
    <col min="5893" max="5893" width="4.28515625" style="334" customWidth="1"/>
    <col min="5894" max="5894" width="6.42578125" style="334" customWidth="1"/>
    <col min="5895" max="5895" width="3.28515625" style="334" customWidth="1"/>
    <col min="5896" max="5896" width="6" style="334" customWidth="1"/>
    <col min="5897" max="5897" width="5.7109375" style="334" bestFit="1" customWidth="1"/>
    <col min="5898" max="5898" width="7" style="334" customWidth="1"/>
    <col min="5899" max="5899" width="5.42578125" style="334" customWidth="1"/>
    <col min="5900" max="5900" width="5" style="334" customWidth="1"/>
    <col min="5901" max="5901" width="6" style="334" bestFit="1" customWidth="1"/>
    <col min="5902" max="5902" width="6.140625" style="334" customWidth="1"/>
    <col min="5903" max="5903" width="16.5703125" style="334" customWidth="1"/>
    <col min="5904" max="6144" width="11.42578125" style="334"/>
    <col min="6145" max="6145" width="3.85546875" style="334" customWidth="1"/>
    <col min="6146" max="6146" width="49.7109375" style="334" customWidth="1"/>
    <col min="6147" max="6147" width="29.42578125" style="334" customWidth="1"/>
    <col min="6148" max="6148" width="6.28515625" style="334" customWidth="1"/>
    <col min="6149" max="6149" width="4.28515625" style="334" customWidth="1"/>
    <col min="6150" max="6150" width="6.42578125" style="334" customWidth="1"/>
    <col min="6151" max="6151" width="3.28515625" style="334" customWidth="1"/>
    <col min="6152" max="6152" width="6" style="334" customWidth="1"/>
    <col min="6153" max="6153" width="5.7109375" style="334" bestFit="1" customWidth="1"/>
    <col min="6154" max="6154" width="7" style="334" customWidth="1"/>
    <col min="6155" max="6155" width="5.42578125" style="334" customWidth="1"/>
    <col min="6156" max="6156" width="5" style="334" customWidth="1"/>
    <col min="6157" max="6157" width="6" style="334" bestFit="1" customWidth="1"/>
    <col min="6158" max="6158" width="6.140625" style="334" customWidth="1"/>
    <col min="6159" max="6159" width="16.5703125" style="334" customWidth="1"/>
    <col min="6160" max="6400" width="11.42578125" style="334"/>
    <col min="6401" max="6401" width="3.85546875" style="334" customWidth="1"/>
    <col min="6402" max="6402" width="49.7109375" style="334" customWidth="1"/>
    <col min="6403" max="6403" width="29.42578125" style="334" customWidth="1"/>
    <col min="6404" max="6404" width="6.28515625" style="334" customWidth="1"/>
    <col min="6405" max="6405" width="4.28515625" style="334" customWidth="1"/>
    <col min="6406" max="6406" width="6.42578125" style="334" customWidth="1"/>
    <col min="6407" max="6407" width="3.28515625" style="334" customWidth="1"/>
    <col min="6408" max="6408" width="6" style="334" customWidth="1"/>
    <col min="6409" max="6409" width="5.7109375" style="334" bestFit="1" customWidth="1"/>
    <col min="6410" max="6410" width="7" style="334" customWidth="1"/>
    <col min="6411" max="6411" width="5.42578125" style="334" customWidth="1"/>
    <col min="6412" max="6412" width="5" style="334" customWidth="1"/>
    <col min="6413" max="6413" width="6" style="334" bestFit="1" customWidth="1"/>
    <col min="6414" max="6414" width="6.140625" style="334" customWidth="1"/>
    <col min="6415" max="6415" width="16.5703125" style="334" customWidth="1"/>
    <col min="6416" max="6656" width="11.42578125" style="334"/>
    <col min="6657" max="6657" width="3.85546875" style="334" customWidth="1"/>
    <col min="6658" max="6658" width="49.7109375" style="334" customWidth="1"/>
    <col min="6659" max="6659" width="29.42578125" style="334" customWidth="1"/>
    <col min="6660" max="6660" width="6.28515625" style="334" customWidth="1"/>
    <col min="6661" max="6661" width="4.28515625" style="334" customWidth="1"/>
    <col min="6662" max="6662" width="6.42578125" style="334" customWidth="1"/>
    <col min="6663" max="6663" width="3.28515625" style="334" customWidth="1"/>
    <col min="6664" max="6664" width="6" style="334" customWidth="1"/>
    <col min="6665" max="6665" width="5.7109375" style="334" bestFit="1" customWidth="1"/>
    <col min="6666" max="6666" width="7" style="334" customWidth="1"/>
    <col min="6667" max="6667" width="5.42578125" style="334" customWidth="1"/>
    <col min="6668" max="6668" width="5" style="334" customWidth="1"/>
    <col min="6669" max="6669" width="6" style="334" bestFit="1" customWidth="1"/>
    <col min="6670" max="6670" width="6.140625" style="334" customWidth="1"/>
    <col min="6671" max="6671" width="16.5703125" style="334" customWidth="1"/>
    <col min="6672" max="6912" width="11.42578125" style="334"/>
    <col min="6913" max="6913" width="3.85546875" style="334" customWidth="1"/>
    <col min="6914" max="6914" width="49.7109375" style="334" customWidth="1"/>
    <col min="6915" max="6915" width="29.42578125" style="334" customWidth="1"/>
    <col min="6916" max="6916" width="6.28515625" style="334" customWidth="1"/>
    <col min="6917" max="6917" width="4.28515625" style="334" customWidth="1"/>
    <col min="6918" max="6918" width="6.42578125" style="334" customWidth="1"/>
    <col min="6919" max="6919" width="3.28515625" style="334" customWidth="1"/>
    <col min="6920" max="6920" width="6" style="334" customWidth="1"/>
    <col min="6921" max="6921" width="5.7109375" style="334" bestFit="1" customWidth="1"/>
    <col min="6922" max="6922" width="7" style="334" customWidth="1"/>
    <col min="6923" max="6923" width="5.42578125" style="334" customWidth="1"/>
    <col min="6924" max="6924" width="5" style="334" customWidth="1"/>
    <col min="6925" max="6925" width="6" style="334" bestFit="1" customWidth="1"/>
    <col min="6926" max="6926" width="6.140625" style="334" customWidth="1"/>
    <col min="6927" max="6927" width="16.5703125" style="334" customWidth="1"/>
    <col min="6928" max="7168" width="11.42578125" style="334"/>
    <col min="7169" max="7169" width="3.85546875" style="334" customWidth="1"/>
    <col min="7170" max="7170" width="49.7109375" style="334" customWidth="1"/>
    <col min="7171" max="7171" width="29.42578125" style="334" customWidth="1"/>
    <col min="7172" max="7172" width="6.28515625" style="334" customWidth="1"/>
    <col min="7173" max="7173" width="4.28515625" style="334" customWidth="1"/>
    <col min="7174" max="7174" width="6.42578125" style="334" customWidth="1"/>
    <col min="7175" max="7175" width="3.28515625" style="334" customWidth="1"/>
    <col min="7176" max="7176" width="6" style="334" customWidth="1"/>
    <col min="7177" max="7177" width="5.7109375" style="334" bestFit="1" customWidth="1"/>
    <col min="7178" max="7178" width="7" style="334" customWidth="1"/>
    <col min="7179" max="7179" width="5.42578125" style="334" customWidth="1"/>
    <col min="7180" max="7180" width="5" style="334" customWidth="1"/>
    <col min="7181" max="7181" width="6" style="334" bestFit="1" customWidth="1"/>
    <col min="7182" max="7182" width="6.140625" style="334" customWidth="1"/>
    <col min="7183" max="7183" width="16.5703125" style="334" customWidth="1"/>
    <col min="7184" max="7424" width="11.42578125" style="334"/>
    <col min="7425" max="7425" width="3.85546875" style="334" customWidth="1"/>
    <col min="7426" max="7426" width="49.7109375" style="334" customWidth="1"/>
    <col min="7427" max="7427" width="29.42578125" style="334" customWidth="1"/>
    <col min="7428" max="7428" width="6.28515625" style="334" customWidth="1"/>
    <col min="7429" max="7429" width="4.28515625" style="334" customWidth="1"/>
    <col min="7430" max="7430" width="6.42578125" style="334" customWidth="1"/>
    <col min="7431" max="7431" width="3.28515625" style="334" customWidth="1"/>
    <col min="7432" max="7432" width="6" style="334" customWidth="1"/>
    <col min="7433" max="7433" width="5.7109375" style="334" bestFit="1" customWidth="1"/>
    <col min="7434" max="7434" width="7" style="334" customWidth="1"/>
    <col min="7435" max="7435" width="5.42578125" style="334" customWidth="1"/>
    <col min="7436" max="7436" width="5" style="334" customWidth="1"/>
    <col min="7437" max="7437" width="6" style="334" bestFit="1" customWidth="1"/>
    <col min="7438" max="7438" width="6.140625" style="334" customWidth="1"/>
    <col min="7439" max="7439" width="16.5703125" style="334" customWidth="1"/>
    <col min="7440" max="7680" width="11.42578125" style="334"/>
    <col min="7681" max="7681" width="3.85546875" style="334" customWidth="1"/>
    <col min="7682" max="7682" width="49.7109375" style="334" customWidth="1"/>
    <col min="7683" max="7683" width="29.42578125" style="334" customWidth="1"/>
    <col min="7684" max="7684" width="6.28515625" style="334" customWidth="1"/>
    <col min="7685" max="7685" width="4.28515625" style="334" customWidth="1"/>
    <col min="7686" max="7686" width="6.42578125" style="334" customWidth="1"/>
    <col min="7687" max="7687" width="3.28515625" style="334" customWidth="1"/>
    <col min="7688" max="7688" width="6" style="334" customWidth="1"/>
    <col min="7689" max="7689" width="5.7109375" style="334" bestFit="1" customWidth="1"/>
    <col min="7690" max="7690" width="7" style="334" customWidth="1"/>
    <col min="7691" max="7691" width="5.42578125" style="334" customWidth="1"/>
    <col min="7692" max="7692" width="5" style="334" customWidth="1"/>
    <col min="7693" max="7693" width="6" style="334" bestFit="1" customWidth="1"/>
    <col min="7694" max="7694" width="6.140625" style="334" customWidth="1"/>
    <col min="7695" max="7695" width="16.5703125" style="334" customWidth="1"/>
    <col min="7696" max="7936" width="11.42578125" style="334"/>
    <col min="7937" max="7937" width="3.85546875" style="334" customWidth="1"/>
    <col min="7938" max="7938" width="49.7109375" style="334" customWidth="1"/>
    <col min="7939" max="7939" width="29.42578125" style="334" customWidth="1"/>
    <col min="7940" max="7940" width="6.28515625" style="334" customWidth="1"/>
    <col min="7941" max="7941" width="4.28515625" style="334" customWidth="1"/>
    <col min="7942" max="7942" width="6.42578125" style="334" customWidth="1"/>
    <col min="7943" max="7943" width="3.28515625" style="334" customWidth="1"/>
    <col min="7944" max="7944" width="6" style="334" customWidth="1"/>
    <col min="7945" max="7945" width="5.7109375" style="334" bestFit="1" customWidth="1"/>
    <col min="7946" max="7946" width="7" style="334" customWidth="1"/>
    <col min="7947" max="7947" width="5.42578125" style="334" customWidth="1"/>
    <col min="7948" max="7948" width="5" style="334" customWidth="1"/>
    <col min="7949" max="7949" width="6" style="334" bestFit="1" customWidth="1"/>
    <col min="7950" max="7950" width="6.140625" style="334" customWidth="1"/>
    <col min="7951" max="7951" width="16.5703125" style="334" customWidth="1"/>
    <col min="7952" max="8192" width="11.42578125" style="334"/>
    <col min="8193" max="8193" width="3.85546875" style="334" customWidth="1"/>
    <col min="8194" max="8194" width="49.7109375" style="334" customWidth="1"/>
    <col min="8195" max="8195" width="29.42578125" style="334" customWidth="1"/>
    <col min="8196" max="8196" width="6.28515625" style="334" customWidth="1"/>
    <col min="8197" max="8197" width="4.28515625" style="334" customWidth="1"/>
    <col min="8198" max="8198" width="6.42578125" style="334" customWidth="1"/>
    <col min="8199" max="8199" width="3.28515625" style="334" customWidth="1"/>
    <col min="8200" max="8200" width="6" style="334" customWidth="1"/>
    <col min="8201" max="8201" width="5.7109375" style="334" bestFit="1" customWidth="1"/>
    <col min="8202" max="8202" width="7" style="334" customWidth="1"/>
    <col min="8203" max="8203" width="5.42578125" style="334" customWidth="1"/>
    <col min="8204" max="8204" width="5" style="334" customWidth="1"/>
    <col min="8205" max="8205" width="6" style="334" bestFit="1" customWidth="1"/>
    <col min="8206" max="8206" width="6.140625" style="334" customWidth="1"/>
    <col min="8207" max="8207" width="16.5703125" style="334" customWidth="1"/>
    <col min="8208" max="8448" width="11.42578125" style="334"/>
    <col min="8449" max="8449" width="3.85546875" style="334" customWidth="1"/>
    <col min="8450" max="8450" width="49.7109375" style="334" customWidth="1"/>
    <col min="8451" max="8451" width="29.42578125" style="334" customWidth="1"/>
    <col min="8452" max="8452" width="6.28515625" style="334" customWidth="1"/>
    <col min="8453" max="8453" width="4.28515625" style="334" customWidth="1"/>
    <col min="8454" max="8454" width="6.42578125" style="334" customWidth="1"/>
    <col min="8455" max="8455" width="3.28515625" style="334" customWidth="1"/>
    <col min="8456" max="8456" width="6" style="334" customWidth="1"/>
    <col min="8457" max="8457" width="5.7109375" style="334" bestFit="1" customWidth="1"/>
    <col min="8458" max="8458" width="7" style="334" customWidth="1"/>
    <col min="8459" max="8459" width="5.42578125" style="334" customWidth="1"/>
    <col min="8460" max="8460" width="5" style="334" customWidth="1"/>
    <col min="8461" max="8461" width="6" style="334" bestFit="1" customWidth="1"/>
    <col min="8462" max="8462" width="6.140625" style="334" customWidth="1"/>
    <col min="8463" max="8463" width="16.5703125" style="334" customWidth="1"/>
    <col min="8464" max="8704" width="11.42578125" style="334"/>
    <col min="8705" max="8705" width="3.85546875" style="334" customWidth="1"/>
    <col min="8706" max="8706" width="49.7109375" style="334" customWidth="1"/>
    <col min="8707" max="8707" width="29.42578125" style="334" customWidth="1"/>
    <col min="8708" max="8708" width="6.28515625" style="334" customWidth="1"/>
    <col min="8709" max="8709" width="4.28515625" style="334" customWidth="1"/>
    <col min="8710" max="8710" width="6.42578125" style="334" customWidth="1"/>
    <col min="8711" max="8711" width="3.28515625" style="334" customWidth="1"/>
    <col min="8712" max="8712" width="6" style="334" customWidth="1"/>
    <col min="8713" max="8713" width="5.7109375" style="334" bestFit="1" customWidth="1"/>
    <col min="8714" max="8714" width="7" style="334" customWidth="1"/>
    <col min="8715" max="8715" width="5.42578125" style="334" customWidth="1"/>
    <col min="8716" max="8716" width="5" style="334" customWidth="1"/>
    <col min="8717" max="8717" width="6" style="334" bestFit="1" customWidth="1"/>
    <col min="8718" max="8718" width="6.140625" style="334" customWidth="1"/>
    <col min="8719" max="8719" width="16.5703125" style="334" customWidth="1"/>
    <col min="8720" max="8960" width="11.42578125" style="334"/>
    <col min="8961" max="8961" width="3.85546875" style="334" customWidth="1"/>
    <col min="8962" max="8962" width="49.7109375" style="334" customWidth="1"/>
    <col min="8963" max="8963" width="29.42578125" style="334" customWidth="1"/>
    <col min="8964" max="8964" width="6.28515625" style="334" customWidth="1"/>
    <col min="8965" max="8965" width="4.28515625" style="334" customWidth="1"/>
    <col min="8966" max="8966" width="6.42578125" style="334" customWidth="1"/>
    <col min="8967" max="8967" width="3.28515625" style="334" customWidth="1"/>
    <col min="8968" max="8968" width="6" style="334" customWidth="1"/>
    <col min="8969" max="8969" width="5.7109375" style="334" bestFit="1" customWidth="1"/>
    <col min="8970" max="8970" width="7" style="334" customWidth="1"/>
    <col min="8971" max="8971" width="5.42578125" style="334" customWidth="1"/>
    <col min="8972" max="8972" width="5" style="334" customWidth="1"/>
    <col min="8973" max="8973" width="6" style="334" bestFit="1" customWidth="1"/>
    <col min="8974" max="8974" width="6.140625" style="334" customWidth="1"/>
    <col min="8975" max="8975" width="16.5703125" style="334" customWidth="1"/>
    <col min="8976" max="9216" width="11.42578125" style="334"/>
    <col min="9217" max="9217" width="3.85546875" style="334" customWidth="1"/>
    <col min="9218" max="9218" width="49.7109375" style="334" customWidth="1"/>
    <col min="9219" max="9219" width="29.42578125" style="334" customWidth="1"/>
    <col min="9220" max="9220" width="6.28515625" style="334" customWidth="1"/>
    <col min="9221" max="9221" width="4.28515625" style="334" customWidth="1"/>
    <col min="9222" max="9222" width="6.42578125" style="334" customWidth="1"/>
    <col min="9223" max="9223" width="3.28515625" style="334" customWidth="1"/>
    <col min="9224" max="9224" width="6" style="334" customWidth="1"/>
    <col min="9225" max="9225" width="5.7109375" style="334" bestFit="1" customWidth="1"/>
    <col min="9226" max="9226" width="7" style="334" customWidth="1"/>
    <col min="9227" max="9227" width="5.42578125" style="334" customWidth="1"/>
    <col min="9228" max="9228" width="5" style="334" customWidth="1"/>
    <col min="9229" max="9229" width="6" style="334" bestFit="1" customWidth="1"/>
    <col min="9230" max="9230" width="6.140625" style="334" customWidth="1"/>
    <col min="9231" max="9231" width="16.5703125" style="334" customWidth="1"/>
    <col min="9232" max="9472" width="11.42578125" style="334"/>
    <col min="9473" max="9473" width="3.85546875" style="334" customWidth="1"/>
    <col min="9474" max="9474" width="49.7109375" style="334" customWidth="1"/>
    <col min="9475" max="9475" width="29.42578125" style="334" customWidth="1"/>
    <col min="9476" max="9476" width="6.28515625" style="334" customWidth="1"/>
    <col min="9477" max="9477" width="4.28515625" style="334" customWidth="1"/>
    <col min="9478" max="9478" width="6.42578125" style="334" customWidth="1"/>
    <col min="9479" max="9479" width="3.28515625" style="334" customWidth="1"/>
    <col min="9480" max="9480" width="6" style="334" customWidth="1"/>
    <col min="9481" max="9481" width="5.7109375" style="334" bestFit="1" customWidth="1"/>
    <col min="9482" max="9482" width="7" style="334" customWidth="1"/>
    <col min="9483" max="9483" width="5.42578125" style="334" customWidth="1"/>
    <col min="9484" max="9484" width="5" style="334" customWidth="1"/>
    <col min="9485" max="9485" width="6" style="334" bestFit="1" customWidth="1"/>
    <col min="9486" max="9486" width="6.140625" style="334" customWidth="1"/>
    <col min="9487" max="9487" width="16.5703125" style="334" customWidth="1"/>
    <col min="9488" max="9728" width="11.42578125" style="334"/>
    <col min="9729" max="9729" width="3.85546875" style="334" customWidth="1"/>
    <col min="9730" max="9730" width="49.7109375" style="334" customWidth="1"/>
    <col min="9731" max="9731" width="29.42578125" style="334" customWidth="1"/>
    <col min="9732" max="9732" width="6.28515625" style="334" customWidth="1"/>
    <col min="9733" max="9733" width="4.28515625" style="334" customWidth="1"/>
    <col min="9734" max="9734" width="6.42578125" style="334" customWidth="1"/>
    <col min="9735" max="9735" width="3.28515625" style="334" customWidth="1"/>
    <col min="9736" max="9736" width="6" style="334" customWidth="1"/>
    <col min="9737" max="9737" width="5.7109375" style="334" bestFit="1" customWidth="1"/>
    <col min="9738" max="9738" width="7" style="334" customWidth="1"/>
    <col min="9739" max="9739" width="5.42578125" style="334" customWidth="1"/>
    <col min="9740" max="9740" width="5" style="334" customWidth="1"/>
    <col min="9741" max="9741" width="6" style="334" bestFit="1" customWidth="1"/>
    <col min="9742" max="9742" width="6.140625" style="334" customWidth="1"/>
    <col min="9743" max="9743" width="16.5703125" style="334" customWidth="1"/>
    <col min="9744" max="9984" width="11.42578125" style="334"/>
    <col min="9985" max="9985" width="3.85546875" style="334" customWidth="1"/>
    <col min="9986" max="9986" width="49.7109375" style="334" customWidth="1"/>
    <col min="9987" max="9987" width="29.42578125" style="334" customWidth="1"/>
    <col min="9988" max="9988" width="6.28515625" style="334" customWidth="1"/>
    <col min="9989" max="9989" width="4.28515625" style="334" customWidth="1"/>
    <col min="9990" max="9990" width="6.42578125" style="334" customWidth="1"/>
    <col min="9991" max="9991" width="3.28515625" style="334" customWidth="1"/>
    <col min="9992" max="9992" width="6" style="334" customWidth="1"/>
    <col min="9993" max="9993" width="5.7109375" style="334" bestFit="1" customWidth="1"/>
    <col min="9994" max="9994" width="7" style="334" customWidth="1"/>
    <col min="9995" max="9995" width="5.42578125" style="334" customWidth="1"/>
    <col min="9996" max="9996" width="5" style="334" customWidth="1"/>
    <col min="9997" max="9997" width="6" style="334" bestFit="1" customWidth="1"/>
    <col min="9998" max="9998" width="6.140625" style="334" customWidth="1"/>
    <col min="9999" max="9999" width="16.5703125" style="334" customWidth="1"/>
    <col min="10000" max="10240" width="11.42578125" style="334"/>
    <col min="10241" max="10241" width="3.85546875" style="334" customWidth="1"/>
    <col min="10242" max="10242" width="49.7109375" style="334" customWidth="1"/>
    <col min="10243" max="10243" width="29.42578125" style="334" customWidth="1"/>
    <col min="10244" max="10244" width="6.28515625" style="334" customWidth="1"/>
    <col min="10245" max="10245" width="4.28515625" style="334" customWidth="1"/>
    <col min="10246" max="10246" width="6.42578125" style="334" customWidth="1"/>
    <col min="10247" max="10247" width="3.28515625" style="334" customWidth="1"/>
    <col min="10248" max="10248" width="6" style="334" customWidth="1"/>
    <col min="10249" max="10249" width="5.7109375" style="334" bestFit="1" customWidth="1"/>
    <col min="10250" max="10250" width="7" style="334" customWidth="1"/>
    <col min="10251" max="10251" width="5.42578125" style="334" customWidth="1"/>
    <col min="10252" max="10252" width="5" style="334" customWidth="1"/>
    <col min="10253" max="10253" width="6" style="334" bestFit="1" customWidth="1"/>
    <col min="10254" max="10254" width="6.140625" style="334" customWidth="1"/>
    <col min="10255" max="10255" width="16.5703125" style="334" customWidth="1"/>
    <col min="10256" max="10496" width="11.42578125" style="334"/>
    <col min="10497" max="10497" width="3.85546875" style="334" customWidth="1"/>
    <col min="10498" max="10498" width="49.7109375" style="334" customWidth="1"/>
    <col min="10499" max="10499" width="29.42578125" style="334" customWidth="1"/>
    <col min="10500" max="10500" width="6.28515625" style="334" customWidth="1"/>
    <col min="10501" max="10501" width="4.28515625" style="334" customWidth="1"/>
    <col min="10502" max="10502" width="6.42578125" style="334" customWidth="1"/>
    <col min="10503" max="10503" width="3.28515625" style="334" customWidth="1"/>
    <col min="10504" max="10504" width="6" style="334" customWidth="1"/>
    <col min="10505" max="10505" width="5.7109375" style="334" bestFit="1" customWidth="1"/>
    <col min="10506" max="10506" width="7" style="334" customWidth="1"/>
    <col min="10507" max="10507" width="5.42578125" style="334" customWidth="1"/>
    <col min="10508" max="10508" width="5" style="334" customWidth="1"/>
    <col min="10509" max="10509" width="6" style="334" bestFit="1" customWidth="1"/>
    <col min="10510" max="10510" width="6.140625" style="334" customWidth="1"/>
    <col min="10511" max="10511" width="16.5703125" style="334" customWidth="1"/>
    <col min="10512" max="10752" width="11.42578125" style="334"/>
    <col min="10753" max="10753" width="3.85546875" style="334" customWidth="1"/>
    <col min="10754" max="10754" width="49.7109375" style="334" customWidth="1"/>
    <col min="10755" max="10755" width="29.42578125" style="334" customWidth="1"/>
    <col min="10756" max="10756" width="6.28515625" style="334" customWidth="1"/>
    <col min="10757" max="10757" width="4.28515625" style="334" customWidth="1"/>
    <col min="10758" max="10758" width="6.42578125" style="334" customWidth="1"/>
    <col min="10759" max="10759" width="3.28515625" style="334" customWidth="1"/>
    <col min="10760" max="10760" width="6" style="334" customWidth="1"/>
    <col min="10761" max="10761" width="5.7109375" style="334" bestFit="1" customWidth="1"/>
    <col min="10762" max="10762" width="7" style="334" customWidth="1"/>
    <col min="10763" max="10763" width="5.42578125" style="334" customWidth="1"/>
    <col min="10764" max="10764" width="5" style="334" customWidth="1"/>
    <col min="10765" max="10765" width="6" style="334" bestFit="1" customWidth="1"/>
    <col min="10766" max="10766" width="6.140625" style="334" customWidth="1"/>
    <col min="10767" max="10767" width="16.5703125" style="334" customWidth="1"/>
    <col min="10768" max="11008" width="11.42578125" style="334"/>
    <col min="11009" max="11009" width="3.85546875" style="334" customWidth="1"/>
    <col min="11010" max="11010" width="49.7109375" style="334" customWidth="1"/>
    <col min="11011" max="11011" width="29.42578125" style="334" customWidth="1"/>
    <col min="11012" max="11012" width="6.28515625" style="334" customWidth="1"/>
    <col min="11013" max="11013" width="4.28515625" style="334" customWidth="1"/>
    <col min="11014" max="11014" width="6.42578125" style="334" customWidth="1"/>
    <col min="11015" max="11015" width="3.28515625" style="334" customWidth="1"/>
    <col min="11016" max="11016" width="6" style="334" customWidth="1"/>
    <col min="11017" max="11017" width="5.7109375" style="334" bestFit="1" customWidth="1"/>
    <col min="11018" max="11018" width="7" style="334" customWidth="1"/>
    <col min="11019" max="11019" width="5.42578125" style="334" customWidth="1"/>
    <col min="11020" max="11020" width="5" style="334" customWidth="1"/>
    <col min="11021" max="11021" width="6" style="334" bestFit="1" customWidth="1"/>
    <col min="11022" max="11022" width="6.140625" style="334" customWidth="1"/>
    <col min="11023" max="11023" width="16.5703125" style="334" customWidth="1"/>
    <col min="11024" max="11264" width="11.42578125" style="334"/>
    <col min="11265" max="11265" width="3.85546875" style="334" customWidth="1"/>
    <col min="11266" max="11266" width="49.7109375" style="334" customWidth="1"/>
    <col min="11267" max="11267" width="29.42578125" style="334" customWidth="1"/>
    <col min="11268" max="11268" width="6.28515625" style="334" customWidth="1"/>
    <col min="11269" max="11269" width="4.28515625" style="334" customWidth="1"/>
    <col min="11270" max="11270" width="6.42578125" style="334" customWidth="1"/>
    <col min="11271" max="11271" width="3.28515625" style="334" customWidth="1"/>
    <col min="11272" max="11272" width="6" style="334" customWidth="1"/>
    <col min="11273" max="11273" width="5.7109375" style="334" bestFit="1" customWidth="1"/>
    <col min="11274" max="11274" width="7" style="334" customWidth="1"/>
    <col min="11275" max="11275" width="5.42578125" style="334" customWidth="1"/>
    <col min="11276" max="11276" width="5" style="334" customWidth="1"/>
    <col min="11277" max="11277" width="6" style="334" bestFit="1" customWidth="1"/>
    <col min="11278" max="11278" width="6.140625" style="334" customWidth="1"/>
    <col min="11279" max="11279" width="16.5703125" style="334" customWidth="1"/>
    <col min="11280" max="11520" width="11.42578125" style="334"/>
    <col min="11521" max="11521" width="3.85546875" style="334" customWidth="1"/>
    <col min="11522" max="11522" width="49.7109375" style="334" customWidth="1"/>
    <col min="11523" max="11523" width="29.42578125" style="334" customWidth="1"/>
    <col min="11524" max="11524" width="6.28515625" style="334" customWidth="1"/>
    <col min="11525" max="11525" width="4.28515625" style="334" customWidth="1"/>
    <col min="11526" max="11526" width="6.42578125" style="334" customWidth="1"/>
    <col min="11527" max="11527" width="3.28515625" style="334" customWidth="1"/>
    <col min="11528" max="11528" width="6" style="334" customWidth="1"/>
    <col min="11529" max="11529" width="5.7109375" style="334" bestFit="1" customWidth="1"/>
    <col min="11530" max="11530" width="7" style="334" customWidth="1"/>
    <col min="11531" max="11531" width="5.42578125" style="334" customWidth="1"/>
    <col min="11532" max="11532" width="5" style="334" customWidth="1"/>
    <col min="11533" max="11533" width="6" style="334" bestFit="1" customWidth="1"/>
    <col min="11534" max="11534" width="6.140625" style="334" customWidth="1"/>
    <col min="11535" max="11535" width="16.5703125" style="334" customWidth="1"/>
    <col min="11536" max="11776" width="11.42578125" style="334"/>
    <col min="11777" max="11777" width="3.85546875" style="334" customWidth="1"/>
    <col min="11778" max="11778" width="49.7109375" style="334" customWidth="1"/>
    <col min="11779" max="11779" width="29.42578125" style="334" customWidth="1"/>
    <col min="11780" max="11780" width="6.28515625" style="334" customWidth="1"/>
    <col min="11781" max="11781" width="4.28515625" style="334" customWidth="1"/>
    <col min="11782" max="11782" width="6.42578125" style="334" customWidth="1"/>
    <col min="11783" max="11783" width="3.28515625" style="334" customWidth="1"/>
    <col min="11784" max="11784" width="6" style="334" customWidth="1"/>
    <col min="11785" max="11785" width="5.7109375" style="334" bestFit="1" customWidth="1"/>
    <col min="11786" max="11786" width="7" style="334" customWidth="1"/>
    <col min="11787" max="11787" width="5.42578125" style="334" customWidth="1"/>
    <col min="11788" max="11788" width="5" style="334" customWidth="1"/>
    <col min="11789" max="11789" width="6" style="334" bestFit="1" customWidth="1"/>
    <col min="11790" max="11790" width="6.140625" style="334" customWidth="1"/>
    <col min="11791" max="11791" width="16.5703125" style="334" customWidth="1"/>
    <col min="11792" max="12032" width="11.42578125" style="334"/>
    <col min="12033" max="12033" width="3.85546875" style="334" customWidth="1"/>
    <col min="12034" max="12034" width="49.7109375" style="334" customWidth="1"/>
    <col min="12035" max="12035" width="29.42578125" style="334" customWidth="1"/>
    <col min="12036" max="12036" width="6.28515625" style="334" customWidth="1"/>
    <col min="12037" max="12037" width="4.28515625" style="334" customWidth="1"/>
    <col min="12038" max="12038" width="6.42578125" style="334" customWidth="1"/>
    <col min="12039" max="12039" width="3.28515625" style="334" customWidth="1"/>
    <col min="12040" max="12040" width="6" style="334" customWidth="1"/>
    <col min="12041" max="12041" width="5.7109375" style="334" bestFit="1" customWidth="1"/>
    <col min="12042" max="12042" width="7" style="334" customWidth="1"/>
    <col min="12043" max="12043" width="5.42578125" style="334" customWidth="1"/>
    <col min="12044" max="12044" width="5" style="334" customWidth="1"/>
    <col min="12045" max="12045" width="6" style="334" bestFit="1" customWidth="1"/>
    <col min="12046" max="12046" width="6.140625" style="334" customWidth="1"/>
    <col min="12047" max="12047" width="16.5703125" style="334" customWidth="1"/>
    <col min="12048" max="12288" width="11.42578125" style="334"/>
    <col min="12289" max="12289" width="3.85546875" style="334" customWidth="1"/>
    <col min="12290" max="12290" width="49.7109375" style="334" customWidth="1"/>
    <col min="12291" max="12291" width="29.42578125" style="334" customWidth="1"/>
    <col min="12292" max="12292" width="6.28515625" style="334" customWidth="1"/>
    <col min="12293" max="12293" width="4.28515625" style="334" customWidth="1"/>
    <col min="12294" max="12294" width="6.42578125" style="334" customWidth="1"/>
    <col min="12295" max="12295" width="3.28515625" style="334" customWidth="1"/>
    <col min="12296" max="12296" width="6" style="334" customWidth="1"/>
    <col min="12297" max="12297" width="5.7109375" style="334" bestFit="1" customWidth="1"/>
    <col min="12298" max="12298" width="7" style="334" customWidth="1"/>
    <col min="12299" max="12299" width="5.42578125" style="334" customWidth="1"/>
    <col min="12300" max="12300" width="5" style="334" customWidth="1"/>
    <col min="12301" max="12301" width="6" style="334" bestFit="1" customWidth="1"/>
    <col min="12302" max="12302" width="6.140625" style="334" customWidth="1"/>
    <col min="12303" max="12303" width="16.5703125" style="334" customWidth="1"/>
    <col min="12304" max="12544" width="11.42578125" style="334"/>
    <col min="12545" max="12545" width="3.85546875" style="334" customWidth="1"/>
    <col min="12546" max="12546" width="49.7109375" style="334" customWidth="1"/>
    <col min="12547" max="12547" width="29.42578125" style="334" customWidth="1"/>
    <col min="12548" max="12548" width="6.28515625" style="334" customWidth="1"/>
    <col min="12549" max="12549" width="4.28515625" style="334" customWidth="1"/>
    <col min="12550" max="12550" width="6.42578125" style="334" customWidth="1"/>
    <col min="12551" max="12551" width="3.28515625" style="334" customWidth="1"/>
    <col min="12552" max="12552" width="6" style="334" customWidth="1"/>
    <col min="12553" max="12553" width="5.7109375" style="334" bestFit="1" customWidth="1"/>
    <col min="12554" max="12554" width="7" style="334" customWidth="1"/>
    <col min="12555" max="12555" width="5.42578125" style="334" customWidth="1"/>
    <col min="12556" max="12556" width="5" style="334" customWidth="1"/>
    <col min="12557" max="12557" width="6" style="334" bestFit="1" customWidth="1"/>
    <col min="12558" max="12558" width="6.140625" style="334" customWidth="1"/>
    <col min="12559" max="12559" width="16.5703125" style="334" customWidth="1"/>
    <col min="12560" max="12800" width="11.42578125" style="334"/>
    <col min="12801" max="12801" width="3.85546875" style="334" customWidth="1"/>
    <col min="12802" max="12802" width="49.7109375" style="334" customWidth="1"/>
    <col min="12803" max="12803" width="29.42578125" style="334" customWidth="1"/>
    <col min="12804" max="12804" width="6.28515625" style="334" customWidth="1"/>
    <col min="12805" max="12805" width="4.28515625" style="334" customWidth="1"/>
    <col min="12806" max="12806" width="6.42578125" style="334" customWidth="1"/>
    <col min="12807" max="12807" width="3.28515625" style="334" customWidth="1"/>
    <col min="12808" max="12808" width="6" style="334" customWidth="1"/>
    <col min="12809" max="12809" width="5.7109375" style="334" bestFit="1" customWidth="1"/>
    <col min="12810" max="12810" width="7" style="334" customWidth="1"/>
    <col min="12811" max="12811" width="5.42578125" style="334" customWidth="1"/>
    <col min="12812" max="12812" width="5" style="334" customWidth="1"/>
    <col min="12813" max="12813" width="6" style="334" bestFit="1" customWidth="1"/>
    <col min="12814" max="12814" width="6.140625" style="334" customWidth="1"/>
    <col min="12815" max="12815" width="16.5703125" style="334" customWidth="1"/>
    <col min="12816" max="13056" width="11.42578125" style="334"/>
    <col min="13057" max="13057" width="3.85546875" style="334" customWidth="1"/>
    <col min="13058" max="13058" width="49.7109375" style="334" customWidth="1"/>
    <col min="13059" max="13059" width="29.42578125" style="334" customWidth="1"/>
    <col min="13060" max="13060" width="6.28515625" style="334" customWidth="1"/>
    <col min="13061" max="13061" width="4.28515625" style="334" customWidth="1"/>
    <col min="13062" max="13062" width="6.42578125" style="334" customWidth="1"/>
    <col min="13063" max="13063" width="3.28515625" style="334" customWidth="1"/>
    <col min="13064" max="13064" width="6" style="334" customWidth="1"/>
    <col min="13065" max="13065" width="5.7109375" style="334" bestFit="1" customWidth="1"/>
    <col min="13066" max="13066" width="7" style="334" customWidth="1"/>
    <col min="13067" max="13067" width="5.42578125" style="334" customWidth="1"/>
    <col min="13068" max="13068" width="5" style="334" customWidth="1"/>
    <col min="13069" max="13069" width="6" style="334" bestFit="1" customWidth="1"/>
    <col min="13070" max="13070" width="6.140625" style="334" customWidth="1"/>
    <col min="13071" max="13071" width="16.5703125" style="334" customWidth="1"/>
    <col min="13072" max="13312" width="11.42578125" style="334"/>
    <col min="13313" max="13313" width="3.85546875" style="334" customWidth="1"/>
    <col min="13314" max="13314" width="49.7109375" style="334" customWidth="1"/>
    <col min="13315" max="13315" width="29.42578125" style="334" customWidth="1"/>
    <col min="13316" max="13316" width="6.28515625" style="334" customWidth="1"/>
    <col min="13317" max="13317" width="4.28515625" style="334" customWidth="1"/>
    <col min="13318" max="13318" width="6.42578125" style="334" customWidth="1"/>
    <col min="13319" max="13319" width="3.28515625" style="334" customWidth="1"/>
    <col min="13320" max="13320" width="6" style="334" customWidth="1"/>
    <col min="13321" max="13321" width="5.7109375" style="334" bestFit="1" customWidth="1"/>
    <col min="13322" max="13322" width="7" style="334" customWidth="1"/>
    <col min="13323" max="13323" width="5.42578125" style="334" customWidth="1"/>
    <col min="13324" max="13324" width="5" style="334" customWidth="1"/>
    <col min="13325" max="13325" width="6" style="334" bestFit="1" customWidth="1"/>
    <col min="13326" max="13326" width="6.140625" style="334" customWidth="1"/>
    <col min="13327" max="13327" width="16.5703125" style="334" customWidth="1"/>
    <col min="13328" max="13568" width="11.42578125" style="334"/>
    <col min="13569" max="13569" width="3.85546875" style="334" customWidth="1"/>
    <col min="13570" max="13570" width="49.7109375" style="334" customWidth="1"/>
    <col min="13571" max="13571" width="29.42578125" style="334" customWidth="1"/>
    <col min="13572" max="13572" width="6.28515625" style="334" customWidth="1"/>
    <col min="13573" max="13573" width="4.28515625" style="334" customWidth="1"/>
    <col min="13574" max="13574" width="6.42578125" style="334" customWidth="1"/>
    <col min="13575" max="13575" width="3.28515625" style="334" customWidth="1"/>
    <col min="13576" max="13576" width="6" style="334" customWidth="1"/>
    <col min="13577" max="13577" width="5.7109375" style="334" bestFit="1" customWidth="1"/>
    <col min="13578" max="13578" width="7" style="334" customWidth="1"/>
    <col min="13579" max="13579" width="5.42578125" style="334" customWidth="1"/>
    <col min="13580" max="13580" width="5" style="334" customWidth="1"/>
    <col min="13581" max="13581" width="6" style="334" bestFit="1" customWidth="1"/>
    <col min="13582" max="13582" width="6.140625" style="334" customWidth="1"/>
    <col min="13583" max="13583" width="16.5703125" style="334" customWidth="1"/>
    <col min="13584" max="13824" width="11.42578125" style="334"/>
    <col min="13825" max="13825" width="3.85546875" style="334" customWidth="1"/>
    <col min="13826" max="13826" width="49.7109375" style="334" customWidth="1"/>
    <col min="13827" max="13827" width="29.42578125" style="334" customWidth="1"/>
    <col min="13828" max="13828" width="6.28515625" style="334" customWidth="1"/>
    <col min="13829" max="13829" width="4.28515625" style="334" customWidth="1"/>
    <col min="13830" max="13830" width="6.42578125" style="334" customWidth="1"/>
    <col min="13831" max="13831" width="3.28515625" style="334" customWidth="1"/>
    <col min="13832" max="13832" width="6" style="334" customWidth="1"/>
    <col min="13833" max="13833" width="5.7109375" style="334" bestFit="1" customWidth="1"/>
    <col min="13834" max="13834" width="7" style="334" customWidth="1"/>
    <col min="13835" max="13835" width="5.42578125" style="334" customWidth="1"/>
    <col min="13836" max="13836" width="5" style="334" customWidth="1"/>
    <col min="13837" max="13837" width="6" style="334" bestFit="1" customWidth="1"/>
    <col min="13838" max="13838" width="6.140625" style="334" customWidth="1"/>
    <col min="13839" max="13839" width="16.5703125" style="334" customWidth="1"/>
    <col min="13840" max="14080" width="11.42578125" style="334"/>
    <col min="14081" max="14081" width="3.85546875" style="334" customWidth="1"/>
    <col min="14082" max="14082" width="49.7109375" style="334" customWidth="1"/>
    <col min="14083" max="14083" width="29.42578125" style="334" customWidth="1"/>
    <col min="14084" max="14084" width="6.28515625" style="334" customWidth="1"/>
    <col min="14085" max="14085" width="4.28515625" style="334" customWidth="1"/>
    <col min="14086" max="14086" width="6.42578125" style="334" customWidth="1"/>
    <col min="14087" max="14087" width="3.28515625" style="334" customWidth="1"/>
    <col min="14088" max="14088" width="6" style="334" customWidth="1"/>
    <col min="14089" max="14089" width="5.7109375" style="334" bestFit="1" customWidth="1"/>
    <col min="14090" max="14090" width="7" style="334" customWidth="1"/>
    <col min="14091" max="14091" width="5.42578125" style="334" customWidth="1"/>
    <col min="14092" max="14092" width="5" style="334" customWidth="1"/>
    <col min="14093" max="14093" width="6" style="334" bestFit="1" customWidth="1"/>
    <col min="14094" max="14094" width="6.140625" style="334" customWidth="1"/>
    <col min="14095" max="14095" width="16.5703125" style="334" customWidth="1"/>
    <col min="14096" max="14336" width="11.42578125" style="334"/>
    <col min="14337" max="14337" width="3.85546875" style="334" customWidth="1"/>
    <col min="14338" max="14338" width="49.7109375" style="334" customWidth="1"/>
    <col min="14339" max="14339" width="29.42578125" style="334" customWidth="1"/>
    <col min="14340" max="14340" width="6.28515625" style="334" customWidth="1"/>
    <col min="14341" max="14341" width="4.28515625" style="334" customWidth="1"/>
    <col min="14342" max="14342" width="6.42578125" style="334" customWidth="1"/>
    <col min="14343" max="14343" width="3.28515625" style="334" customWidth="1"/>
    <col min="14344" max="14344" width="6" style="334" customWidth="1"/>
    <col min="14345" max="14345" width="5.7109375" style="334" bestFit="1" customWidth="1"/>
    <col min="14346" max="14346" width="7" style="334" customWidth="1"/>
    <col min="14347" max="14347" width="5.42578125" style="334" customWidth="1"/>
    <col min="14348" max="14348" width="5" style="334" customWidth="1"/>
    <col min="14349" max="14349" width="6" style="334" bestFit="1" customWidth="1"/>
    <col min="14350" max="14350" width="6.140625" style="334" customWidth="1"/>
    <col min="14351" max="14351" width="16.5703125" style="334" customWidth="1"/>
    <col min="14352" max="14592" width="11.42578125" style="334"/>
    <col min="14593" max="14593" width="3.85546875" style="334" customWidth="1"/>
    <col min="14594" max="14594" width="49.7109375" style="334" customWidth="1"/>
    <col min="14595" max="14595" width="29.42578125" style="334" customWidth="1"/>
    <col min="14596" max="14596" width="6.28515625" style="334" customWidth="1"/>
    <col min="14597" max="14597" width="4.28515625" style="334" customWidth="1"/>
    <col min="14598" max="14598" width="6.42578125" style="334" customWidth="1"/>
    <col min="14599" max="14599" width="3.28515625" style="334" customWidth="1"/>
    <col min="14600" max="14600" width="6" style="334" customWidth="1"/>
    <col min="14601" max="14601" width="5.7109375" style="334" bestFit="1" customWidth="1"/>
    <col min="14602" max="14602" width="7" style="334" customWidth="1"/>
    <col min="14603" max="14603" width="5.42578125" style="334" customWidth="1"/>
    <col min="14604" max="14604" width="5" style="334" customWidth="1"/>
    <col min="14605" max="14605" width="6" style="334" bestFit="1" customWidth="1"/>
    <col min="14606" max="14606" width="6.140625" style="334" customWidth="1"/>
    <col min="14607" max="14607" width="16.5703125" style="334" customWidth="1"/>
    <col min="14608" max="14848" width="11.42578125" style="334"/>
    <col min="14849" max="14849" width="3.85546875" style="334" customWidth="1"/>
    <col min="14850" max="14850" width="49.7109375" style="334" customWidth="1"/>
    <col min="14851" max="14851" width="29.42578125" style="334" customWidth="1"/>
    <col min="14852" max="14852" width="6.28515625" style="334" customWidth="1"/>
    <col min="14853" max="14853" width="4.28515625" style="334" customWidth="1"/>
    <col min="14854" max="14854" width="6.42578125" style="334" customWidth="1"/>
    <col min="14855" max="14855" width="3.28515625" style="334" customWidth="1"/>
    <col min="14856" max="14856" width="6" style="334" customWidth="1"/>
    <col min="14857" max="14857" width="5.7109375" style="334" bestFit="1" customWidth="1"/>
    <col min="14858" max="14858" width="7" style="334" customWidth="1"/>
    <col min="14859" max="14859" width="5.42578125" style="334" customWidth="1"/>
    <col min="14860" max="14860" width="5" style="334" customWidth="1"/>
    <col min="14861" max="14861" width="6" style="334" bestFit="1" customWidth="1"/>
    <col min="14862" max="14862" width="6.140625" style="334" customWidth="1"/>
    <col min="14863" max="14863" width="16.5703125" style="334" customWidth="1"/>
    <col min="14864" max="15104" width="11.42578125" style="334"/>
    <col min="15105" max="15105" width="3.85546875" style="334" customWidth="1"/>
    <col min="15106" max="15106" width="49.7109375" style="334" customWidth="1"/>
    <col min="15107" max="15107" width="29.42578125" style="334" customWidth="1"/>
    <col min="15108" max="15108" width="6.28515625" style="334" customWidth="1"/>
    <col min="15109" max="15109" width="4.28515625" style="334" customWidth="1"/>
    <col min="15110" max="15110" width="6.42578125" style="334" customWidth="1"/>
    <col min="15111" max="15111" width="3.28515625" style="334" customWidth="1"/>
    <col min="15112" max="15112" width="6" style="334" customWidth="1"/>
    <col min="15113" max="15113" width="5.7109375" style="334" bestFit="1" customWidth="1"/>
    <col min="15114" max="15114" width="7" style="334" customWidth="1"/>
    <col min="15115" max="15115" width="5.42578125" style="334" customWidth="1"/>
    <col min="15116" max="15116" width="5" style="334" customWidth="1"/>
    <col min="15117" max="15117" width="6" style="334" bestFit="1" customWidth="1"/>
    <col min="15118" max="15118" width="6.140625" style="334" customWidth="1"/>
    <col min="15119" max="15119" width="16.5703125" style="334" customWidth="1"/>
    <col min="15120" max="15360" width="11.42578125" style="334"/>
    <col min="15361" max="15361" width="3.85546875" style="334" customWidth="1"/>
    <col min="15362" max="15362" width="49.7109375" style="334" customWidth="1"/>
    <col min="15363" max="15363" width="29.42578125" style="334" customWidth="1"/>
    <col min="15364" max="15364" width="6.28515625" style="334" customWidth="1"/>
    <col min="15365" max="15365" width="4.28515625" style="334" customWidth="1"/>
    <col min="15366" max="15366" width="6.42578125" style="334" customWidth="1"/>
    <col min="15367" max="15367" width="3.28515625" style="334" customWidth="1"/>
    <col min="15368" max="15368" width="6" style="334" customWidth="1"/>
    <col min="15369" max="15369" width="5.7109375" style="334" bestFit="1" customWidth="1"/>
    <col min="15370" max="15370" width="7" style="334" customWidth="1"/>
    <col min="15371" max="15371" width="5.42578125" style="334" customWidth="1"/>
    <col min="15372" max="15372" width="5" style="334" customWidth="1"/>
    <col min="15373" max="15373" width="6" style="334" bestFit="1" customWidth="1"/>
    <col min="15374" max="15374" width="6.140625" style="334" customWidth="1"/>
    <col min="15375" max="15375" width="16.5703125" style="334" customWidth="1"/>
    <col min="15376" max="15616" width="11.42578125" style="334"/>
    <col min="15617" max="15617" width="3.85546875" style="334" customWidth="1"/>
    <col min="15618" max="15618" width="49.7109375" style="334" customWidth="1"/>
    <col min="15619" max="15619" width="29.42578125" style="334" customWidth="1"/>
    <col min="15620" max="15620" width="6.28515625" style="334" customWidth="1"/>
    <col min="15621" max="15621" width="4.28515625" style="334" customWidth="1"/>
    <col min="15622" max="15622" width="6.42578125" style="334" customWidth="1"/>
    <col min="15623" max="15623" width="3.28515625" style="334" customWidth="1"/>
    <col min="15624" max="15624" width="6" style="334" customWidth="1"/>
    <col min="15625" max="15625" width="5.7109375" style="334" bestFit="1" customWidth="1"/>
    <col min="15626" max="15626" width="7" style="334" customWidth="1"/>
    <col min="15627" max="15627" width="5.42578125" style="334" customWidth="1"/>
    <col min="15628" max="15628" width="5" style="334" customWidth="1"/>
    <col min="15629" max="15629" width="6" style="334" bestFit="1" customWidth="1"/>
    <col min="15630" max="15630" width="6.140625" style="334" customWidth="1"/>
    <col min="15631" max="15631" width="16.5703125" style="334" customWidth="1"/>
    <col min="15632" max="15872" width="11.42578125" style="334"/>
    <col min="15873" max="15873" width="3.85546875" style="334" customWidth="1"/>
    <col min="15874" max="15874" width="49.7109375" style="334" customWidth="1"/>
    <col min="15875" max="15875" width="29.42578125" style="334" customWidth="1"/>
    <col min="15876" max="15876" width="6.28515625" style="334" customWidth="1"/>
    <col min="15877" max="15877" width="4.28515625" style="334" customWidth="1"/>
    <col min="15878" max="15878" width="6.42578125" style="334" customWidth="1"/>
    <col min="15879" max="15879" width="3.28515625" style="334" customWidth="1"/>
    <col min="15880" max="15880" width="6" style="334" customWidth="1"/>
    <col min="15881" max="15881" width="5.7109375" style="334" bestFit="1" customWidth="1"/>
    <col min="15882" max="15882" width="7" style="334" customWidth="1"/>
    <col min="15883" max="15883" width="5.42578125" style="334" customWidth="1"/>
    <col min="15884" max="15884" width="5" style="334" customWidth="1"/>
    <col min="15885" max="15885" width="6" style="334" bestFit="1" customWidth="1"/>
    <col min="15886" max="15886" width="6.140625" style="334" customWidth="1"/>
    <col min="15887" max="15887" width="16.5703125" style="334" customWidth="1"/>
    <col min="15888" max="16128" width="11.42578125" style="334"/>
    <col min="16129" max="16129" width="3.85546875" style="334" customWidth="1"/>
    <col min="16130" max="16130" width="49.7109375" style="334" customWidth="1"/>
    <col min="16131" max="16131" width="29.42578125" style="334" customWidth="1"/>
    <col min="16132" max="16132" width="6.28515625" style="334" customWidth="1"/>
    <col min="16133" max="16133" width="4.28515625" style="334" customWidth="1"/>
    <col min="16134" max="16134" width="6.42578125" style="334" customWidth="1"/>
    <col min="16135" max="16135" width="3.28515625" style="334" customWidth="1"/>
    <col min="16136" max="16136" width="6" style="334" customWidth="1"/>
    <col min="16137" max="16137" width="5.7109375" style="334" bestFit="1" customWidth="1"/>
    <col min="16138" max="16138" width="7" style="334" customWidth="1"/>
    <col min="16139" max="16139" width="5.42578125" style="334" customWidth="1"/>
    <col min="16140" max="16140" width="5" style="334" customWidth="1"/>
    <col min="16141" max="16141" width="6" style="334" bestFit="1" customWidth="1"/>
    <col min="16142" max="16142" width="6.140625" style="334" customWidth="1"/>
    <col min="16143" max="16143" width="16.5703125" style="334" customWidth="1"/>
    <col min="16144" max="16384" width="11.42578125" style="334"/>
  </cols>
  <sheetData>
    <row r="1" spans="1:20" ht="18" customHeight="1" thickBot="1" x14ac:dyDescent="0.3">
      <c r="B1" s="924" t="str">
        <f>'Recap Sheet'!A2</f>
        <v>School Food Authority:</v>
      </c>
      <c r="E1" s="2384" t="str">
        <f>'Recap Sheet'!A3</f>
        <v>Offeror Name:</v>
      </c>
      <c r="F1" s="2384"/>
      <c r="G1" s="2384"/>
      <c r="H1" s="2384"/>
      <c r="I1" s="2384"/>
      <c r="J1" s="2384"/>
      <c r="K1" s="2384"/>
      <c r="L1" s="2384"/>
      <c r="M1" s="2384"/>
      <c r="N1" s="924"/>
    </row>
    <row r="2" spans="1:20" s="8" customFormat="1" ht="18.75" customHeight="1" thickBot="1" x14ac:dyDescent="0.3">
      <c r="A2" s="975"/>
      <c r="B2" s="925" t="str">
        <f>'Recap Sheet'!B2</f>
        <v>WILLIAMSBURG COUNTY SCHOOLS</v>
      </c>
      <c r="C2" s="542" t="s">
        <v>27</v>
      </c>
      <c r="D2" s="1013"/>
      <c r="E2" s="2385">
        <f>'Recap Sheet'!B3</f>
        <v>0</v>
      </c>
      <c r="F2" s="2386"/>
      <c r="G2" s="2386"/>
      <c r="H2" s="2386"/>
      <c r="I2" s="2386"/>
      <c r="J2" s="2386"/>
      <c r="K2" s="2386"/>
      <c r="L2" s="2386"/>
      <c r="M2" s="2387"/>
      <c r="N2" s="1599"/>
      <c r="O2" s="953" t="s">
        <v>157</v>
      </c>
      <c r="P2" s="1094" t="s">
        <v>400</v>
      </c>
      <c r="Q2" s="948"/>
      <c r="R2" s="948"/>
      <c r="S2" s="949"/>
      <c r="T2" s="949"/>
    </row>
    <row r="3" spans="1:20" s="8" customFormat="1" ht="15" customHeight="1" x14ac:dyDescent="0.25">
      <c r="A3" s="974" t="s">
        <v>28</v>
      </c>
      <c r="B3" s="918" t="s">
        <v>29</v>
      </c>
      <c r="C3" s="11" t="s">
        <v>30</v>
      </c>
      <c r="D3" s="1014"/>
      <c r="E3" s="920"/>
      <c r="F3" s="2388" t="s">
        <v>3</v>
      </c>
      <c r="G3" s="2388"/>
      <c r="H3" s="2388"/>
      <c r="I3" s="2388"/>
      <c r="J3" s="2388"/>
      <c r="K3" s="928">
        <f>'Recap Sheet'!B4</f>
        <v>0</v>
      </c>
      <c r="L3" s="917"/>
      <c r="M3" s="921"/>
      <c r="N3" s="1606" t="s">
        <v>2219</v>
      </c>
      <c r="O3" s="954" t="s">
        <v>400</v>
      </c>
      <c r="P3" s="1095" t="s">
        <v>401</v>
      </c>
      <c r="Q3" s="393"/>
      <c r="R3" s="950"/>
      <c r="S3" s="393" t="s">
        <v>402</v>
      </c>
      <c r="T3" s="393" t="s">
        <v>2216</v>
      </c>
    </row>
    <row r="4" spans="1:20" ht="15" customHeight="1" thickBot="1" x14ac:dyDescent="0.3">
      <c r="A4" s="41" t="s">
        <v>31</v>
      </c>
      <c r="B4" s="34"/>
      <c r="C4" s="34"/>
      <c r="D4" s="1015" t="s">
        <v>32</v>
      </c>
      <c r="E4" s="572" t="s">
        <v>33</v>
      </c>
      <c r="F4" s="393" t="s">
        <v>34</v>
      </c>
      <c r="G4" s="528" t="s">
        <v>35</v>
      </c>
      <c r="H4" s="393" t="s">
        <v>36</v>
      </c>
      <c r="I4" s="393" t="s">
        <v>37</v>
      </c>
      <c r="J4" s="528" t="s">
        <v>38</v>
      </c>
      <c r="K4" s="393" t="s">
        <v>39</v>
      </c>
      <c r="L4" s="861" t="s">
        <v>40</v>
      </c>
      <c r="M4" s="919" t="s">
        <v>41</v>
      </c>
      <c r="N4" s="859" t="s">
        <v>2212</v>
      </c>
      <c r="O4" s="954" t="s">
        <v>403</v>
      </c>
      <c r="P4" s="1095" t="s">
        <v>404</v>
      </c>
      <c r="Q4" s="393" t="s">
        <v>400</v>
      </c>
      <c r="R4" s="393" t="s">
        <v>402</v>
      </c>
      <c r="S4" s="393" t="s">
        <v>405</v>
      </c>
      <c r="T4" s="393" t="s">
        <v>2217</v>
      </c>
    </row>
    <row r="5" spans="1:20" ht="15" customHeight="1" thickBot="1" x14ac:dyDescent="0.3">
      <c r="A5" s="506"/>
      <c r="B5" s="670"/>
      <c r="C5" s="13"/>
      <c r="D5" s="1016" t="s">
        <v>42</v>
      </c>
      <c r="E5" s="607" t="s">
        <v>43</v>
      </c>
      <c r="F5" s="672" t="s">
        <v>44</v>
      </c>
      <c r="G5" s="673" t="s">
        <v>45</v>
      </c>
      <c r="H5" s="672" t="s">
        <v>46</v>
      </c>
      <c r="I5" s="672" t="s">
        <v>38</v>
      </c>
      <c r="J5" s="673" t="s">
        <v>47</v>
      </c>
      <c r="K5" s="672" t="s">
        <v>48</v>
      </c>
      <c r="L5" s="672" t="s">
        <v>47</v>
      </c>
      <c r="M5" s="674" t="s">
        <v>38</v>
      </c>
      <c r="N5" s="940" t="s">
        <v>2213</v>
      </c>
      <c r="O5" s="941" t="s">
        <v>406</v>
      </c>
      <c r="P5" s="1070" t="s">
        <v>407</v>
      </c>
      <c r="Q5" s="672" t="s">
        <v>408</v>
      </c>
      <c r="R5" s="1402" t="s">
        <v>47</v>
      </c>
      <c r="S5" s="1401" t="s">
        <v>49</v>
      </c>
      <c r="T5" s="1401" t="s">
        <v>49</v>
      </c>
    </row>
    <row r="6" spans="1:20" ht="15" customHeight="1" thickBot="1" x14ac:dyDescent="0.3">
      <c r="A6" s="324"/>
      <c r="B6" s="557" t="s">
        <v>179</v>
      </c>
      <c r="C6" s="275"/>
      <c r="D6" s="562"/>
      <c r="E6" s="394"/>
      <c r="F6" s="395"/>
      <c r="G6" s="531"/>
      <c r="H6" s="325"/>
      <c r="I6" s="326"/>
      <c r="J6" s="532"/>
      <c r="K6" s="327"/>
      <c r="L6" s="276"/>
      <c r="M6" s="328"/>
      <c r="N6" s="1648"/>
      <c r="O6" s="1472" t="s">
        <v>2065</v>
      </c>
      <c r="P6" s="1496"/>
      <c r="Q6" s="406"/>
      <c r="R6" s="406"/>
      <c r="S6" s="977"/>
      <c r="T6" s="977"/>
    </row>
    <row r="7" spans="1:20" ht="15" customHeight="1" thickBot="1" x14ac:dyDescent="0.3">
      <c r="A7" s="22">
        <v>1</v>
      </c>
      <c r="B7" s="200" t="s">
        <v>182</v>
      </c>
      <c r="C7" s="24" t="s">
        <v>2652</v>
      </c>
      <c r="D7" s="947"/>
      <c r="E7" s="364" t="s">
        <v>2067</v>
      </c>
      <c r="F7" s="236">
        <v>92</v>
      </c>
      <c r="G7" s="1745">
        <v>85</v>
      </c>
      <c r="H7" s="27">
        <f>ROUND(G7*F7/F7,2)</f>
        <v>85</v>
      </c>
      <c r="I7" s="65" t="s">
        <v>50</v>
      </c>
      <c r="J7" s="25">
        <v>51.8</v>
      </c>
      <c r="K7" s="66">
        <f>IF(OR(ISBLANK(J7),G7=0,ISBLANK(G7)),,ROUND(J7+$K$3,2))</f>
        <v>51.8</v>
      </c>
      <c r="L7" s="28">
        <f t="shared" ref="L7:L11" si="0">ROUND(H7*K7,2)</f>
        <v>4403</v>
      </c>
      <c r="M7" s="29">
        <f t="shared" ref="M7:M11" si="1">ROUND(K7/F7,2)</f>
        <v>0.56000000000000005</v>
      </c>
      <c r="N7" s="1473" t="s">
        <v>157</v>
      </c>
      <c r="O7" s="1473">
        <v>1.3371999999999999</v>
      </c>
      <c r="P7" s="1474">
        <v>10.71</v>
      </c>
      <c r="Q7" s="1475" t="s">
        <v>157</v>
      </c>
      <c r="R7" s="1476" t="e">
        <f>K7-Q7</f>
        <v>#VALUE!</v>
      </c>
      <c r="S7" s="1476" t="e">
        <f>R7/F7</f>
        <v>#VALUE!</v>
      </c>
      <c r="T7" s="1476" t="e">
        <f>N7/F7</f>
        <v>#VALUE!</v>
      </c>
    </row>
    <row r="8" spans="1:20" ht="15" customHeight="1" x14ac:dyDescent="0.25">
      <c r="A8" s="22"/>
      <c r="B8" s="34" t="s">
        <v>183</v>
      </c>
      <c r="C8" s="53" t="s">
        <v>2066</v>
      </c>
      <c r="D8" s="947"/>
      <c r="E8" s="379" t="s">
        <v>2067</v>
      </c>
      <c r="F8" s="366">
        <v>98</v>
      </c>
      <c r="G8" s="442"/>
      <c r="H8" s="75">
        <f>ROUND(G7*F7/F8,2)</f>
        <v>79.8</v>
      </c>
      <c r="I8" s="75" t="s">
        <v>50</v>
      </c>
      <c r="J8" s="978"/>
      <c r="K8" s="1444"/>
      <c r="L8" s="1603"/>
      <c r="M8" s="1604"/>
      <c r="N8" s="1473" t="s">
        <v>157</v>
      </c>
      <c r="O8" s="1473">
        <v>1.3371999999999999</v>
      </c>
      <c r="P8" s="1474">
        <v>10.71</v>
      </c>
      <c r="Q8" s="1475" t="s">
        <v>157</v>
      </c>
      <c r="R8" s="1476" t="e">
        <f t="shared" ref="R8" si="2">K8-Q8</f>
        <v>#VALUE!</v>
      </c>
      <c r="S8" s="1476" t="e">
        <f t="shared" ref="S8" si="3">R8/F8</f>
        <v>#VALUE!</v>
      </c>
      <c r="T8" s="1476" t="e">
        <f t="shared" ref="T8:T48" si="4">N8/F8</f>
        <v>#VALUE!</v>
      </c>
    </row>
    <row r="9" spans="1:20" ht="15" customHeight="1" x14ac:dyDescent="0.25">
      <c r="A9" s="22"/>
      <c r="B9" s="21" t="s">
        <v>2287</v>
      </c>
      <c r="C9" s="34" t="s">
        <v>2653</v>
      </c>
      <c r="D9" s="923"/>
      <c r="E9" s="75" t="s">
        <v>2067</v>
      </c>
      <c r="F9" s="83">
        <v>103</v>
      </c>
      <c r="G9" s="386"/>
      <c r="H9" s="75">
        <f>ROUND(G7*F7/F9,2)</f>
        <v>75.92</v>
      </c>
      <c r="I9" s="75" t="s">
        <v>50</v>
      </c>
      <c r="J9" s="978"/>
      <c r="K9" s="1444"/>
      <c r="L9" s="1603"/>
      <c r="M9" s="1604"/>
      <c r="N9" s="1473" t="s">
        <v>157</v>
      </c>
      <c r="O9" s="1473">
        <v>1.3371999999999999</v>
      </c>
      <c r="P9" s="1474">
        <v>10.71</v>
      </c>
      <c r="Q9" s="1475" t="s">
        <v>157</v>
      </c>
      <c r="R9" s="1476" t="e">
        <f t="shared" ref="R9" si="5">K9-Q9</f>
        <v>#VALUE!</v>
      </c>
      <c r="S9" s="1476" t="e">
        <f t="shared" ref="S9" si="6">R9/F9</f>
        <v>#VALUE!</v>
      </c>
      <c r="T9" s="1476" t="e">
        <f t="shared" si="4"/>
        <v>#VALUE!</v>
      </c>
    </row>
    <row r="10" spans="1:20" ht="15" customHeight="1" thickBot="1" x14ac:dyDescent="0.3">
      <c r="A10" s="41"/>
      <c r="B10" s="8" t="s">
        <v>2254</v>
      </c>
      <c r="C10" s="48" t="s">
        <v>157</v>
      </c>
      <c r="D10" s="1833"/>
      <c r="E10" s="1555" t="s">
        <v>157</v>
      </c>
      <c r="F10" s="2249" t="s">
        <v>157</v>
      </c>
      <c r="G10" s="1554"/>
      <c r="H10" s="1555" t="s">
        <v>157</v>
      </c>
      <c r="I10" s="1555" t="s">
        <v>157</v>
      </c>
      <c r="J10" s="1311" t="s">
        <v>157</v>
      </c>
      <c r="K10" s="1437" t="s">
        <v>157</v>
      </c>
      <c r="L10" s="1449" t="s">
        <v>157</v>
      </c>
      <c r="M10" s="1556" t="s">
        <v>157</v>
      </c>
      <c r="N10" s="1649"/>
      <c r="O10" s="1311" t="s">
        <v>157</v>
      </c>
      <c r="P10" s="1437" t="s">
        <v>157</v>
      </c>
      <c r="Q10" s="1449" t="s">
        <v>157</v>
      </c>
      <c r="R10" s="1556" t="s">
        <v>157</v>
      </c>
      <c r="S10" s="1556" t="s">
        <v>157</v>
      </c>
      <c r="T10" s="1476" t="e">
        <f t="shared" si="4"/>
        <v>#VALUE!</v>
      </c>
    </row>
    <row r="11" spans="1:20" ht="15" customHeight="1" thickBot="1" x14ac:dyDescent="0.3">
      <c r="A11" s="125">
        <v>2</v>
      </c>
      <c r="B11" s="165" t="s">
        <v>2068</v>
      </c>
      <c r="C11" s="62" t="s">
        <v>2921</v>
      </c>
      <c r="D11" s="947"/>
      <c r="E11" s="363" t="s">
        <v>2477</v>
      </c>
      <c r="F11" s="236">
        <v>40</v>
      </c>
      <c r="G11" s="1746">
        <v>0</v>
      </c>
      <c r="H11" s="27">
        <f>ROUND($G$11*$F$11/F11,2)</f>
        <v>0</v>
      </c>
      <c r="I11" s="89" t="s">
        <v>50</v>
      </c>
      <c r="J11" s="154">
        <v>35.4</v>
      </c>
      <c r="K11" s="66">
        <f>IF(OR(ISBLANK(J11),G11=0,ISBLANK(G11)),,ROUND(J11+$K$3,2))</f>
        <v>0</v>
      </c>
      <c r="L11" s="28">
        <f t="shared" si="0"/>
        <v>0</v>
      </c>
      <c r="M11" s="29">
        <f t="shared" si="1"/>
        <v>0</v>
      </c>
      <c r="N11" s="1615">
        <v>0</v>
      </c>
      <c r="O11" s="1327">
        <v>1.1119000000000001</v>
      </c>
      <c r="P11" s="966">
        <v>22.8</v>
      </c>
      <c r="Q11" s="1464">
        <f>ROUND(O11*P11,2)</f>
        <v>25.35</v>
      </c>
      <c r="R11" s="1465" t="s">
        <v>157</v>
      </c>
      <c r="S11" s="1465" t="s">
        <v>157</v>
      </c>
      <c r="T11" s="437">
        <f t="shared" si="4"/>
        <v>0</v>
      </c>
    </row>
    <row r="12" spans="1:20" ht="15" customHeight="1" x14ac:dyDescent="0.25">
      <c r="A12" s="22"/>
      <c r="B12" s="51" t="s">
        <v>3693</v>
      </c>
      <c r="C12" s="1460" t="s">
        <v>2920</v>
      </c>
      <c r="D12" s="947"/>
      <c r="E12" s="363" t="s">
        <v>2067</v>
      </c>
      <c r="F12" s="236">
        <v>80</v>
      </c>
      <c r="G12" s="1534"/>
      <c r="H12" s="1201" t="s">
        <v>157</v>
      </c>
      <c r="I12" s="1483" t="s">
        <v>157</v>
      </c>
      <c r="J12" s="978"/>
      <c r="K12" s="1200" t="s">
        <v>157</v>
      </c>
      <c r="L12" s="980" t="s">
        <v>157</v>
      </c>
      <c r="M12" s="981" t="s">
        <v>157</v>
      </c>
      <c r="N12" s="1615">
        <v>31</v>
      </c>
      <c r="O12" s="1327">
        <v>1.1119000000000001</v>
      </c>
      <c r="P12" s="966">
        <v>22.8</v>
      </c>
      <c r="Q12" s="1464">
        <f>ROUND(O12*P12,2)</f>
        <v>25.35</v>
      </c>
      <c r="R12" s="1465" t="s">
        <v>157</v>
      </c>
      <c r="S12" s="1465" t="s">
        <v>157</v>
      </c>
      <c r="T12" s="437">
        <f t="shared" ref="T12" si="7">N12/F12</f>
        <v>0.38750000000000001</v>
      </c>
    </row>
    <row r="13" spans="1:20" ht="15" customHeight="1" x14ac:dyDescent="0.25">
      <c r="A13" s="22"/>
      <c r="B13" s="21" t="s">
        <v>2069</v>
      </c>
      <c r="C13" s="1558" t="s">
        <v>157</v>
      </c>
      <c r="D13" s="966" t="s">
        <v>157</v>
      </c>
      <c r="E13" s="1559" t="s">
        <v>157</v>
      </c>
      <c r="F13" s="1505" t="s">
        <v>238</v>
      </c>
      <c r="G13" s="1534"/>
      <c r="H13" s="1201" t="s">
        <v>157</v>
      </c>
      <c r="I13" s="1506" t="s">
        <v>157</v>
      </c>
      <c r="J13" s="1362"/>
      <c r="K13" s="1551" t="s">
        <v>157</v>
      </c>
      <c r="L13" s="980" t="s">
        <v>157</v>
      </c>
      <c r="M13" s="981" t="s">
        <v>157</v>
      </c>
      <c r="N13" s="1650"/>
      <c r="O13" s="1327" t="s">
        <v>157</v>
      </c>
      <c r="P13" s="966" t="s">
        <v>157</v>
      </c>
      <c r="Q13" s="1464" t="s">
        <v>157</v>
      </c>
      <c r="R13" s="1465" t="s">
        <v>157</v>
      </c>
      <c r="S13" s="1465" t="s">
        <v>157</v>
      </c>
      <c r="T13" s="437" t="s">
        <v>157</v>
      </c>
    </row>
    <row r="14" spans="1:20" ht="15" customHeight="1" thickBot="1" x14ac:dyDescent="0.3">
      <c r="A14" s="41"/>
      <c r="B14" s="1207" t="s">
        <v>2045</v>
      </c>
      <c r="C14" s="146" t="s">
        <v>157</v>
      </c>
      <c r="D14" s="966"/>
      <c r="E14" s="1742" t="s">
        <v>157</v>
      </c>
      <c r="F14" s="1518" t="s">
        <v>157</v>
      </c>
      <c r="G14" s="1534"/>
      <c r="H14" s="1467" t="s">
        <v>157</v>
      </c>
      <c r="I14" s="1434" t="s">
        <v>157</v>
      </c>
      <c r="J14" s="968"/>
      <c r="K14" s="61" t="s">
        <v>157</v>
      </c>
      <c r="L14" s="46" t="s">
        <v>157</v>
      </c>
      <c r="M14" s="47" t="s">
        <v>157</v>
      </c>
      <c r="N14" s="1651"/>
      <c r="O14" s="1311" t="s">
        <v>157</v>
      </c>
      <c r="P14" s="1437" t="s">
        <v>157</v>
      </c>
      <c r="Q14" s="1449" t="s">
        <v>157</v>
      </c>
      <c r="R14" s="1556" t="s">
        <v>157</v>
      </c>
      <c r="S14" s="1556" t="s">
        <v>157</v>
      </c>
      <c r="T14" s="437" t="s">
        <v>157</v>
      </c>
    </row>
    <row r="15" spans="1:20" ht="15" customHeight="1" thickBot="1" x14ac:dyDescent="0.3">
      <c r="A15" s="22">
        <v>3</v>
      </c>
      <c r="B15" s="1669" t="s">
        <v>2070</v>
      </c>
      <c r="C15" s="62" t="s">
        <v>2923</v>
      </c>
      <c r="D15" s="947"/>
      <c r="E15" s="363" t="s">
        <v>2477</v>
      </c>
      <c r="F15" s="236">
        <v>64</v>
      </c>
      <c r="G15" s="1746">
        <v>0</v>
      </c>
      <c r="H15" s="27">
        <f>ROUND($G$15*$F$15/F15,2)</f>
        <v>0</v>
      </c>
      <c r="I15" s="89" t="s">
        <v>50</v>
      </c>
      <c r="J15" s="154">
        <v>39.1</v>
      </c>
      <c r="K15" s="66">
        <f>IF(OR(ISBLANK(J15),G15=0,ISBLANK(G15)),,ROUND(J15+$K$3,2))</f>
        <v>0</v>
      </c>
      <c r="L15" s="28">
        <f t="shared" ref="L15" si="8">ROUND(H15*K15,2)</f>
        <v>0</v>
      </c>
      <c r="M15" s="29">
        <f t="shared" ref="M15" si="9">ROUND(K15/F15,2)</f>
        <v>0</v>
      </c>
      <c r="N15" s="1615">
        <v>0</v>
      </c>
      <c r="O15" s="1327">
        <v>1.1119000000000001</v>
      </c>
      <c r="P15" s="966">
        <v>64</v>
      </c>
      <c r="Q15" s="1464">
        <f>ROUND(O15*P15,2)</f>
        <v>71.16</v>
      </c>
      <c r="R15" s="1465">
        <v>0</v>
      </c>
      <c r="S15" s="1465">
        <f>R15/F15</f>
        <v>0</v>
      </c>
      <c r="T15" s="437">
        <f t="shared" si="4"/>
        <v>0</v>
      </c>
    </row>
    <row r="16" spans="1:20" ht="15" customHeight="1" x14ac:dyDescent="0.25">
      <c r="A16" s="22"/>
      <c r="B16" s="21" t="s">
        <v>2654</v>
      </c>
      <c r="C16" s="1460" t="s">
        <v>2924</v>
      </c>
      <c r="D16" s="947"/>
      <c r="E16" s="363" t="s">
        <v>2922</v>
      </c>
      <c r="F16" s="236">
        <v>256</v>
      </c>
      <c r="G16" s="1534"/>
      <c r="H16" s="1201" t="s">
        <v>157</v>
      </c>
      <c r="I16" s="1483" t="s">
        <v>157</v>
      </c>
      <c r="J16" s="978"/>
      <c r="K16" s="1200" t="s">
        <v>157</v>
      </c>
      <c r="L16" s="980" t="s">
        <v>157</v>
      </c>
      <c r="M16" s="981" t="s">
        <v>157</v>
      </c>
      <c r="N16" s="1615">
        <v>76.400000000000006</v>
      </c>
      <c r="O16" s="1327">
        <v>1.1119000000000001</v>
      </c>
      <c r="P16" s="966">
        <v>64</v>
      </c>
      <c r="Q16" s="1464">
        <f>ROUND(O16*P16,2)</f>
        <v>71.16</v>
      </c>
      <c r="R16" s="1465" t="s">
        <v>157</v>
      </c>
      <c r="S16" s="1465" t="s">
        <v>157</v>
      </c>
      <c r="T16" s="437">
        <f t="shared" si="4"/>
        <v>0.29843750000000002</v>
      </c>
    </row>
    <row r="17" spans="1:20" ht="15" customHeight="1" x14ac:dyDescent="0.25">
      <c r="A17" s="22"/>
      <c r="B17" s="21" t="s">
        <v>2069</v>
      </c>
      <c r="C17" s="1558" t="s">
        <v>157</v>
      </c>
      <c r="D17" s="966" t="s">
        <v>157</v>
      </c>
      <c r="E17" s="1559" t="s">
        <v>157</v>
      </c>
      <c r="F17" s="1505" t="s">
        <v>238</v>
      </c>
      <c r="G17" s="1534"/>
      <c r="H17" s="1201" t="s">
        <v>157</v>
      </c>
      <c r="I17" s="1506" t="s">
        <v>157</v>
      </c>
      <c r="J17" s="1362"/>
      <c r="K17" s="1551" t="s">
        <v>157</v>
      </c>
      <c r="L17" s="980" t="s">
        <v>157</v>
      </c>
      <c r="M17" s="981" t="s">
        <v>157</v>
      </c>
      <c r="N17" s="1650"/>
      <c r="O17" s="1327" t="s">
        <v>157</v>
      </c>
      <c r="P17" s="966" t="s">
        <v>157</v>
      </c>
      <c r="Q17" s="1464" t="s">
        <v>157</v>
      </c>
      <c r="R17" s="1465" t="s">
        <v>157</v>
      </c>
      <c r="S17" s="1465" t="s">
        <v>157</v>
      </c>
      <c r="T17" s="437" t="s">
        <v>157</v>
      </c>
    </row>
    <row r="18" spans="1:20" ht="15" customHeight="1" thickBot="1" x14ac:dyDescent="0.3">
      <c r="A18" s="211"/>
      <c r="B18" s="551" t="s">
        <v>2045</v>
      </c>
      <c r="C18" s="500"/>
      <c r="D18" s="1034"/>
      <c r="E18" s="362"/>
      <c r="F18" s="212"/>
      <c r="G18" s="387"/>
      <c r="H18" s="115"/>
      <c r="I18" s="106"/>
      <c r="J18" s="44"/>
      <c r="K18" s="61"/>
      <c r="L18" s="46"/>
      <c r="M18" s="47"/>
      <c r="N18" s="1651"/>
      <c r="O18" s="1311" t="s">
        <v>157</v>
      </c>
      <c r="P18" s="1437" t="s">
        <v>157</v>
      </c>
      <c r="Q18" s="1449" t="s">
        <v>157</v>
      </c>
      <c r="R18" s="1556" t="s">
        <v>157</v>
      </c>
      <c r="S18" s="1556" t="s">
        <v>157</v>
      </c>
      <c r="T18" s="437" t="s">
        <v>157</v>
      </c>
    </row>
    <row r="19" spans="1:20" ht="15" customHeight="1" thickBot="1" x14ac:dyDescent="0.3">
      <c r="A19" s="891">
        <v>4</v>
      </c>
      <c r="B19" s="1951" t="s">
        <v>2071</v>
      </c>
      <c r="C19" s="53" t="s">
        <v>2073</v>
      </c>
      <c r="D19" s="947"/>
      <c r="E19" s="367" t="s">
        <v>2075</v>
      </c>
      <c r="F19" s="1823">
        <v>22</v>
      </c>
      <c r="G19" s="1746">
        <v>5</v>
      </c>
      <c r="H19" s="27">
        <f>ROUND(G19*F19/F19,2)</f>
        <v>5</v>
      </c>
      <c r="I19" s="75" t="s">
        <v>50</v>
      </c>
      <c r="J19" s="25">
        <v>37.4</v>
      </c>
      <c r="K19" s="66">
        <f>IF(OR(ISBLANK(J19),G19=0,ISBLANK(G19)),,ROUND(J19+$K$3,2))</f>
        <v>37.4</v>
      </c>
      <c r="L19" s="28">
        <f t="shared" ref="L19:L20" si="10">ROUND(H19*K19,2)</f>
        <v>187</v>
      </c>
      <c r="M19" s="29">
        <f t="shared" ref="M19:M20" si="11">ROUND(K19/F19,2)</f>
        <v>1.7</v>
      </c>
      <c r="N19" s="1653"/>
      <c r="O19" s="1473">
        <v>0</v>
      </c>
      <c r="P19" s="1474">
        <v>0</v>
      </c>
      <c r="Q19" s="1475">
        <f>ROUND(O19*P19,2)</f>
        <v>0</v>
      </c>
      <c r="R19" s="1476">
        <f>K19-Q19</f>
        <v>37.4</v>
      </c>
      <c r="S19" s="1476">
        <f>R19/F19</f>
        <v>1.7</v>
      </c>
      <c r="T19" s="1476">
        <f t="shared" si="4"/>
        <v>0</v>
      </c>
    </row>
    <row r="20" spans="1:20" ht="15" customHeight="1" x14ac:dyDescent="0.25">
      <c r="A20" s="210"/>
      <c r="B20" s="30" t="s">
        <v>2072</v>
      </c>
      <c r="C20" s="193" t="s">
        <v>180</v>
      </c>
      <c r="D20" s="947"/>
      <c r="E20" s="367" t="s">
        <v>2076</v>
      </c>
      <c r="F20" s="83">
        <v>20</v>
      </c>
      <c r="G20" s="387"/>
      <c r="H20" s="27">
        <f>ROUND(G19*F19/F20,2)</f>
        <v>5.5</v>
      </c>
      <c r="I20" s="75" t="s">
        <v>50</v>
      </c>
      <c r="J20" s="25"/>
      <c r="K20" s="66">
        <f>IF(OR(ISBLANK(J20),G18=0,ISBLANK(G18)),,ROUND(J20+$K$3,2))</f>
        <v>0</v>
      </c>
      <c r="L20" s="28">
        <f t="shared" si="10"/>
        <v>0</v>
      </c>
      <c r="M20" s="29">
        <f t="shared" si="11"/>
        <v>0</v>
      </c>
      <c r="N20" s="1653"/>
      <c r="O20" s="1473" t="s">
        <v>157</v>
      </c>
      <c r="P20" s="1474" t="s">
        <v>157</v>
      </c>
      <c r="Q20" s="1475" t="s">
        <v>157</v>
      </c>
      <c r="R20" s="1476" t="s">
        <v>157</v>
      </c>
      <c r="S20" s="1476" t="s">
        <v>157</v>
      </c>
      <c r="T20" s="1476">
        <f t="shared" si="4"/>
        <v>0</v>
      </c>
    </row>
    <row r="21" spans="1:20" ht="15" customHeight="1" x14ac:dyDescent="0.25">
      <c r="A21" s="210"/>
      <c r="B21" s="35"/>
      <c r="C21" s="249" t="s">
        <v>2074</v>
      </c>
      <c r="D21" s="947"/>
      <c r="E21" s="367" t="s">
        <v>2077</v>
      </c>
      <c r="F21" s="366">
        <v>20</v>
      </c>
      <c r="G21" s="387"/>
      <c r="H21" s="27">
        <f>ROUND(G19*F19/F21,2)</f>
        <v>5.5</v>
      </c>
      <c r="I21" s="65" t="s">
        <v>50</v>
      </c>
      <c r="J21" s="25"/>
      <c r="K21" s="66">
        <f>IF(OR(ISBLANK(J21),G19=0,ISBLANK(G19)),,ROUND(J21+$K$3,2))</f>
        <v>0</v>
      </c>
      <c r="L21" s="28">
        <f t="shared" ref="L21" si="12">ROUND(H21*K21,2)</f>
        <v>0</v>
      </c>
      <c r="M21" s="29">
        <f t="shared" ref="M21" si="13">ROUND(K21/F21,2)</f>
        <v>0</v>
      </c>
      <c r="N21" s="1653"/>
      <c r="O21" s="1473" t="s">
        <v>157</v>
      </c>
      <c r="P21" s="1474" t="s">
        <v>157</v>
      </c>
      <c r="Q21" s="1475" t="s">
        <v>157</v>
      </c>
      <c r="R21" s="1476" t="s">
        <v>157</v>
      </c>
      <c r="S21" s="1476" t="s">
        <v>157</v>
      </c>
      <c r="T21" s="1476">
        <f t="shared" si="4"/>
        <v>0</v>
      </c>
    </row>
    <row r="22" spans="1:20" ht="15" customHeight="1" thickBot="1" x14ac:dyDescent="0.3">
      <c r="A22" s="210"/>
      <c r="B22" s="35"/>
      <c r="C22" s="249" t="s">
        <v>2655</v>
      </c>
      <c r="D22" s="947"/>
      <c r="E22" s="367" t="s">
        <v>2077</v>
      </c>
      <c r="F22" s="366">
        <v>18</v>
      </c>
      <c r="G22" s="1534"/>
      <c r="H22" s="27">
        <f>ROUND(G19*F19/F22,2)</f>
        <v>6.11</v>
      </c>
      <c r="I22" s="65" t="s">
        <v>50</v>
      </c>
      <c r="J22" s="25"/>
      <c r="K22" s="66">
        <f>IF(OR(ISBLANK(J22),G20=0,ISBLANK(G20)),,ROUND(J22+$K$3,2))</f>
        <v>0</v>
      </c>
      <c r="L22" s="28">
        <f t="shared" ref="L22" si="14">ROUND(H22*K22,2)</f>
        <v>0</v>
      </c>
      <c r="M22" s="29">
        <f t="shared" ref="M22" si="15">ROUND(K22/F22,2)</f>
        <v>0</v>
      </c>
      <c r="N22" s="1654"/>
      <c r="O22" s="1561" t="s">
        <v>157</v>
      </c>
      <c r="P22" s="1562" t="s">
        <v>157</v>
      </c>
      <c r="Q22" s="1563" t="s">
        <v>157</v>
      </c>
      <c r="R22" s="1564" t="s">
        <v>157</v>
      </c>
      <c r="S22" s="1564" t="s">
        <v>157</v>
      </c>
      <c r="T22" s="1476">
        <f t="shared" si="4"/>
        <v>0</v>
      </c>
    </row>
    <row r="23" spans="1:20" ht="15" customHeight="1" thickBot="1" x14ac:dyDescent="0.3">
      <c r="A23" s="211"/>
      <c r="B23" s="551" t="s">
        <v>2429</v>
      </c>
      <c r="C23" s="500"/>
      <c r="D23" s="1034"/>
      <c r="E23" s="362"/>
      <c r="F23" s="212"/>
      <c r="G23" s="387"/>
      <c r="H23" s="115"/>
      <c r="I23" s="73"/>
      <c r="J23" s="44"/>
      <c r="K23" s="61"/>
      <c r="L23" s="46"/>
      <c r="M23" s="47"/>
      <c r="N23" s="1651"/>
      <c r="O23" s="1311" t="s">
        <v>157</v>
      </c>
      <c r="P23" s="1437" t="s">
        <v>157</v>
      </c>
      <c r="Q23" s="1449" t="s">
        <v>157</v>
      </c>
      <c r="R23" s="1556" t="s">
        <v>157</v>
      </c>
      <c r="S23" s="1556" t="s">
        <v>157</v>
      </c>
      <c r="T23" s="437" t="s">
        <v>157</v>
      </c>
    </row>
    <row r="24" spans="1:20" ht="15" customHeight="1" thickBot="1" x14ac:dyDescent="0.3">
      <c r="A24" s="891">
        <v>5</v>
      </c>
      <c r="B24" s="1951" t="s">
        <v>2656</v>
      </c>
      <c r="C24" s="27" t="s">
        <v>51</v>
      </c>
      <c r="D24" s="1222"/>
      <c r="E24" s="343" t="s">
        <v>3614</v>
      </c>
      <c r="F24" s="339">
        <v>12</v>
      </c>
      <c r="G24" s="808">
        <v>5</v>
      </c>
      <c r="H24" s="27">
        <f>ROUND($G$24*$F$24/F24,2)</f>
        <v>5</v>
      </c>
      <c r="I24" s="23" t="s">
        <v>50</v>
      </c>
      <c r="J24" s="982"/>
      <c r="K24" s="26"/>
      <c r="L24" s="26"/>
      <c r="M24" s="29"/>
      <c r="N24" s="1653" t="s">
        <v>157</v>
      </c>
      <c r="O24" s="1497"/>
      <c r="P24" s="1498"/>
      <c r="Q24" s="1499"/>
      <c r="R24" s="1500"/>
      <c r="S24" s="1501"/>
      <c r="T24" s="1501"/>
    </row>
    <row r="25" spans="1:20" ht="15" customHeight="1" x14ac:dyDescent="0.25">
      <c r="A25" s="210"/>
      <c r="B25" s="30" t="s">
        <v>2078</v>
      </c>
      <c r="C25" s="946" t="s">
        <v>52</v>
      </c>
      <c r="D25" s="923"/>
      <c r="E25" s="923"/>
      <c r="F25" s="923"/>
      <c r="G25" s="816"/>
      <c r="H25" s="697" t="e">
        <f>ROUND(G24*F24/F25,2)</f>
        <v>#DIV/0!</v>
      </c>
      <c r="I25" s="30" t="s">
        <v>50</v>
      </c>
      <c r="J25" s="25">
        <v>0</v>
      </c>
      <c r="K25" s="435">
        <f>IF(OR(ISBLANK(G24),G24=0,ISBLANK(F25)),,ROUND(J25+$K$3,2))</f>
        <v>0</v>
      </c>
      <c r="L25" s="26" t="e">
        <f>ROUND(H25*K25,2)</f>
        <v>#DIV/0!</v>
      </c>
      <c r="M25" s="178" t="e">
        <f>ROUND(K25/F25,2)</f>
        <v>#DIV/0!</v>
      </c>
      <c r="N25" s="1617"/>
      <c r="O25" s="123"/>
      <c r="P25" s="556"/>
      <c r="Q25" s="121"/>
      <c r="R25" s="37"/>
      <c r="S25" s="32"/>
      <c r="T25" s="1603"/>
    </row>
    <row r="26" spans="1:20" ht="15" customHeight="1" thickBot="1" x14ac:dyDescent="0.3">
      <c r="A26" s="211"/>
      <c r="B26" s="551" t="s">
        <v>2034</v>
      </c>
      <c r="C26" s="500"/>
      <c r="D26" s="1034"/>
      <c r="E26" s="362"/>
      <c r="F26" s="212"/>
      <c r="G26" s="387"/>
      <c r="H26" s="115"/>
      <c r="I26" s="73"/>
      <c r="J26" s="44"/>
      <c r="K26" s="61"/>
      <c r="L26" s="46"/>
      <c r="M26" s="47"/>
      <c r="N26" s="1651"/>
      <c r="O26" s="1311" t="s">
        <v>157</v>
      </c>
      <c r="P26" s="1437" t="s">
        <v>157</v>
      </c>
      <c r="Q26" s="1449" t="s">
        <v>157</v>
      </c>
      <c r="R26" s="1556" t="s">
        <v>157</v>
      </c>
      <c r="S26" s="1556" t="s">
        <v>157</v>
      </c>
      <c r="T26" s="437" t="s">
        <v>157</v>
      </c>
    </row>
    <row r="27" spans="1:20" ht="15" customHeight="1" thickBot="1" x14ac:dyDescent="0.3">
      <c r="A27" s="125">
        <v>6</v>
      </c>
      <c r="B27" s="651" t="s">
        <v>2080</v>
      </c>
      <c r="C27" s="156" t="s">
        <v>1794</v>
      </c>
      <c r="D27" s="947"/>
      <c r="E27" s="377" t="s">
        <v>2657</v>
      </c>
      <c r="F27" s="341">
        <v>137</v>
      </c>
      <c r="G27" s="1746">
        <v>220</v>
      </c>
      <c r="H27" s="27">
        <f>ROUND(G27*F27/F27,2)</f>
        <v>220</v>
      </c>
      <c r="I27" s="62" t="s">
        <v>50</v>
      </c>
      <c r="J27" s="25">
        <v>18.5</v>
      </c>
      <c r="K27" s="66">
        <f>IF(OR(ISBLANK(J27),G27=0,ISBLANK(G27)),,ROUND(J27+$K$3,2))</f>
        <v>18.5</v>
      </c>
      <c r="L27" s="28">
        <f>ROUND(H27*K27,2)</f>
        <v>4070</v>
      </c>
      <c r="M27" s="29">
        <f>ROUND(K27/F27,2)</f>
        <v>0.14000000000000001</v>
      </c>
      <c r="N27" s="1473" t="s">
        <v>157</v>
      </c>
      <c r="O27" s="1473" t="s">
        <v>157</v>
      </c>
      <c r="P27" s="1474" t="s">
        <v>157</v>
      </c>
      <c r="Q27" s="1475" t="s">
        <v>157</v>
      </c>
      <c r="R27" s="1476" t="s">
        <v>157</v>
      </c>
      <c r="S27" s="1476" t="s">
        <v>157</v>
      </c>
      <c r="T27" s="1476" t="e">
        <f t="shared" si="4"/>
        <v>#VALUE!</v>
      </c>
    </row>
    <row r="28" spans="1:20" ht="15" customHeight="1" thickBot="1" x14ac:dyDescent="0.3">
      <c r="A28" s="22"/>
      <c r="B28" s="23" t="s">
        <v>2079</v>
      </c>
      <c r="C28" s="56"/>
      <c r="D28" s="1036"/>
      <c r="E28" s="343"/>
      <c r="F28" s="236"/>
      <c r="G28" s="387"/>
      <c r="H28" s="158"/>
      <c r="I28" s="50"/>
      <c r="J28" s="93"/>
      <c r="K28" s="157"/>
      <c r="L28" s="159"/>
      <c r="M28" s="160"/>
      <c r="N28" s="1652"/>
      <c r="O28" s="1311" t="s">
        <v>157</v>
      </c>
      <c r="P28" s="1437" t="s">
        <v>157</v>
      </c>
      <c r="Q28" s="1449" t="s">
        <v>157</v>
      </c>
      <c r="R28" s="1556" t="s">
        <v>157</v>
      </c>
      <c r="S28" s="1556" t="s">
        <v>157</v>
      </c>
      <c r="T28" s="437" t="s">
        <v>157</v>
      </c>
    </row>
    <row r="29" spans="1:20" ht="15" customHeight="1" thickBot="1" x14ac:dyDescent="0.3">
      <c r="A29" s="41"/>
      <c r="B29" s="293" t="s">
        <v>2045</v>
      </c>
      <c r="C29" s="52" t="s">
        <v>157</v>
      </c>
      <c r="D29" s="1037"/>
      <c r="E29" s="343"/>
      <c r="F29" s="236"/>
      <c r="G29" s="387"/>
      <c r="H29" s="74"/>
      <c r="I29" s="48"/>
      <c r="J29" s="111"/>
      <c r="K29" s="61"/>
      <c r="L29" s="161"/>
      <c r="M29" s="112"/>
      <c r="N29" s="1651"/>
      <c r="O29" s="1311" t="s">
        <v>157</v>
      </c>
      <c r="P29" s="1437" t="s">
        <v>157</v>
      </c>
      <c r="Q29" s="1449" t="s">
        <v>157</v>
      </c>
      <c r="R29" s="1556" t="s">
        <v>157</v>
      </c>
      <c r="S29" s="1556" t="s">
        <v>157</v>
      </c>
      <c r="T29" s="437" t="s">
        <v>157</v>
      </c>
    </row>
    <row r="30" spans="1:20" ht="15" customHeight="1" thickBot="1" x14ac:dyDescent="0.3">
      <c r="A30" s="22">
        <v>7</v>
      </c>
      <c r="B30" s="165" t="s">
        <v>2081</v>
      </c>
      <c r="C30" s="62" t="s">
        <v>2659</v>
      </c>
      <c r="D30" s="947"/>
      <c r="E30" s="342" t="s">
        <v>190</v>
      </c>
      <c r="F30" s="341">
        <v>160</v>
      </c>
      <c r="G30" s="1746">
        <v>175</v>
      </c>
      <c r="H30" s="27">
        <f>ROUND($G$30*$F$30/F30,2)</f>
        <v>175</v>
      </c>
      <c r="I30" s="1871" t="s">
        <v>50</v>
      </c>
      <c r="J30" s="1829">
        <v>17.5</v>
      </c>
      <c r="K30" s="66">
        <f>IF(OR(ISBLANK(J30),G30=0,ISBLANK(G30)),,ROUND(J30+$K$3,2))</f>
        <v>17.5</v>
      </c>
      <c r="L30" s="28">
        <f>ROUND(H30*K30,2)</f>
        <v>3062.5</v>
      </c>
      <c r="M30" s="29">
        <f>ROUND(K30/F30,2)</f>
        <v>0.11</v>
      </c>
      <c r="N30" s="1473" t="s">
        <v>157</v>
      </c>
      <c r="O30" s="1473" t="s">
        <v>157</v>
      </c>
      <c r="P30" s="1474" t="s">
        <v>157</v>
      </c>
      <c r="Q30" s="1475" t="s">
        <v>157</v>
      </c>
      <c r="R30" s="1476" t="s">
        <v>157</v>
      </c>
      <c r="S30" s="1476" t="s">
        <v>157</v>
      </c>
      <c r="T30" s="1476" t="e">
        <f t="shared" si="4"/>
        <v>#VALUE!</v>
      </c>
    </row>
    <row r="31" spans="1:20" ht="15" customHeight="1" thickBot="1" x14ac:dyDescent="0.3">
      <c r="A31" s="22"/>
      <c r="B31" s="88" t="s">
        <v>2658</v>
      </c>
      <c r="C31" s="88" t="s">
        <v>2082</v>
      </c>
      <c r="D31" s="947"/>
      <c r="E31" s="367" t="s">
        <v>1968</v>
      </c>
      <c r="F31" s="366">
        <v>79</v>
      </c>
      <c r="G31" s="1560"/>
      <c r="H31" s="135">
        <f>ROUND($G$30*$F$30/F31,2)</f>
        <v>354.43</v>
      </c>
      <c r="I31" s="89" t="s">
        <v>50</v>
      </c>
      <c r="J31" s="154"/>
      <c r="K31" s="138"/>
      <c r="L31" s="1313"/>
      <c r="M31" s="103"/>
      <c r="N31" s="1473" t="s">
        <v>157</v>
      </c>
      <c r="O31" s="1561" t="s">
        <v>157</v>
      </c>
      <c r="P31" s="1562" t="s">
        <v>157</v>
      </c>
      <c r="Q31" s="1563" t="s">
        <v>157</v>
      </c>
      <c r="R31" s="1564" t="s">
        <v>157</v>
      </c>
      <c r="S31" s="1564" t="s">
        <v>157</v>
      </c>
      <c r="T31" s="1476" t="e">
        <f t="shared" si="4"/>
        <v>#VALUE!</v>
      </c>
    </row>
    <row r="32" spans="1:20" ht="15" customHeight="1" thickBot="1" x14ac:dyDescent="0.3">
      <c r="A32" s="41"/>
      <c r="B32" s="252" t="s">
        <v>2045</v>
      </c>
      <c r="C32" s="13" t="s">
        <v>2660</v>
      </c>
      <c r="D32" s="947"/>
      <c r="E32" s="362" t="s">
        <v>2083</v>
      </c>
      <c r="F32" s="212">
        <v>361</v>
      </c>
      <c r="G32" s="387"/>
      <c r="H32" s="70">
        <f>ROUND($G$30*$F$30/F32,2)</f>
        <v>77.56</v>
      </c>
      <c r="I32" s="73" t="s">
        <v>50</v>
      </c>
      <c r="J32" s="60"/>
      <c r="K32" s="61">
        <f>IF(OR(ISBLANK(J32),G30=0,ISBLANK(G30)),,ROUND(J32+$K$3,2))</f>
        <v>0</v>
      </c>
      <c r="L32" s="163">
        <f>ROUND(H32*K32,2)</f>
        <v>0</v>
      </c>
      <c r="M32" s="47">
        <f>ROUND(K32/F32,2)</f>
        <v>0</v>
      </c>
      <c r="N32" s="1677">
        <v>35</v>
      </c>
      <c r="O32" s="2043">
        <v>1.1119000000000001</v>
      </c>
      <c r="P32" s="1598">
        <v>26.41</v>
      </c>
      <c r="Q32" s="1822">
        <f>ROUND(O32*P32,2)</f>
        <v>29.37</v>
      </c>
      <c r="R32" s="2044" t="s">
        <v>157</v>
      </c>
      <c r="S32" s="2044" t="s">
        <v>157</v>
      </c>
      <c r="T32" s="936">
        <f t="shared" si="4"/>
        <v>9.6952908587257622E-2</v>
      </c>
    </row>
    <row r="33" spans="1:20" ht="15" customHeight="1" thickBot="1" x14ac:dyDescent="0.3">
      <c r="A33" s="22">
        <v>8</v>
      </c>
      <c r="B33" s="200" t="s">
        <v>2084</v>
      </c>
      <c r="C33" s="23" t="s">
        <v>2663</v>
      </c>
      <c r="D33" s="947"/>
      <c r="E33" s="363" t="s">
        <v>2085</v>
      </c>
      <c r="F33" s="236">
        <v>250</v>
      </c>
      <c r="G33" s="1746">
        <v>80</v>
      </c>
      <c r="H33" s="27">
        <f>ROUND(G33*F33/F33,2)</f>
        <v>80</v>
      </c>
      <c r="I33" s="65" t="s">
        <v>50</v>
      </c>
      <c r="J33" s="25"/>
      <c r="K33" s="66">
        <f>IF(OR(ISBLANK(J33),G33=0,ISBLANK(G33)),,ROUND(J33+$K$3,2))</f>
        <v>0</v>
      </c>
      <c r="L33" s="28">
        <f>ROUND(H33*K33,2)</f>
        <v>0</v>
      </c>
      <c r="M33" s="29">
        <f t="shared" ref="M33:M48" si="16">ROUND(K33/F33,2)</f>
        <v>0</v>
      </c>
      <c r="N33" s="1478">
        <v>0</v>
      </c>
      <c r="O33" s="1832">
        <v>1.1119000000000001</v>
      </c>
      <c r="P33" s="1833">
        <v>22.45</v>
      </c>
      <c r="Q33" s="1717">
        <f>ROUND(O33*P33,2)</f>
        <v>24.96</v>
      </c>
      <c r="R33" s="1932" t="s">
        <v>157</v>
      </c>
      <c r="S33" s="1932" t="s">
        <v>157</v>
      </c>
      <c r="T33" s="1834">
        <f t="shared" ref="T33" si="17">N33/F33</f>
        <v>0</v>
      </c>
    </row>
    <row r="34" spans="1:20" ht="15" customHeight="1" x14ac:dyDescent="0.25">
      <c r="A34" s="22"/>
      <c r="B34" s="34" t="s">
        <v>2661</v>
      </c>
      <c r="C34" s="23" t="s">
        <v>2664</v>
      </c>
      <c r="D34" s="947"/>
      <c r="E34" s="363" t="s">
        <v>2668</v>
      </c>
      <c r="F34" s="236">
        <v>153</v>
      </c>
      <c r="G34" s="809"/>
      <c r="H34" s="131">
        <f>ROUND($G$33*$F$33/F34,2)</f>
        <v>130.72</v>
      </c>
      <c r="I34" s="65" t="s">
        <v>50</v>
      </c>
      <c r="J34" s="25"/>
      <c r="K34" s="57">
        <f>IF(OR(ISBLANK(J34),G33=0,ISBLANK(G33)),,ROUND(J34+$K$3,2))</f>
        <v>0</v>
      </c>
      <c r="L34" s="164">
        <f t="shared" ref="L34:L48" si="18">ROUND(K34*H34,2)</f>
        <v>0</v>
      </c>
      <c r="M34" s="33">
        <f t="shared" si="16"/>
        <v>0</v>
      </c>
      <c r="N34" s="1473" t="s">
        <v>157</v>
      </c>
      <c r="O34" s="1473" t="s">
        <v>157</v>
      </c>
      <c r="P34" s="1474" t="s">
        <v>157</v>
      </c>
      <c r="Q34" s="1475" t="s">
        <v>157</v>
      </c>
      <c r="R34" s="1476" t="s">
        <v>157</v>
      </c>
      <c r="S34" s="1476" t="s">
        <v>157</v>
      </c>
      <c r="T34" s="1476" t="e">
        <f t="shared" si="4"/>
        <v>#VALUE!</v>
      </c>
    </row>
    <row r="35" spans="1:20" ht="15" customHeight="1" x14ac:dyDescent="0.25">
      <c r="A35" s="22"/>
      <c r="B35" s="34" t="s">
        <v>2662</v>
      </c>
      <c r="C35" s="50" t="s">
        <v>2665</v>
      </c>
      <c r="D35" s="947"/>
      <c r="E35" s="363" t="s">
        <v>2669</v>
      </c>
      <c r="F35" s="236">
        <v>400</v>
      </c>
      <c r="G35" s="809"/>
      <c r="H35" s="131">
        <f>ROUND($G$33*$F$33/F35,2)</f>
        <v>50</v>
      </c>
      <c r="I35" s="65" t="s">
        <v>50</v>
      </c>
      <c r="J35" s="25"/>
      <c r="K35" s="57">
        <f>IF(OR(ISBLANK(J35),G33=0,ISBLANK(G33)),,ROUND(J35+$K$3,2))</f>
        <v>0</v>
      </c>
      <c r="L35" s="164">
        <f t="shared" si="18"/>
        <v>0</v>
      </c>
      <c r="M35" s="33">
        <f t="shared" si="16"/>
        <v>0</v>
      </c>
      <c r="N35" s="1478">
        <v>0</v>
      </c>
      <c r="O35" s="1327">
        <v>1.1119000000000001</v>
      </c>
      <c r="P35" s="966">
        <v>34.841000000000001</v>
      </c>
      <c r="Q35" s="1464">
        <f>ROUND(O35*P35,2)</f>
        <v>38.74</v>
      </c>
      <c r="R35" s="1465" t="s">
        <v>157</v>
      </c>
      <c r="S35" s="1465" t="s">
        <v>157</v>
      </c>
      <c r="T35" s="437">
        <f t="shared" ref="T35" si="19">N35/F35</f>
        <v>0</v>
      </c>
    </row>
    <row r="36" spans="1:20" ht="15" customHeight="1" x14ac:dyDescent="0.25">
      <c r="A36" s="22"/>
      <c r="B36" s="113"/>
      <c r="C36" s="56" t="s">
        <v>2666</v>
      </c>
      <c r="D36" s="947"/>
      <c r="E36" s="363" t="s">
        <v>2669</v>
      </c>
      <c r="F36" s="236">
        <v>400</v>
      </c>
      <c r="G36" s="809"/>
      <c r="H36" s="38">
        <f>ROUND($G$33*$F$33/F36,2)</f>
        <v>50</v>
      </c>
      <c r="I36" s="65" t="s">
        <v>50</v>
      </c>
      <c r="J36" s="25"/>
      <c r="K36" s="57">
        <f t="shared" ref="K36:K37" si="20">IF(OR(ISBLANK(J36),G34=0,ISBLANK(G34)),,ROUND(J36+$K$3,2))</f>
        <v>0</v>
      </c>
      <c r="L36" s="164">
        <f t="shared" ref="L36:L37" si="21">ROUND(K36*H36,2)</f>
        <v>0</v>
      </c>
      <c r="M36" s="33">
        <f t="shared" ref="M36:M37" si="22">ROUND(K36/F36,2)</f>
        <v>0</v>
      </c>
      <c r="N36" s="1615">
        <v>21.3</v>
      </c>
      <c r="O36" s="1327">
        <v>1.1119000000000001</v>
      </c>
      <c r="P36" s="966">
        <v>40</v>
      </c>
      <c r="Q36" s="1464">
        <f>ROUND(O36*P36,2)</f>
        <v>44.48</v>
      </c>
      <c r="R36" s="1465" t="s">
        <v>157</v>
      </c>
      <c r="S36" s="1465" t="s">
        <v>157</v>
      </c>
      <c r="T36" s="437">
        <f t="shared" si="4"/>
        <v>5.3249999999999999E-2</v>
      </c>
    </row>
    <row r="37" spans="1:20" ht="15" customHeight="1" x14ac:dyDescent="0.25">
      <c r="A37" s="22"/>
      <c r="B37" s="113"/>
      <c r="C37" s="195" t="s">
        <v>2667</v>
      </c>
      <c r="D37" s="1885"/>
      <c r="E37" s="197" t="s">
        <v>2670</v>
      </c>
      <c r="F37" s="83">
        <v>128</v>
      </c>
      <c r="G37" s="809"/>
      <c r="H37" s="38">
        <f>ROUND($G$33*$F$33/F37,2)</f>
        <v>156.25</v>
      </c>
      <c r="I37" s="65" t="s">
        <v>50</v>
      </c>
      <c r="J37" s="25"/>
      <c r="K37" s="57">
        <f t="shared" si="20"/>
        <v>0</v>
      </c>
      <c r="L37" s="164">
        <f t="shared" si="21"/>
        <v>0</v>
      </c>
      <c r="M37" s="33">
        <f t="shared" si="22"/>
        <v>0</v>
      </c>
      <c r="N37" s="1473" t="s">
        <v>157</v>
      </c>
      <c r="O37" s="1473" t="s">
        <v>157</v>
      </c>
      <c r="P37" s="1474" t="s">
        <v>157</v>
      </c>
      <c r="Q37" s="1475" t="s">
        <v>157</v>
      </c>
      <c r="R37" s="1476" t="s">
        <v>157</v>
      </c>
      <c r="S37" s="1476" t="s">
        <v>157</v>
      </c>
      <c r="T37" s="1476" t="e">
        <f t="shared" ref="T37" si="23">N37/F37</f>
        <v>#VALUE!</v>
      </c>
    </row>
    <row r="38" spans="1:20" ht="15" customHeight="1" thickBot="1" x14ac:dyDescent="0.3">
      <c r="A38" s="22"/>
      <c r="B38" s="618" t="s">
        <v>2045</v>
      </c>
      <c r="C38" s="35" t="s">
        <v>2671</v>
      </c>
      <c r="D38" s="947"/>
      <c r="E38" s="379" t="s">
        <v>2672</v>
      </c>
      <c r="F38" s="366">
        <v>256</v>
      </c>
      <c r="G38" s="809"/>
      <c r="H38" s="622">
        <f>ROUND($G$33*$F$33/F38,2)</f>
        <v>78.13</v>
      </c>
      <c r="I38" s="73" t="s">
        <v>50</v>
      </c>
      <c r="J38" s="60">
        <v>31.5</v>
      </c>
      <c r="K38" s="61">
        <f>IF(OR(ISBLANK(J38),G33=0,ISBLANK(G33)),,ROUND(J38+$K$3,2))</f>
        <v>31.5</v>
      </c>
      <c r="L38" s="163">
        <f t="shared" si="18"/>
        <v>2461.1</v>
      </c>
      <c r="M38" s="47">
        <f t="shared" si="16"/>
        <v>0.12</v>
      </c>
      <c r="N38" s="1473" t="s">
        <v>157</v>
      </c>
      <c r="O38" s="1473" t="s">
        <v>157</v>
      </c>
      <c r="P38" s="1474" t="s">
        <v>157</v>
      </c>
      <c r="Q38" s="1475" t="s">
        <v>157</v>
      </c>
      <c r="R38" s="1476" t="s">
        <v>157</v>
      </c>
      <c r="S38" s="1476" t="s">
        <v>157</v>
      </c>
      <c r="T38" s="1476" t="e">
        <f t="shared" si="4"/>
        <v>#VALUE!</v>
      </c>
    </row>
    <row r="39" spans="1:20" ht="15" customHeight="1" thickBot="1" x14ac:dyDescent="0.3">
      <c r="A39" s="125">
        <v>10</v>
      </c>
      <c r="B39" s="165" t="s">
        <v>2675</v>
      </c>
      <c r="C39" s="62" t="s">
        <v>2678</v>
      </c>
      <c r="D39" s="947"/>
      <c r="E39" s="342" t="s">
        <v>2679</v>
      </c>
      <c r="F39" s="341">
        <v>100</v>
      </c>
      <c r="G39" s="1746">
        <v>0</v>
      </c>
      <c r="H39" s="27">
        <f>ROUND(G39*F39/F39,2)</f>
        <v>0</v>
      </c>
      <c r="I39" s="65" t="s">
        <v>50</v>
      </c>
      <c r="J39" s="25">
        <v>35.369999999999997</v>
      </c>
      <c r="K39" s="66">
        <f>IF(OR(ISBLANK(J39),G39=0,ISBLANK(G39)),,ROUND(J39+$K$3,2))</f>
        <v>0</v>
      </c>
      <c r="L39" s="512">
        <f t="shared" ref="L39:L40" si="24">ROUND(K39*H39,2)</f>
        <v>0</v>
      </c>
      <c r="M39" s="29">
        <f t="shared" ref="M39:M40" si="25">ROUND(K39/F39,2)</f>
        <v>0</v>
      </c>
      <c r="N39" s="1615">
        <v>0</v>
      </c>
      <c r="O39" s="1327">
        <v>1.1119000000000001</v>
      </c>
      <c r="P39" s="966">
        <v>9.51</v>
      </c>
      <c r="Q39" s="1464">
        <f t="shared" ref="Q39:Q40" si="26">ROUND(O39*P39,2)</f>
        <v>10.57</v>
      </c>
      <c r="R39" s="1465" t="s">
        <v>157</v>
      </c>
      <c r="S39" s="1465" t="s">
        <v>157</v>
      </c>
      <c r="T39" s="437">
        <f t="shared" ref="T39:T40" si="27">N39/F39</f>
        <v>0</v>
      </c>
    </row>
    <row r="40" spans="1:20" ht="15" customHeight="1" x14ac:dyDescent="0.25">
      <c r="A40" s="22"/>
      <c r="B40" s="34" t="s">
        <v>2676</v>
      </c>
      <c r="C40" s="34" t="s">
        <v>2680</v>
      </c>
      <c r="D40" s="947"/>
      <c r="E40" s="197" t="s">
        <v>2681</v>
      </c>
      <c r="F40" s="83">
        <v>138</v>
      </c>
      <c r="G40" s="387"/>
      <c r="H40" s="131">
        <f>ROUND($G$39*$F$39/F40,2)</f>
        <v>0</v>
      </c>
      <c r="I40" s="75" t="s">
        <v>50</v>
      </c>
      <c r="J40" s="82"/>
      <c r="K40" s="57">
        <f>IF(OR(ISBLANK(J40),G39=0,ISBLANK(G39)),,ROUND(J40+$K$3,2))</f>
        <v>0</v>
      </c>
      <c r="L40" s="164">
        <f t="shared" si="24"/>
        <v>0</v>
      </c>
      <c r="M40" s="33">
        <f t="shared" si="25"/>
        <v>0</v>
      </c>
      <c r="N40" s="1615">
        <v>35.6</v>
      </c>
      <c r="O40" s="1327">
        <v>1.1119000000000001</v>
      </c>
      <c r="P40" s="966">
        <v>20.59</v>
      </c>
      <c r="Q40" s="1464">
        <f t="shared" si="26"/>
        <v>22.89</v>
      </c>
      <c r="R40" s="1465" t="s">
        <v>157</v>
      </c>
      <c r="S40" s="1465" t="s">
        <v>157</v>
      </c>
      <c r="T40" s="437">
        <f t="shared" si="27"/>
        <v>0.25797101449275361</v>
      </c>
    </row>
    <row r="41" spans="1:20" ht="15" customHeight="1" x14ac:dyDescent="0.25">
      <c r="A41" s="1961"/>
      <c r="B41" s="34" t="s">
        <v>2684</v>
      </c>
      <c r="C41" s="34"/>
      <c r="D41" s="1885"/>
      <c r="E41" s="1953"/>
      <c r="F41" s="1954"/>
      <c r="G41" s="387"/>
      <c r="H41" s="1955"/>
      <c r="I41" s="1956"/>
      <c r="J41" s="1838"/>
      <c r="K41" s="1831"/>
      <c r="L41" s="1957"/>
      <c r="M41" s="29"/>
      <c r="N41" s="1958"/>
      <c r="O41" s="1959"/>
      <c r="P41" s="1960"/>
      <c r="Q41" s="1960"/>
      <c r="R41" s="1960"/>
      <c r="S41" s="1960"/>
      <c r="T41" s="1960"/>
    </row>
    <row r="42" spans="1:20" ht="15" customHeight="1" thickBot="1" x14ac:dyDescent="0.3">
      <c r="A42" s="41"/>
      <c r="B42" s="295" t="s">
        <v>2677</v>
      </c>
      <c r="C42" s="48"/>
      <c r="D42" s="513"/>
      <c r="E42" s="373"/>
      <c r="F42" s="237"/>
      <c r="G42" s="388"/>
      <c r="H42" s="70"/>
      <c r="I42" s="72"/>
      <c r="J42" s="133"/>
      <c r="K42" s="188"/>
      <c r="L42" s="71"/>
      <c r="M42" s="112"/>
      <c r="N42" s="1933"/>
      <c r="O42" s="1963"/>
      <c r="P42" s="84"/>
      <c r="Q42" s="84"/>
      <c r="R42" s="84"/>
      <c r="S42" s="84"/>
      <c r="T42" s="84"/>
    </row>
    <row r="43" spans="1:20" ht="15" customHeight="1" thickBot="1" x14ac:dyDescent="0.3">
      <c r="A43" s="22">
        <v>11</v>
      </c>
      <c r="B43" s="1962" t="s">
        <v>2682</v>
      </c>
      <c r="C43" s="1894" t="s">
        <v>2686</v>
      </c>
      <c r="D43" s="1885"/>
      <c r="E43" s="1953" t="s">
        <v>2687</v>
      </c>
      <c r="F43" s="1954">
        <v>100</v>
      </c>
      <c r="G43" s="1746">
        <v>240</v>
      </c>
      <c r="H43" s="1837">
        <f>ROUND(G43*F43/F43,2)</f>
        <v>240</v>
      </c>
      <c r="I43" s="1843" t="s">
        <v>50</v>
      </c>
      <c r="J43" s="1838">
        <v>28.37</v>
      </c>
      <c r="K43" s="1831">
        <f>IF(OR(ISBLANK(J43),G43=0,ISBLANK(G43)),,ROUND(J43+$K$3,2))</f>
        <v>28.37</v>
      </c>
      <c r="L43" s="1957">
        <f t="shared" ref="L43:L44" si="28">ROUND(K43*H43,2)</f>
        <v>6808.8</v>
      </c>
      <c r="M43" s="29">
        <f t="shared" ref="M43:M44" si="29">ROUND(K43/F43,2)</f>
        <v>0.28000000000000003</v>
      </c>
      <c r="N43" s="1615">
        <v>16.899999999999999</v>
      </c>
      <c r="O43" s="1327">
        <v>1.1119000000000001</v>
      </c>
      <c r="P43" s="966">
        <v>14.89</v>
      </c>
      <c r="Q43" s="1464">
        <f t="shared" ref="Q43:Q44" si="30">ROUND(O43*P43,2)</f>
        <v>16.559999999999999</v>
      </c>
      <c r="R43" s="1465" t="s">
        <v>157</v>
      </c>
      <c r="S43" s="1465" t="s">
        <v>157</v>
      </c>
      <c r="T43" s="437">
        <f t="shared" ref="T43:T44" si="31">N43/F43</f>
        <v>0.16899999999999998</v>
      </c>
    </row>
    <row r="44" spans="1:20" ht="15" customHeight="1" x14ac:dyDescent="0.25">
      <c r="A44" s="22"/>
      <c r="B44" s="34" t="s">
        <v>2683</v>
      </c>
      <c r="C44" s="88" t="s">
        <v>2688</v>
      </c>
      <c r="D44" s="947"/>
      <c r="E44" s="367" t="s">
        <v>2689</v>
      </c>
      <c r="F44" s="559">
        <v>208</v>
      </c>
      <c r="G44" s="387"/>
      <c r="H44" s="38">
        <f>ROUND($G$43*$F$43/F44,2)</f>
        <v>115.38</v>
      </c>
      <c r="I44" s="75" t="s">
        <v>50</v>
      </c>
      <c r="J44" s="82">
        <v>0</v>
      </c>
      <c r="K44" s="57">
        <f>IF(OR(ISBLANK(J44),G43=0,ISBLANK(G43)),,ROUND(J44+$K$3,2))</f>
        <v>0</v>
      </c>
      <c r="L44" s="164">
        <f t="shared" si="28"/>
        <v>0</v>
      </c>
      <c r="M44" s="33">
        <f t="shared" si="29"/>
        <v>0</v>
      </c>
      <c r="N44" s="1615">
        <v>0</v>
      </c>
      <c r="O44" s="1327">
        <v>1.1119000000000001</v>
      </c>
      <c r="P44" s="966">
        <v>26.963000000000001</v>
      </c>
      <c r="Q44" s="1464">
        <f t="shared" si="30"/>
        <v>29.98</v>
      </c>
      <c r="R44" s="1465" t="s">
        <v>157</v>
      </c>
      <c r="S44" s="1465" t="s">
        <v>157</v>
      </c>
      <c r="T44" s="437">
        <f t="shared" si="31"/>
        <v>0</v>
      </c>
    </row>
    <row r="45" spans="1:20" ht="15" customHeight="1" x14ac:dyDescent="0.25">
      <c r="A45" s="1961"/>
      <c r="B45" s="1894" t="s">
        <v>2685</v>
      </c>
      <c r="C45" s="1894" t="s">
        <v>2690</v>
      </c>
      <c r="D45" s="1885"/>
      <c r="E45" s="1953" t="s">
        <v>2691</v>
      </c>
      <c r="F45" s="1954">
        <v>216</v>
      </c>
      <c r="G45" s="387"/>
      <c r="H45" s="1955">
        <v>216</v>
      </c>
      <c r="I45" s="1956" t="s">
        <v>50</v>
      </c>
      <c r="J45" s="1838">
        <v>0</v>
      </c>
      <c r="K45" s="1831">
        <v>0</v>
      </c>
      <c r="L45" s="1957">
        <v>0</v>
      </c>
      <c r="M45" s="29">
        <v>0</v>
      </c>
      <c r="N45" s="1615">
        <v>0</v>
      </c>
      <c r="O45" s="1327">
        <v>1.1119000000000001</v>
      </c>
      <c r="P45" s="966">
        <v>38.06</v>
      </c>
      <c r="Q45" s="1464">
        <f t="shared" ref="Q45" si="32">ROUND(O45*P45,2)</f>
        <v>42.32</v>
      </c>
      <c r="R45" s="1465" t="s">
        <v>157</v>
      </c>
      <c r="S45" s="1465" t="s">
        <v>157</v>
      </c>
      <c r="T45" s="437">
        <f t="shared" ref="T45" si="33">N45/F45</f>
        <v>0</v>
      </c>
    </row>
    <row r="46" spans="1:20" ht="15" customHeight="1" thickBot="1" x14ac:dyDescent="0.3">
      <c r="A46" s="463"/>
      <c r="B46" s="1209" t="s">
        <v>391</v>
      </c>
      <c r="C46" s="461"/>
      <c r="D46" s="1113"/>
      <c r="E46" s="1952"/>
      <c r="F46" s="462"/>
      <c r="G46" s="533"/>
      <c r="H46" s="464"/>
      <c r="I46" s="465"/>
      <c r="J46" s="534"/>
      <c r="K46" s="467"/>
      <c r="L46" s="468"/>
      <c r="M46" s="469"/>
      <c r="N46" s="520"/>
    </row>
    <row r="47" spans="1:20" ht="15" customHeight="1" thickTop="1" thickBot="1" x14ac:dyDescent="0.3">
      <c r="A47" s="125">
        <v>12</v>
      </c>
      <c r="B47" s="165" t="s">
        <v>186</v>
      </c>
      <c r="C47" s="62" t="s">
        <v>2673</v>
      </c>
      <c r="D47" s="947"/>
      <c r="E47" s="342" t="s">
        <v>55</v>
      </c>
      <c r="F47" s="341">
        <v>80</v>
      </c>
      <c r="G47" s="1746">
        <v>35</v>
      </c>
      <c r="H47" s="27">
        <f>ROUND(G47*F47/F47,2)</f>
        <v>35</v>
      </c>
      <c r="I47" s="65" t="s">
        <v>50</v>
      </c>
      <c r="J47" s="25">
        <v>0</v>
      </c>
      <c r="K47" s="66">
        <f>IF(OR(ISBLANK(J47),G47=0,ISBLANK(G47)),,ROUND(J47+$K$3,2))</f>
        <v>0</v>
      </c>
      <c r="L47" s="512">
        <f t="shared" si="18"/>
        <v>0</v>
      </c>
      <c r="M47" s="29">
        <f t="shared" si="16"/>
        <v>0</v>
      </c>
      <c r="N47" s="1473" t="s">
        <v>157</v>
      </c>
      <c r="O47" s="1473" t="s">
        <v>157</v>
      </c>
      <c r="P47" s="1474" t="s">
        <v>157</v>
      </c>
      <c r="Q47" s="1475" t="s">
        <v>157</v>
      </c>
      <c r="R47" s="1476" t="s">
        <v>157</v>
      </c>
      <c r="S47" s="1476" t="s">
        <v>157</v>
      </c>
      <c r="T47" s="1476" t="e">
        <f t="shared" si="4"/>
        <v>#VALUE!</v>
      </c>
    </row>
    <row r="48" spans="1:20" ht="15" customHeight="1" thickBot="1" x14ac:dyDescent="0.3">
      <c r="A48" s="22"/>
      <c r="B48" s="34" t="s">
        <v>187</v>
      </c>
      <c r="C48" s="88" t="s">
        <v>2674</v>
      </c>
      <c r="D48" s="947"/>
      <c r="E48" s="367" t="s">
        <v>188</v>
      </c>
      <c r="F48" s="366">
        <v>120</v>
      </c>
      <c r="G48" s="431"/>
      <c r="H48" s="224">
        <f>ROUND($G$47*$F$47/F48,2)</f>
        <v>23.33</v>
      </c>
      <c r="I48" s="73" t="s">
        <v>50</v>
      </c>
      <c r="J48" s="60">
        <v>25.5</v>
      </c>
      <c r="K48" s="61">
        <f>IF(OR(ISBLANK(J48),G47=0,ISBLANK(G47)),,ROUND(J48+$K$3,2))</f>
        <v>25.5</v>
      </c>
      <c r="L48" s="163">
        <f t="shared" si="18"/>
        <v>594.91999999999996</v>
      </c>
      <c r="M48" s="47">
        <f t="shared" si="16"/>
        <v>0.21</v>
      </c>
      <c r="N48" s="1473" t="s">
        <v>157</v>
      </c>
      <c r="O48" s="1473" t="s">
        <v>157</v>
      </c>
      <c r="P48" s="1474" t="s">
        <v>157</v>
      </c>
      <c r="Q48" s="1475" t="s">
        <v>157</v>
      </c>
      <c r="R48" s="1476" t="s">
        <v>157</v>
      </c>
      <c r="S48" s="1476" t="s">
        <v>157</v>
      </c>
      <c r="T48" s="1476" t="e">
        <f t="shared" si="4"/>
        <v>#VALUE!</v>
      </c>
    </row>
    <row r="49" spans="1:14" ht="15" customHeight="1" thickBot="1" x14ac:dyDescent="0.3">
      <c r="A49" s="298"/>
      <c r="B49" s="299"/>
      <c r="C49" s="299"/>
      <c r="D49" s="1002"/>
      <c r="E49" s="400"/>
      <c r="F49" s="401"/>
      <c r="G49" s="533"/>
      <c r="H49" s="302"/>
      <c r="I49" s="300"/>
      <c r="J49" s="523"/>
      <c r="K49" s="301"/>
      <c r="L49" s="303"/>
      <c r="M49" s="304"/>
      <c r="N49" s="520"/>
    </row>
    <row r="50" spans="1:14" ht="15" customHeight="1" thickTop="1" x14ac:dyDescent="0.25">
      <c r="A50" s="312"/>
      <c r="B50" s="23"/>
      <c r="C50" s="23"/>
      <c r="D50" s="436"/>
      <c r="E50" s="343"/>
      <c r="F50" s="236"/>
      <c r="G50" s="305"/>
      <c r="H50" s="27"/>
      <c r="I50" s="509" t="s">
        <v>66</v>
      </c>
      <c r="J50" s="526"/>
      <c r="K50" s="510"/>
      <c r="L50" s="28">
        <f>SUMIF(L7:L48,"&gt;0")</f>
        <v>21587.32</v>
      </c>
      <c r="M50" s="29"/>
      <c r="N50" s="520"/>
    </row>
  </sheetData>
  <sheetProtection selectLockedCells="1"/>
  <customSheetViews>
    <customSheetView guid="{2146B8A8-0C50-46D7-9E04-99F80A0FDBAC}" scale="120" showPageBreaks="1" fitToPage="1">
      <selection activeCell="C40" sqref="C40"/>
      <pageMargins left="0" right="0" top="0" bottom="0" header="0" footer="0"/>
      <pageSetup scale="92" fitToHeight="0" orientation="landscape" r:id="rId1"/>
      <headerFooter>
        <oddHeader>&amp;C&amp;16South Carolina Purchasing Alliance Lot A
&amp;R&amp;12&amp;A
2014</oddHeader>
      </headerFooter>
    </customSheetView>
    <customSheetView guid="{92C9CC13-8131-4554-86CD-BEA0EE82905A}" scale="120" fitToPage="1">
      <selection activeCell="C2" sqref="C2"/>
      <pageMargins left="0" right="0" top="0" bottom="0" header="0" footer="0"/>
      <pageSetup scale="91" fitToHeight="0" orientation="landscape" r:id="rId2"/>
      <headerFooter>
        <oddHeader>&amp;C&amp;16South Carolina Purchasing Alliance Lot A
&amp;R&amp;12&amp;A
2014</oddHeader>
      </headerFooter>
    </customSheetView>
  </customSheetViews>
  <mergeCells count="3">
    <mergeCell ref="E2:M2"/>
    <mergeCell ref="F3:J3"/>
    <mergeCell ref="E1:M1"/>
  </mergeCells>
  <conditionalFormatting sqref="G48:G50 G28:G29 G32 G25:G26 G12:G14 G20:G23 G16:G18 G34:G38 G40:G42 G44:G46">
    <cfRule type="cellIs" dxfId="125" priority="106" stopIfTrue="1" operator="equal">
      <formula>0</formula>
    </cfRule>
  </conditionalFormatting>
  <conditionalFormatting sqref="G48:G50 G28:G29 G32 G25:G26 G12:G14 G20:G23 G16:G18 G34:G38 G40:G42 G44:G46">
    <cfRule type="cellIs" dxfId="124" priority="105" stopIfTrue="1" operator="equal">
      <formula>0</formula>
    </cfRule>
  </conditionalFormatting>
  <conditionalFormatting sqref="G25">
    <cfRule type="cellIs" dxfId="123" priority="2" stopIfTrue="1" operator="equal">
      <formula>0</formula>
    </cfRule>
  </conditionalFormatting>
  <conditionalFormatting sqref="G25">
    <cfRule type="cellIs" dxfId="122" priority="1" stopIfTrue="1" operator="equal">
      <formula>0</formula>
    </cfRule>
  </conditionalFormatting>
  <hyperlinks>
    <hyperlink ref="C2" location="'Recap Sheet'!B1" tooltip="Click here to return to recap sheet" display="Return to Recap Sheet"/>
  </hyperlinks>
  <pageMargins left="0.25" right="0.25" top="0.75" bottom="0.75" header="0.3" footer="0.3"/>
  <pageSetup scale="54" fitToHeight="0" orientation="landscape" r:id="rId3"/>
  <headerFooter>
    <oddHeader>&amp;C&amp;"-,Bold"South Carolina School Food Service Purchasing Alliance, Inc.
2018-2019 Bid
Lot A &amp;R&amp;12Pork
Page &amp;P of &amp;P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7" tint="0.39997558519241921"/>
    <pageSetUpPr fitToPage="1"/>
  </sheetPr>
  <dimension ref="A1:T55"/>
  <sheetViews>
    <sheetView view="pageLayout" topLeftCell="M28" zoomScaleNormal="100" workbookViewId="0">
      <selection activeCell="X45" sqref="X45"/>
    </sheetView>
  </sheetViews>
  <sheetFormatPr defaultColWidth="11.42578125" defaultRowHeight="12.75" x14ac:dyDescent="0.25"/>
  <cols>
    <col min="1" max="1" width="5.140625" style="307" customWidth="1"/>
    <col min="2" max="2" width="49.7109375" style="334" customWidth="1"/>
    <col min="3" max="3" width="28.42578125" style="334" customWidth="1"/>
    <col min="4" max="4" width="8.28515625" style="308" customWidth="1"/>
    <col min="5" max="5" width="8.28515625" style="403" customWidth="1"/>
    <col min="6" max="6" width="8.28515625" style="404" customWidth="1"/>
    <col min="7" max="7" width="8.28515625" style="522" customWidth="1"/>
    <col min="8" max="8" width="8.28515625" style="308" customWidth="1"/>
    <col min="9" max="9" width="8.28515625" style="334" customWidth="1"/>
    <col min="10" max="10" width="8.28515625" style="527" customWidth="1"/>
    <col min="11" max="11" width="8.28515625" style="209" customWidth="1"/>
    <col min="12" max="12" width="8.28515625" style="309" customWidth="1"/>
    <col min="13" max="14" width="8.28515625" style="310" customWidth="1"/>
    <col min="15" max="15" width="16.5703125" style="10" customWidth="1"/>
    <col min="16" max="256" width="11.42578125" style="334"/>
    <col min="257" max="257" width="3.85546875" style="334" customWidth="1"/>
    <col min="258" max="258" width="49.7109375" style="334" customWidth="1"/>
    <col min="259" max="259" width="29.42578125" style="334" customWidth="1"/>
    <col min="260" max="260" width="6.28515625" style="334" customWidth="1"/>
    <col min="261" max="261" width="4.28515625" style="334" customWidth="1"/>
    <col min="262" max="262" width="6.42578125" style="334" customWidth="1"/>
    <col min="263" max="263" width="3.28515625" style="334" customWidth="1"/>
    <col min="264" max="264" width="6" style="334" customWidth="1"/>
    <col min="265" max="265" width="5.7109375" style="334" bestFit="1" customWidth="1"/>
    <col min="266" max="266" width="7" style="334" customWidth="1"/>
    <col min="267" max="267" width="5.42578125" style="334" customWidth="1"/>
    <col min="268" max="268" width="5" style="334" customWidth="1"/>
    <col min="269" max="269" width="6" style="334" bestFit="1" customWidth="1"/>
    <col min="270" max="270" width="6.140625" style="334" customWidth="1"/>
    <col min="271" max="271" width="16.5703125" style="334" customWidth="1"/>
    <col min="272" max="512" width="11.42578125" style="334"/>
    <col min="513" max="513" width="3.85546875" style="334" customWidth="1"/>
    <col min="514" max="514" width="49.7109375" style="334" customWidth="1"/>
    <col min="515" max="515" width="29.42578125" style="334" customWidth="1"/>
    <col min="516" max="516" width="6.28515625" style="334" customWidth="1"/>
    <col min="517" max="517" width="4.28515625" style="334" customWidth="1"/>
    <col min="518" max="518" width="6.42578125" style="334" customWidth="1"/>
    <col min="519" max="519" width="3.28515625" style="334" customWidth="1"/>
    <col min="520" max="520" width="6" style="334" customWidth="1"/>
    <col min="521" max="521" width="5.7109375" style="334" bestFit="1" customWidth="1"/>
    <col min="522" max="522" width="7" style="334" customWidth="1"/>
    <col min="523" max="523" width="5.42578125" style="334" customWidth="1"/>
    <col min="524" max="524" width="5" style="334" customWidth="1"/>
    <col min="525" max="525" width="6" style="334" bestFit="1" customWidth="1"/>
    <col min="526" max="526" width="6.140625" style="334" customWidth="1"/>
    <col min="527" max="527" width="16.5703125" style="334" customWidth="1"/>
    <col min="528" max="768" width="11.42578125" style="334"/>
    <col min="769" max="769" width="3.85546875" style="334" customWidth="1"/>
    <col min="770" max="770" width="49.7109375" style="334" customWidth="1"/>
    <col min="771" max="771" width="29.42578125" style="334" customWidth="1"/>
    <col min="772" max="772" width="6.28515625" style="334" customWidth="1"/>
    <col min="773" max="773" width="4.28515625" style="334" customWidth="1"/>
    <col min="774" max="774" width="6.42578125" style="334" customWidth="1"/>
    <col min="775" max="775" width="3.28515625" style="334" customWidth="1"/>
    <col min="776" max="776" width="6" style="334" customWidth="1"/>
    <col min="777" max="777" width="5.7109375" style="334" bestFit="1" customWidth="1"/>
    <col min="778" max="778" width="7" style="334" customWidth="1"/>
    <col min="779" max="779" width="5.42578125" style="334" customWidth="1"/>
    <col min="780" max="780" width="5" style="334" customWidth="1"/>
    <col min="781" max="781" width="6" style="334" bestFit="1" customWidth="1"/>
    <col min="782" max="782" width="6.140625" style="334" customWidth="1"/>
    <col min="783" max="783" width="16.5703125" style="334" customWidth="1"/>
    <col min="784" max="1024" width="11.42578125" style="334"/>
    <col min="1025" max="1025" width="3.85546875" style="334" customWidth="1"/>
    <col min="1026" max="1026" width="49.7109375" style="334" customWidth="1"/>
    <col min="1027" max="1027" width="29.42578125" style="334" customWidth="1"/>
    <col min="1028" max="1028" width="6.28515625" style="334" customWidth="1"/>
    <col min="1029" max="1029" width="4.28515625" style="334" customWidth="1"/>
    <col min="1030" max="1030" width="6.42578125" style="334" customWidth="1"/>
    <col min="1031" max="1031" width="3.28515625" style="334" customWidth="1"/>
    <col min="1032" max="1032" width="6" style="334" customWidth="1"/>
    <col min="1033" max="1033" width="5.7109375" style="334" bestFit="1" customWidth="1"/>
    <col min="1034" max="1034" width="7" style="334" customWidth="1"/>
    <col min="1035" max="1035" width="5.42578125" style="334" customWidth="1"/>
    <col min="1036" max="1036" width="5" style="334" customWidth="1"/>
    <col min="1037" max="1037" width="6" style="334" bestFit="1" customWidth="1"/>
    <col min="1038" max="1038" width="6.140625" style="334" customWidth="1"/>
    <col min="1039" max="1039" width="16.5703125" style="334" customWidth="1"/>
    <col min="1040" max="1280" width="11.42578125" style="334"/>
    <col min="1281" max="1281" width="3.85546875" style="334" customWidth="1"/>
    <col min="1282" max="1282" width="49.7109375" style="334" customWidth="1"/>
    <col min="1283" max="1283" width="29.42578125" style="334" customWidth="1"/>
    <col min="1284" max="1284" width="6.28515625" style="334" customWidth="1"/>
    <col min="1285" max="1285" width="4.28515625" style="334" customWidth="1"/>
    <col min="1286" max="1286" width="6.42578125" style="334" customWidth="1"/>
    <col min="1287" max="1287" width="3.28515625" style="334" customWidth="1"/>
    <col min="1288" max="1288" width="6" style="334" customWidth="1"/>
    <col min="1289" max="1289" width="5.7109375" style="334" bestFit="1" customWidth="1"/>
    <col min="1290" max="1290" width="7" style="334" customWidth="1"/>
    <col min="1291" max="1291" width="5.42578125" style="334" customWidth="1"/>
    <col min="1292" max="1292" width="5" style="334" customWidth="1"/>
    <col min="1293" max="1293" width="6" style="334" bestFit="1" customWidth="1"/>
    <col min="1294" max="1294" width="6.140625" style="334" customWidth="1"/>
    <col min="1295" max="1295" width="16.5703125" style="334" customWidth="1"/>
    <col min="1296" max="1536" width="11.42578125" style="334"/>
    <col min="1537" max="1537" width="3.85546875" style="334" customWidth="1"/>
    <col min="1538" max="1538" width="49.7109375" style="334" customWidth="1"/>
    <col min="1539" max="1539" width="29.42578125" style="334" customWidth="1"/>
    <col min="1540" max="1540" width="6.28515625" style="334" customWidth="1"/>
    <col min="1541" max="1541" width="4.28515625" style="334" customWidth="1"/>
    <col min="1542" max="1542" width="6.42578125" style="334" customWidth="1"/>
    <col min="1543" max="1543" width="3.28515625" style="334" customWidth="1"/>
    <col min="1544" max="1544" width="6" style="334" customWidth="1"/>
    <col min="1545" max="1545" width="5.7109375" style="334" bestFit="1" customWidth="1"/>
    <col min="1546" max="1546" width="7" style="334" customWidth="1"/>
    <col min="1547" max="1547" width="5.42578125" style="334" customWidth="1"/>
    <col min="1548" max="1548" width="5" style="334" customWidth="1"/>
    <col min="1549" max="1549" width="6" style="334" bestFit="1" customWidth="1"/>
    <col min="1550" max="1550" width="6.140625" style="334" customWidth="1"/>
    <col min="1551" max="1551" width="16.5703125" style="334" customWidth="1"/>
    <col min="1552" max="1792" width="11.42578125" style="334"/>
    <col min="1793" max="1793" width="3.85546875" style="334" customWidth="1"/>
    <col min="1794" max="1794" width="49.7109375" style="334" customWidth="1"/>
    <col min="1795" max="1795" width="29.42578125" style="334" customWidth="1"/>
    <col min="1796" max="1796" width="6.28515625" style="334" customWidth="1"/>
    <col min="1797" max="1797" width="4.28515625" style="334" customWidth="1"/>
    <col min="1798" max="1798" width="6.42578125" style="334" customWidth="1"/>
    <col min="1799" max="1799" width="3.28515625" style="334" customWidth="1"/>
    <col min="1800" max="1800" width="6" style="334" customWidth="1"/>
    <col min="1801" max="1801" width="5.7109375" style="334" bestFit="1" customWidth="1"/>
    <col min="1802" max="1802" width="7" style="334" customWidth="1"/>
    <col min="1803" max="1803" width="5.42578125" style="334" customWidth="1"/>
    <col min="1804" max="1804" width="5" style="334" customWidth="1"/>
    <col min="1805" max="1805" width="6" style="334" bestFit="1" customWidth="1"/>
    <col min="1806" max="1806" width="6.140625" style="334" customWidth="1"/>
    <col min="1807" max="1807" width="16.5703125" style="334" customWidth="1"/>
    <col min="1808" max="2048" width="11.42578125" style="334"/>
    <col min="2049" max="2049" width="3.85546875" style="334" customWidth="1"/>
    <col min="2050" max="2050" width="49.7109375" style="334" customWidth="1"/>
    <col min="2051" max="2051" width="29.42578125" style="334" customWidth="1"/>
    <col min="2052" max="2052" width="6.28515625" style="334" customWidth="1"/>
    <col min="2053" max="2053" width="4.28515625" style="334" customWidth="1"/>
    <col min="2054" max="2054" width="6.42578125" style="334" customWidth="1"/>
    <col min="2055" max="2055" width="3.28515625" style="334" customWidth="1"/>
    <col min="2056" max="2056" width="6" style="334" customWidth="1"/>
    <col min="2057" max="2057" width="5.7109375" style="334" bestFit="1" customWidth="1"/>
    <col min="2058" max="2058" width="7" style="334" customWidth="1"/>
    <col min="2059" max="2059" width="5.42578125" style="334" customWidth="1"/>
    <col min="2060" max="2060" width="5" style="334" customWidth="1"/>
    <col min="2061" max="2061" width="6" style="334" bestFit="1" customWidth="1"/>
    <col min="2062" max="2062" width="6.140625" style="334" customWidth="1"/>
    <col min="2063" max="2063" width="16.5703125" style="334" customWidth="1"/>
    <col min="2064" max="2304" width="11.42578125" style="334"/>
    <col min="2305" max="2305" width="3.85546875" style="334" customWidth="1"/>
    <col min="2306" max="2306" width="49.7109375" style="334" customWidth="1"/>
    <col min="2307" max="2307" width="29.42578125" style="334" customWidth="1"/>
    <col min="2308" max="2308" width="6.28515625" style="334" customWidth="1"/>
    <col min="2309" max="2309" width="4.28515625" style="334" customWidth="1"/>
    <col min="2310" max="2310" width="6.42578125" style="334" customWidth="1"/>
    <col min="2311" max="2311" width="3.28515625" style="334" customWidth="1"/>
    <col min="2312" max="2312" width="6" style="334" customWidth="1"/>
    <col min="2313" max="2313" width="5.7109375" style="334" bestFit="1" customWidth="1"/>
    <col min="2314" max="2314" width="7" style="334" customWidth="1"/>
    <col min="2315" max="2315" width="5.42578125" style="334" customWidth="1"/>
    <col min="2316" max="2316" width="5" style="334" customWidth="1"/>
    <col min="2317" max="2317" width="6" style="334" bestFit="1" customWidth="1"/>
    <col min="2318" max="2318" width="6.140625" style="334" customWidth="1"/>
    <col min="2319" max="2319" width="16.5703125" style="334" customWidth="1"/>
    <col min="2320" max="2560" width="11.42578125" style="334"/>
    <col min="2561" max="2561" width="3.85546875" style="334" customWidth="1"/>
    <col min="2562" max="2562" width="49.7109375" style="334" customWidth="1"/>
    <col min="2563" max="2563" width="29.42578125" style="334" customWidth="1"/>
    <col min="2564" max="2564" width="6.28515625" style="334" customWidth="1"/>
    <col min="2565" max="2565" width="4.28515625" style="334" customWidth="1"/>
    <col min="2566" max="2566" width="6.42578125" style="334" customWidth="1"/>
    <col min="2567" max="2567" width="3.28515625" style="334" customWidth="1"/>
    <col min="2568" max="2568" width="6" style="334" customWidth="1"/>
    <col min="2569" max="2569" width="5.7109375" style="334" bestFit="1" customWidth="1"/>
    <col min="2570" max="2570" width="7" style="334" customWidth="1"/>
    <col min="2571" max="2571" width="5.42578125" style="334" customWidth="1"/>
    <col min="2572" max="2572" width="5" style="334" customWidth="1"/>
    <col min="2573" max="2573" width="6" style="334" bestFit="1" customWidth="1"/>
    <col min="2574" max="2574" width="6.140625" style="334" customWidth="1"/>
    <col min="2575" max="2575" width="16.5703125" style="334" customWidth="1"/>
    <col min="2576" max="2816" width="11.42578125" style="334"/>
    <col min="2817" max="2817" width="3.85546875" style="334" customWidth="1"/>
    <col min="2818" max="2818" width="49.7109375" style="334" customWidth="1"/>
    <col min="2819" max="2819" width="29.42578125" style="334" customWidth="1"/>
    <col min="2820" max="2820" width="6.28515625" style="334" customWidth="1"/>
    <col min="2821" max="2821" width="4.28515625" style="334" customWidth="1"/>
    <col min="2822" max="2822" width="6.42578125" style="334" customWidth="1"/>
    <col min="2823" max="2823" width="3.28515625" style="334" customWidth="1"/>
    <col min="2824" max="2824" width="6" style="334" customWidth="1"/>
    <col min="2825" max="2825" width="5.7109375" style="334" bestFit="1" customWidth="1"/>
    <col min="2826" max="2826" width="7" style="334" customWidth="1"/>
    <col min="2827" max="2827" width="5.42578125" style="334" customWidth="1"/>
    <col min="2828" max="2828" width="5" style="334" customWidth="1"/>
    <col min="2829" max="2829" width="6" style="334" bestFit="1" customWidth="1"/>
    <col min="2830" max="2830" width="6.140625" style="334" customWidth="1"/>
    <col min="2831" max="2831" width="16.5703125" style="334" customWidth="1"/>
    <col min="2832" max="3072" width="11.42578125" style="334"/>
    <col min="3073" max="3073" width="3.85546875" style="334" customWidth="1"/>
    <col min="3074" max="3074" width="49.7109375" style="334" customWidth="1"/>
    <col min="3075" max="3075" width="29.42578125" style="334" customWidth="1"/>
    <col min="3076" max="3076" width="6.28515625" style="334" customWidth="1"/>
    <col min="3077" max="3077" width="4.28515625" style="334" customWidth="1"/>
    <col min="3078" max="3078" width="6.42578125" style="334" customWidth="1"/>
    <col min="3079" max="3079" width="3.28515625" style="334" customWidth="1"/>
    <col min="3080" max="3080" width="6" style="334" customWidth="1"/>
    <col min="3081" max="3081" width="5.7109375" style="334" bestFit="1" customWidth="1"/>
    <col min="3082" max="3082" width="7" style="334" customWidth="1"/>
    <col min="3083" max="3083" width="5.42578125" style="334" customWidth="1"/>
    <col min="3084" max="3084" width="5" style="334" customWidth="1"/>
    <col min="3085" max="3085" width="6" style="334" bestFit="1" customWidth="1"/>
    <col min="3086" max="3086" width="6.140625" style="334" customWidth="1"/>
    <col min="3087" max="3087" width="16.5703125" style="334" customWidth="1"/>
    <col min="3088" max="3328" width="11.42578125" style="334"/>
    <col min="3329" max="3329" width="3.85546875" style="334" customWidth="1"/>
    <col min="3330" max="3330" width="49.7109375" style="334" customWidth="1"/>
    <col min="3331" max="3331" width="29.42578125" style="334" customWidth="1"/>
    <col min="3332" max="3332" width="6.28515625" style="334" customWidth="1"/>
    <col min="3333" max="3333" width="4.28515625" style="334" customWidth="1"/>
    <col min="3334" max="3334" width="6.42578125" style="334" customWidth="1"/>
    <col min="3335" max="3335" width="3.28515625" style="334" customWidth="1"/>
    <col min="3336" max="3336" width="6" style="334" customWidth="1"/>
    <col min="3337" max="3337" width="5.7109375" style="334" bestFit="1" customWidth="1"/>
    <col min="3338" max="3338" width="7" style="334" customWidth="1"/>
    <col min="3339" max="3339" width="5.42578125" style="334" customWidth="1"/>
    <col min="3340" max="3340" width="5" style="334" customWidth="1"/>
    <col min="3341" max="3341" width="6" style="334" bestFit="1" customWidth="1"/>
    <col min="3342" max="3342" width="6.140625" style="334" customWidth="1"/>
    <col min="3343" max="3343" width="16.5703125" style="334" customWidth="1"/>
    <col min="3344" max="3584" width="11.42578125" style="334"/>
    <col min="3585" max="3585" width="3.85546875" style="334" customWidth="1"/>
    <col min="3586" max="3586" width="49.7109375" style="334" customWidth="1"/>
    <col min="3587" max="3587" width="29.42578125" style="334" customWidth="1"/>
    <col min="3588" max="3588" width="6.28515625" style="334" customWidth="1"/>
    <col min="3589" max="3589" width="4.28515625" style="334" customWidth="1"/>
    <col min="3590" max="3590" width="6.42578125" style="334" customWidth="1"/>
    <col min="3591" max="3591" width="3.28515625" style="334" customWidth="1"/>
    <col min="3592" max="3592" width="6" style="334" customWidth="1"/>
    <col min="3593" max="3593" width="5.7109375" style="334" bestFit="1" customWidth="1"/>
    <col min="3594" max="3594" width="7" style="334" customWidth="1"/>
    <col min="3595" max="3595" width="5.42578125" style="334" customWidth="1"/>
    <col min="3596" max="3596" width="5" style="334" customWidth="1"/>
    <col min="3597" max="3597" width="6" style="334" bestFit="1" customWidth="1"/>
    <col min="3598" max="3598" width="6.140625" style="334" customWidth="1"/>
    <col min="3599" max="3599" width="16.5703125" style="334" customWidth="1"/>
    <col min="3600" max="3840" width="11.42578125" style="334"/>
    <col min="3841" max="3841" width="3.85546875" style="334" customWidth="1"/>
    <col min="3842" max="3842" width="49.7109375" style="334" customWidth="1"/>
    <col min="3843" max="3843" width="29.42578125" style="334" customWidth="1"/>
    <col min="3844" max="3844" width="6.28515625" style="334" customWidth="1"/>
    <col min="3845" max="3845" width="4.28515625" style="334" customWidth="1"/>
    <col min="3846" max="3846" width="6.42578125" style="334" customWidth="1"/>
    <col min="3847" max="3847" width="3.28515625" style="334" customWidth="1"/>
    <col min="3848" max="3848" width="6" style="334" customWidth="1"/>
    <col min="3849" max="3849" width="5.7109375" style="334" bestFit="1" customWidth="1"/>
    <col min="3850" max="3850" width="7" style="334" customWidth="1"/>
    <col min="3851" max="3851" width="5.42578125" style="334" customWidth="1"/>
    <col min="3852" max="3852" width="5" style="334" customWidth="1"/>
    <col min="3853" max="3853" width="6" style="334" bestFit="1" customWidth="1"/>
    <col min="3854" max="3854" width="6.140625" style="334" customWidth="1"/>
    <col min="3855" max="3855" width="16.5703125" style="334" customWidth="1"/>
    <col min="3856" max="4096" width="11.42578125" style="334"/>
    <col min="4097" max="4097" width="3.85546875" style="334" customWidth="1"/>
    <col min="4098" max="4098" width="49.7109375" style="334" customWidth="1"/>
    <col min="4099" max="4099" width="29.42578125" style="334" customWidth="1"/>
    <col min="4100" max="4100" width="6.28515625" style="334" customWidth="1"/>
    <col min="4101" max="4101" width="4.28515625" style="334" customWidth="1"/>
    <col min="4102" max="4102" width="6.42578125" style="334" customWidth="1"/>
    <col min="4103" max="4103" width="3.28515625" style="334" customWidth="1"/>
    <col min="4104" max="4104" width="6" style="334" customWidth="1"/>
    <col min="4105" max="4105" width="5.7109375" style="334" bestFit="1" customWidth="1"/>
    <col min="4106" max="4106" width="7" style="334" customWidth="1"/>
    <col min="4107" max="4107" width="5.42578125" style="334" customWidth="1"/>
    <col min="4108" max="4108" width="5" style="334" customWidth="1"/>
    <col min="4109" max="4109" width="6" style="334" bestFit="1" customWidth="1"/>
    <col min="4110" max="4110" width="6.140625" style="334" customWidth="1"/>
    <col min="4111" max="4111" width="16.5703125" style="334" customWidth="1"/>
    <col min="4112" max="4352" width="11.42578125" style="334"/>
    <col min="4353" max="4353" width="3.85546875" style="334" customWidth="1"/>
    <col min="4354" max="4354" width="49.7109375" style="334" customWidth="1"/>
    <col min="4355" max="4355" width="29.42578125" style="334" customWidth="1"/>
    <col min="4356" max="4356" width="6.28515625" style="334" customWidth="1"/>
    <col min="4357" max="4357" width="4.28515625" style="334" customWidth="1"/>
    <col min="4358" max="4358" width="6.42578125" style="334" customWidth="1"/>
    <col min="4359" max="4359" width="3.28515625" style="334" customWidth="1"/>
    <col min="4360" max="4360" width="6" style="334" customWidth="1"/>
    <col min="4361" max="4361" width="5.7109375" style="334" bestFit="1" customWidth="1"/>
    <col min="4362" max="4362" width="7" style="334" customWidth="1"/>
    <col min="4363" max="4363" width="5.42578125" style="334" customWidth="1"/>
    <col min="4364" max="4364" width="5" style="334" customWidth="1"/>
    <col min="4365" max="4365" width="6" style="334" bestFit="1" customWidth="1"/>
    <col min="4366" max="4366" width="6.140625" style="334" customWidth="1"/>
    <col min="4367" max="4367" width="16.5703125" style="334" customWidth="1"/>
    <col min="4368" max="4608" width="11.42578125" style="334"/>
    <col min="4609" max="4609" width="3.85546875" style="334" customWidth="1"/>
    <col min="4610" max="4610" width="49.7109375" style="334" customWidth="1"/>
    <col min="4611" max="4611" width="29.42578125" style="334" customWidth="1"/>
    <col min="4612" max="4612" width="6.28515625" style="334" customWidth="1"/>
    <col min="4613" max="4613" width="4.28515625" style="334" customWidth="1"/>
    <col min="4614" max="4614" width="6.42578125" style="334" customWidth="1"/>
    <col min="4615" max="4615" width="3.28515625" style="334" customWidth="1"/>
    <col min="4616" max="4616" width="6" style="334" customWidth="1"/>
    <col min="4617" max="4617" width="5.7109375" style="334" bestFit="1" customWidth="1"/>
    <col min="4618" max="4618" width="7" style="334" customWidth="1"/>
    <col min="4619" max="4619" width="5.42578125" style="334" customWidth="1"/>
    <col min="4620" max="4620" width="5" style="334" customWidth="1"/>
    <col min="4621" max="4621" width="6" style="334" bestFit="1" customWidth="1"/>
    <col min="4622" max="4622" width="6.140625" style="334" customWidth="1"/>
    <col min="4623" max="4623" width="16.5703125" style="334" customWidth="1"/>
    <col min="4624" max="4864" width="11.42578125" style="334"/>
    <col min="4865" max="4865" width="3.85546875" style="334" customWidth="1"/>
    <col min="4866" max="4866" width="49.7109375" style="334" customWidth="1"/>
    <col min="4867" max="4867" width="29.42578125" style="334" customWidth="1"/>
    <col min="4868" max="4868" width="6.28515625" style="334" customWidth="1"/>
    <col min="4869" max="4869" width="4.28515625" style="334" customWidth="1"/>
    <col min="4870" max="4870" width="6.42578125" style="334" customWidth="1"/>
    <col min="4871" max="4871" width="3.28515625" style="334" customWidth="1"/>
    <col min="4872" max="4872" width="6" style="334" customWidth="1"/>
    <col min="4873" max="4873" width="5.7109375" style="334" bestFit="1" customWidth="1"/>
    <col min="4874" max="4874" width="7" style="334" customWidth="1"/>
    <col min="4875" max="4875" width="5.42578125" style="334" customWidth="1"/>
    <col min="4876" max="4876" width="5" style="334" customWidth="1"/>
    <col min="4877" max="4877" width="6" style="334" bestFit="1" customWidth="1"/>
    <col min="4878" max="4878" width="6.140625" style="334" customWidth="1"/>
    <col min="4879" max="4879" width="16.5703125" style="334" customWidth="1"/>
    <col min="4880" max="5120" width="11.42578125" style="334"/>
    <col min="5121" max="5121" width="3.85546875" style="334" customWidth="1"/>
    <col min="5122" max="5122" width="49.7109375" style="334" customWidth="1"/>
    <col min="5123" max="5123" width="29.42578125" style="334" customWidth="1"/>
    <col min="5124" max="5124" width="6.28515625" style="334" customWidth="1"/>
    <col min="5125" max="5125" width="4.28515625" style="334" customWidth="1"/>
    <col min="5126" max="5126" width="6.42578125" style="334" customWidth="1"/>
    <col min="5127" max="5127" width="3.28515625" style="334" customWidth="1"/>
    <col min="5128" max="5128" width="6" style="334" customWidth="1"/>
    <col min="5129" max="5129" width="5.7109375" style="334" bestFit="1" customWidth="1"/>
    <col min="5130" max="5130" width="7" style="334" customWidth="1"/>
    <col min="5131" max="5131" width="5.42578125" style="334" customWidth="1"/>
    <col min="5132" max="5132" width="5" style="334" customWidth="1"/>
    <col min="5133" max="5133" width="6" style="334" bestFit="1" customWidth="1"/>
    <col min="5134" max="5134" width="6.140625" style="334" customWidth="1"/>
    <col min="5135" max="5135" width="16.5703125" style="334" customWidth="1"/>
    <col min="5136" max="5376" width="11.42578125" style="334"/>
    <col min="5377" max="5377" width="3.85546875" style="334" customWidth="1"/>
    <col min="5378" max="5378" width="49.7109375" style="334" customWidth="1"/>
    <col min="5379" max="5379" width="29.42578125" style="334" customWidth="1"/>
    <col min="5380" max="5380" width="6.28515625" style="334" customWidth="1"/>
    <col min="5381" max="5381" width="4.28515625" style="334" customWidth="1"/>
    <col min="5382" max="5382" width="6.42578125" style="334" customWidth="1"/>
    <col min="5383" max="5383" width="3.28515625" style="334" customWidth="1"/>
    <col min="5384" max="5384" width="6" style="334" customWidth="1"/>
    <col min="5385" max="5385" width="5.7109375" style="334" bestFit="1" customWidth="1"/>
    <col min="5386" max="5386" width="7" style="334" customWidth="1"/>
    <col min="5387" max="5387" width="5.42578125" style="334" customWidth="1"/>
    <col min="5388" max="5388" width="5" style="334" customWidth="1"/>
    <col min="5389" max="5389" width="6" style="334" bestFit="1" customWidth="1"/>
    <col min="5390" max="5390" width="6.140625" style="334" customWidth="1"/>
    <col min="5391" max="5391" width="16.5703125" style="334" customWidth="1"/>
    <col min="5392" max="5632" width="11.42578125" style="334"/>
    <col min="5633" max="5633" width="3.85546875" style="334" customWidth="1"/>
    <col min="5634" max="5634" width="49.7109375" style="334" customWidth="1"/>
    <col min="5635" max="5635" width="29.42578125" style="334" customWidth="1"/>
    <col min="5636" max="5636" width="6.28515625" style="334" customWidth="1"/>
    <col min="5637" max="5637" width="4.28515625" style="334" customWidth="1"/>
    <col min="5638" max="5638" width="6.42578125" style="334" customWidth="1"/>
    <col min="5639" max="5639" width="3.28515625" style="334" customWidth="1"/>
    <col min="5640" max="5640" width="6" style="334" customWidth="1"/>
    <col min="5641" max="5641" width="5.7109375" style="334" bestFit="1" customWidth="1"/>
    <col min="5642" max="5642" width="7" style="334" customWidth="1"/>
    <col min="5643" max="5643" width="5.42578125" style="334" customWidth="1"/>
    <col min="5644" max="5644" width="5" style="334" customWidth="1"/>
    <col min="5645" max="5645" width="6" style="334" bestFit="1" customWidth="1"/>
    <col min="5646" max="5646" width="6.140625" style="334" customWidth="1"/>
    <col min="5647" max="5647" width="16.5703125" style="334" customWidth="1"/>
    <col min="5648" max="5888" width="11.42578125" style="334"/>
    <col min="5889" max="5889" width="3.85546875" style="334" customWidth="1"/>
    <col min="5890" max="5890" width="49.7109375" style="334" customWidth="1"/>
    <col min="5891" max="5891" width="29.42578125" style="334" customWidth="1"/>
    <col min="5892" max="5892" width="6.28515625" style="334" customWidth="1"/>
    <col min="5893" max="5893" width="4.28515625" style="334" customWidth="1"/>
    <col min="5894" max="5894" width="6.42578125" style="334" customWidth="1"/>
    <col min="5895" max="5895" width="3.28515625" style="334" customWidth="1"/>
    <col min="5896" max="5896" width="6" style="334" customWidth="1"/>
    <col min="5897" max="5897" width="5.7109375" style="334" bestFit="1" customWidth="1"/>
    <col min="5898" max="5898" width="7" style="334" customWidth="1"/>
    <col min="5899" max="5899" width="5.42578125" style="334" customWidth="1"/>
    <col min="5900" max="5900" width="5" style="334" customWidth="1"/>
    <col min="5901" max="5901" width="6" style="334" bestFit="1" customWidth="1"/>
    <col min="5902" max="5902" width="6.140625" style="334" customWidth="1"/>
    <col min="5903" max="5903" width="16.5703125" style="334" customWidth="1"/>
    <col min="5904" max="6144" width="11.42578125" style="334"/>
    <col min="6145" max="6145" width="3.85546875" style="334" customWidth="1"/>
    <col min="6146" max="6146" width="49.7109375" style="334" customWidth="1"/>
    <col min="6147" max="6147" width="29.42578125" style="334" customWidth="1"/>
    <col min="6148" max="6148" width="6.28515625" style="334" customWidth="1"/>
    <col min="6149" max="6149" width="4.28515625" style="334" customWidth="1"/>
    <col min="6150" max="6150" width="6.42578125" style="334" customWidth="1"/>
    <col min="6151" max="6151" width="3.28515625" style="334" customWidth="1"/>
    <col min="6152" max="6152" width="6" style="334" customWidth="1"/>
    <col min="6153" max="6153" width="5.7109375" style="334" bestFit="1" customWidth="1"/>
    <col min="6154" max="6154" width="7" style="334" customWidth="1"/>
    <col min="6155" max="6155" width="5.42578125" style="334" customWidth="1"/>
    <col min="6156" max="6156" width="5" style="334" customWidth="1"/>
    <col min="6157" max="6157" width="6" style="334" bestFit="1" customWidth="1"/>
    <col min="6158" max="6158" width="6.140625" style="334" customWidth="1"/>
    <col min="6159" max="6159" width="16.5703125" style="334" customWidth="1"/>
    <col min="6160" max="6400" width="11.42578125" style="334"/>
    <col min="6401" max="6401" width="3.85546875" style="334" customWidth="1"/>
    <col min="6402" max="6402" width="49.7109375" style="334" customWidth="1"/>
    <col min="6403" max="6403" width="29.42578125" style="334" customWidth="1"/>
    <col min="6404" max="6404" width="6.28515625" style="334" customWidth="1"/>
    <col min="6405" max="6405" width="4.28515625" style="334" customWidth="1"/>
    <col min="6406" max="6406" width="6.42578125" style="334" customWidth="1"/>
    <col min="6407" max="6407" width="3.28515625" style="334" customWidth="1"/>
    <col min="6408" max="6408" width="6" style="334" customWidth="1"/>
    <col min="6409" max="6409" width="5.7109375" style="334" bestFit="1" customWidth="1"/>
    <col min="6410" max="6410" width="7" style="334" customWidth="1"/>
    <col min="6411" max="6411" width="5.42578125" style="334" customWidth="1"/>
    <col min="6412" max="6412" width="5" style="334" customWidth="1"/>
    <col min="6413" max="6413" width="6" style="334" bestFit="1" customWidth="1"/>
    <col min="6414" max="6414" width="6.140625" style="334" customWidth="1"/>
    <col min="6415" max="6415" width="16.5703125" style="334" customWidth="1"/>
    <col min="6416" max="6656" width="11.42578125" style="334"/>
    <col min="6657" max="6657" width="3.85546875" style="334" customWidth="1"/>
    <col min="6658" max="6658" width="49.7109375" style="334" customWidth="1"/>
    <col min="6659" max="6659" width="29.42578125" style="334" customWidth="1"/>
    <col min="6660" max="6660" width="6.28515625" style="334" customWidth="1"/>
    <col min="6661" max="6661" width="4.28515625" style="334" customWidth="1"/>
    <col min="6662" max="6662" width="6.42578125" style="334" customWidth="1"/>
    <col min="6663" max="6663" width="3.28515625" style="334" customWidth="1"/>
    <col min="6664" max="6664" width="6" style="334" customWidth="1"/>
    <col min="6665" max="6665" width="5.7109375" style="334" bestFit="1" customWidth="1"/>
    <col min="6666" max="6666" width="7" style="334" customWidth="1"/>
    <col min="6667" max="6667" width="5.42578125" style="334" customWidth="1"/>
    <col min="6668" max="6668" width="5" style="334" customWidth="1"/>
    <col min="6669" max="6669" width="6" style="334" bestFit="1" customWidth="1"/>
    <col min="6670" max="6670" width="6.140625" style="334" customWidth="1"/>
    <col min="6671" max="6671" width="16.5703125" style="334" customWidth="1"/>
    <col min="6672" max="6912" width="11.42578125" style="334"/>
    <col min="6913" max="6913" width="3.85546875" style="334" customWidth="1"/>
    <col min="6914" max="6914" width="49.7109375" style="334" customWidth="1"/>
    <col min="6915" max="6915" width="29.42578125" style="334" customWidth="1"/>
    <col min="6916" max="6916" width="6.28515625" style="334" customWidth="1"/>
    <col min="6917" max="6917" width="4.28515625" style="334" customWidth="1"/>
    <col min="6918" max="6918" width="6.42578125" style="334" customWidth="1"/>
    <col min="6919" max="6919" width="3.28515625" style="334" customWidth="1"/>
    <col min="6920" max="6920" width="6" style="334" customWidth="1"/>
    <col min="6921" max="6921" width="5.7109375" style="334" bestFit="1" customWidth="1"/>
    <col min="6922" max="6922" width="7" style="334" customWidth="1"/>
    <col min="6923" max="6923" width="5.42578125" style="334" customWidth="1"/>
    <col min="6924" max="6924" width="5" style="334" customWidth="1"/>
    <col min="6925" max="6925" width="6" style="334" bestFit="1" customWidth="1"/>
    <col min="6926" max="6926" width="6.140625" style="334" customWidth="1"/>
    <col min="6927" max="6927" width="16.5703125" style="334" customWidth="1"/>
    <col min="6928" max="7168" width="11.42578125" style="334"/>
    <col min="7169" max="7169" width="3.85546875" style="334" customWidth="1"/>
    <col min="7170" max="7170" width="49.7109375" style="334" customWidth="1"/>
    <col min="7171" max="7171" width="29.42578125" style="334" customWidth="1"/>
    <col min="7172" max="7172" width="6.28515625" style="334" customWidth="1"/>
    <col min="7173" max="7173" width="4.28515625" style="334" customWidth="1"/>
    <col min="7174" max="7174" width="6.42578125" style="334" customWidth="1"/>
    <col min="7175" max="7175" width="3.28515625" style="334" customWidth="1"/>
    <col min="7176" max="7176" width="6" style="334" customWidth="1"/>
    <col min="7177" max="7177" width="5.7109375" style="334" bestFit="1" customWidth="1"/>
    <col min="7178" max="7178" width="7" style="334" customWidth="1"/>
    <col min="7179" max="7179" width="5.42578125" style="334" customWidth="1"/>
    <col min="7180" max="7180" width="5" style="334" customWidth="1"/>
    <col min="7181" max="7181" width="6" style="334" bestFit="1" customWidth="1"/>
    <col min="7182" max="7182" width="6.140625" style="334" customWidth="1"/>
    <col min="7183" max="7183" width="16.5703125" style="334" customWidth="1"/>
    <col min="7184" max="7424" width="11.42578125" style="334"/>
    <col min="7425" max="7425" width="3.85546875" style="334" customWidth="1"/>
    <col min="7426" max="7426" width="49.7109375" style="334" customWidth="1"/>
    <col min="7427" max="7427" width="29.42578125" style="334" customWidth="1"/>
    <col min="7428" max="7428" width="6.28515625" style="334" customWidth="1"/>
    <col min="7429" max="7429" width="4.28515625" style="334" customWidth="1"/>
    <col min="7430" max="7430" width="6.42578125" style="334" customWidth="1"/>
    <col min="7431" max="7431" width="3.28515625" style="334" customWidth="1"/>
    <col min="7432" max="7432" width="6" style="334" customWidth="1"/>
    <col min="7433" max="7433" width="5.7109375" style="334" bestFit="1" customWidth="1"/>
    <col min="7434" max="7434" width="7" style="334" customWidth="1"/>
    <col min="7435" max="7435" width="5.42578125" style="334" customWidth="1"/>
    <col min="7436" max="7436" width="5" style="334" customWidth="1"/>
    <col min="7437" max="7437" width="6" style="334" bestFit="1" customWidth="1"/>
    <col min="7438" max="7438" width="6.140625" style="334" customWidth="1"/>
    <col min="7439" max="7439" width="16.5703125" style="334" customWidth="1"/>
    <col min="7440" max="7680" width="11.42578125" style="334"/>
    <col min="7681" max="7681" width="3.85546875" style="334" customWidth="1"/>
    <col min="7682" max="7682" width="49.7109375" style="334" customWidth="1"/>
    <col min="7683" max="7683" width="29.42578125" style="334" customWidth="1"/>
    <col min="7684" max="7684" width="6.28515625" style="334" customWidth="1"/>
    <col min="7685" max="7685" width="4.28515625" style="334" customWidth="1"/>
    <col min="7686" max="7686" width="6.42578125" style="334" customWidth="1"/>
    <col min="7687" max="7687" width="3.28515625" style="334" customWidth="1"/>
    <col min="7688" max="7688" width="6" style="334" customWidth="1"/>
    <col min="7689" max="7689" width="5.7109375" style="334" bestFit="1" customWidth="1"/>
    <col min="7690" max="7690" width="7" style="334" customWidth="1"/>
    <col min="7691" max="7691" width="5.42578125" style="334" customWidth="1"/>
    <col min="7692" max="7692" width="5" style="334" customWidth="1"/>
    <col min="7693" max="7693" width="6" style="334" bestFit="1" customWidth="1"/>
    <col min="7694" max="7694" width="6.140625" style="334" customWidth="1"/>
    <col min="7695" max="7695" width="16.5703125" style="334" customWidth="1"/>
    <col min="7696" max="7936" width="11.42578125" style="334"/>
    <col min="7937" max="7937" width="3.85546875" style="334" customWidth="1"/>
    <col min="7938" max="7938" width="49.7109375" style="334" customWidth="1"/>
    <col min="7939" max="7939" width="29.42578125" style="334" customWidth="1"/>
    <col min="7940" max="7940" width="6.28515625" style="334" customWidth="1"/>
    <col min="7941" max="7941" width="4.28515625" style="334" customWidth="1"/>
    <col min="7942" max="7942" width="6.42578125" style="334" customWidth="1"/>
    <col min="7943" max="7943" width="3.28515625" style="334" customWidth="1"/>
    <col min="7944" max="7944" width="6" style="334" customWidth="1"/>
    <col min="7945" max="7945" width="5.7109375" style="334" bestFit="1" customWidth="1"/>
    <col min="7946" max="7946" width="7" style="334" customWidth="1"/>
    <col min="7947" max="7947" width="5.42578125" style="334" customWidth="1"/>
    <col min="7948" max="7948" width="5" style="334" customWidth="1"/>
    <col min="7949" max="7949" width="6" style="334" bestFit="1" customWidth="1"/>
    <col min="7950" max="7950" width="6.140625" style="334" customWidth="1"/>
    <col min="7951" max="7951" width="16.5703125" style="334" customWidth="1"/>
    <col min="7952" max="8192" width="11.42578125" style="334"/>
    <col min="8193" max="8193" width="3.85546875" style="334" customWidth="1"/>
    <col min="8194" max="8194" width="49.7109375" style="334" customWidth="1"/>
    <col min="8195" max="8195" width="29.42578125" style="334" customWidth="1"/>
    <col min="8196" max="8196" width="6.28515625" style="334" customWidth="1"/>
    <col min="8197" max="8197" width="4.28515625" style="334" customWidth="1"/>
    <col min="8198" max="8198" width="6.42578125" style="334" customWidth="1"/>
    <col min="8199" max="8199" width="3.28515625" style="334" customWidth="1"/>
    <col min="8200" max="8200" width="6" style="334" customWidth="1"/>
    <col min="8201" max="8201" width="5.7109375" style="334" bestFit="1" customWidth="1"/>
    <col min="8202" max="8202" width="7" style="334" customWidth="1"/>
    <col min="8203" max="8203" width="5.42578125" style="334" customWidth="1"/>
    <col min="8204" max="8204" width="5" style="334" customWidth="1"/>
    <col min="8205" max="8205" width="6" style="334" bestFit="1" customWidth="1"/>
    <col min="8206" max="8206" width="6.140625" style="334" customWidth="1"/>
    <col min="8207" max="8207" width="16.5703125" style="334" customWidth="1"/>
    <col min="8208" max="8448" width="11.42578125" style="334"/>
    <col min="8449" max="8449" width="3.85546875" style="334" customWidth="1"/>
    <col min="8450" max="8450" width="49.7109375" style="334" customWidth="1"/>
    <col min="8451" max="8451" width="29.42578125" style="334" customWidth="1"/>
    <col min="8452" max="8452" width="6.28515625" style="334" customWidth="1"/>
    <col min="8453" max="8453" width="4.28515625" style="334" customWidth="1"/>
    <col min="8454" max="8454" width="6.42578125" style="334" customWidth="1"/>
    <col min="8455" max="8455" width="3.28515625" style="334" customWidth="1"/>
    <col min="8456" max="8456" width="6" style="334" customWidth="1"/>
    <col min="8457" max="8457" width="5.7109375" style="334" bestFit="1" customWidth="1"/>
    <col min="8458" max="8458" width="7" style="334" customWidth="1"/>
    <col min="8459" max="8459" width="5.42578125" style="334" customWidth="1"/>
    <col min="8460" max="8460" width="5" style="334" customWidth="1"/>
    <col min="8461" max="8461" width="6" style="334" bestFit="1" customWidth="1"/>
    <col min="8462" max="8462" width="6.140625" style="334" customWidth="1"/>
    <col min="8463" max="8463" width="16.5703125" style="334" customWidth="1"/>
    <col min="8464" max="8704" width="11.42578125" style="334"/>
    <col min="8705" max="8705" width="3.85546875" style="334" customWidth="1"/>
    <col min="8706" max="8706" width="49.7109375" style="334" customWidth="1"/>
    <col min="8707" max="8707" width="29.42578125" style="334" customWidth="1"/>
    <col min="8708" max="8708" width="6.28515625" style="334" customWidth="1"/>
    <col min="8709" max="8709" width="4.28515625" style="334" customWidth="1"/>
    <col min="8710" max="8710" width="6.42578125" style="334" customWidth="1"/>
    <col min="8711" max="8711" width="3.28515625" style="334" customWidth="1"/>
    <col min="8712" max="8712" width="6" style="334" customWidth="1"/>
    <col min="8713" max="8713" width="5.7109375" style="334" bestFit="1" customWidth="1"/>
    <col min="8714" max="8714" width="7" style="334" customWidth="1"/>
    <col min="8715" max="8715" width="5.42578125" style="334" customWidth="1"/>
    <col min="8716" max="8716" width="5" style="334" customWidth="1"/>
    <col min="8717" max="8717" width="6" style="334" bestFit="1" customWidth="1"/>
    <col min="8718" max="8718" width="6.140625" style="334" customWidth="1"/>
    <col min="8719" max="8719" width="16.5703125" style="334" customWidth="1"/>
    <col min="8720" max="8960" width="11.42578125" style="334"/>
    <col min="8961" max="8961" width="3.85546875" style="334" customWidth="1"/>
    <col min="8962" max="8962" width="49.7109375" style="334" customWidth="1"/>
    <col min="8963" max="8963" width="29.42578125" style="334" customWidth="1"/>
    <col min="8964" max="8964" width="6.28515625" style="334" customWidth="1"/>
    <col min="8965" max="8965" width="4.28515625" style="334" customWidth="1"/>
    <col min="8966" max="8966" width="6.42578125" style="334" customWidth="1"/>
    <col min="8967" max="8967" width="3.28515625" style="334" customWidth="1"/>
    <col min="8968" max="8968" width="6" style="334" customWidth="1"/>
    <col min="8969" max="8969" width="5.7109375" style="334" bestFit="1" customWidth="1"/>
    <col min="8970" max="8970" width="7" style="334" customWidth="1"/>
    <col min="8971" max="8971" width="5.42578125" style="334" customWidth="1"/>
    <col min="8972" max="8972" width="5" style="334" customWidth="1"/>
    <col min="8973" max="8973" width="6" style="334" bestFit="1" customWidth="1"/>
    <col min="8974" max="8974" width="6.140625" style="334" customWidth="1"/>
    <col min="8975" max="8975" width="16.5703125" style="334" customWidth="1"/>
    <col min="8976" max="9216" width="11.42578125" style="334"/>
    <col min="9217" max="9217" width="3.85546875" style="334" customWidth="1"/>
    <col min="9218" max="9218" width="49.7109375" style="334" customWidth="1"/>
    <col min="9219" max="9219" width="29.42578125" style="334" customWidth="1"/>
    <col min="9220" max="9220" width="6.28515625" style="334" customWidth="1"/>
    <col min="9221" max="9221" width="4.28515625" style="334" customWidth="1"/>
    <col min="9222" max="9222" width="6.42578125" style="334" customWidth="1"/>
    <col min="9223" max="9223" width="3.28515625" style="334" customWidth="1"/>
    <col min="9224" max="9224" width="6" style="334" customWidth="1"/>
    <col min="9225" max="9225" width="5.7109375" style="334" bestFit="1" customWidth="1"/>
    <col min="9226" max="9226" width="7" style="334" customWidth="1"/>
    <col min="9227" max="9227" width="5.42578125" style="334" customWidth="1"/>
    <col min="9228" max="9228" width="5" style="334" customWidth="1"/>
    <col min="9229" max="9229" width="6" style="334" bestFit="1" customWidth="1"/>
    <col min="9230" max="9230" width="6.140625" style="334" customWidth="1"/>
    <col min="9231" max="9231" width="16.5703125" style="334" customWidth="1"/>
    <col min="9232" max="9472" width="11.42578125" style="334"/>
    <col min="9473" max="9473" width="3.85546875" style="334" customWidth="1"/>
    <col min="9474" max="9474" width="49.7109375" style="334" customWidth="1"/>
    <col min="9475" max="9475" width="29.42578125" style="334" customWidth="1"/>
    <col min="9476" max="9476" width="6.28515625" style="334" customWidth="1"/>
    <col min="9477" max="9477" width="4.28515625" style="334" customWidth="1"/>
    <col min="9478" max="9478" width="6.42578125" style="334" customWidth="1"/>
    <col min="9479" max="9479" width="3.28515625" style="334" customWidth="1"/>
    <col min="9480" max="9480" width="6" style="334" customWidth="1"/>
    <col min="9481" max="9481" width="5.7109375" style="334" bestFit="1" customWidth="1"/>
    <col min="9482" max="9482" width="7" style="334" customWidth="1"/>
    <col min="9483" max="9483" width="5.42578125" style="334" customWidth="1"/>
    <col min="9484" max="9484" width="5" style="334" customWidth="1"/>
    <col min="9485" max="9485" width="6" style="334" bestFit="1" customWidth="1"/>
    <col min="9486" max="9486" width="6.140625" style="334" customWidth="1"/>
    <col min="9487" max="9487" width="16.5703125" style="334" customWidth="1"/>
    <col min="9488" max="9728" width="11.42578125" style="334"/>
    <col min="9729" max="9729" width="3.85546875" style="334" customWidth="1"/>
    <col min="9730" max="9730" width="49.7109375" style="334" customWidth="1"/>
    <col min="9731" max="9731" width="29.42578125" style="334" customWidth="1"/>
    <col min="9732" max="9732" width="6.28515625" style="334" customWidth="1"/>
    <col min="9733" max="9733" width="4.28515625" style="334" customWidth="1"/>
    <col min="9734" max="9734" width="6.42578125" style="334" customWidth="1"/>
    <col min="9735" max="9735" width="3.28515625" style="334" customWidth="1"/>
    <col min="9736" max="9736" width="6" style="334" customWidth="1"/>
    <col min="9737" max="9737" width="5.7109375" style="334" bestFit="1" customWidth="1"/>
    <col min="9738" max="9738" width="7" style="334" customWidth="1"/>
    <col min="9739" max="9739" width="5.42578125" style="334" customWidth="1"/>
    <col min="9740" max="9740" width="5" style="334" customWidth="1"/>
    <col min="9741" max="9741" width="6" style="334" bestFit="1" customWidth="1"/>
    <col min="9742" max="9742" width="6.140625" style="334" customWidth="1"/>
    <col min="9743" max="9743" width="16.5703125" style="334" customWidth="1"/>
    <col min="9744" max="9984" width="11.42578125" style="334"/>
    <col min="9985" max="9985" width="3.85546875" style="334" customWidth="1"/>
    <col min="9986" max="9986" width="49.7109375" style="334" customWidth="1"/>
    <col min="9987" max="9987" width="29.42578125" style="334" customWidth="1"/>
    <col min="9988" max="9988" width="6.28515625" style="334" customWidth="1"/>
    <col min="9989" max="9989" width="4.28515625" style="334" customWidth="1"/>
    <col min="9990" max="9990" width="6.42578125" style="334" customWidth="1"/>
    <col min="9991" max="9991" width="3.28515625" style="334" customWidth="1"/>
    <col min="9992" max="9992" width="6" style="334" customWidth="1"/>
    <col min="9993" max="9993" width="5.7109375" style="334" bestFit="1" customWidth="1"/>
    <col min="9994" max="9994" width="7" style="334" customWidth="1"/>
    <col min="9995" max="9995" width="5.42578125" style="334" customWidth="1"/>
    <col min="9996" max="9996" width="5" style="334" customWidth="1"/>
    <col min="9997" max="9997" width="6" style="334" bestFit="1" customWidth="1"/>
    <col min="9998" max="9998" width="6.140625" style="334" customWidth="1"/>
    <col min="9999" max="9999" width="16.5703125" style="334" customWidth="1"/>
    <col min="10000" max="10240" width="11.42578125" style="334"/>
    <col min="10241" max="10241" width="3.85546875" style="334" customWidth="1"/>
    <col min="10242" max="10242" width="49.7109375" style="334" customWidth="1"/>
    <col min="10243" max="10243" width="29.42578125" style="334" customWidth="1"/>
    <col min="10244" max="10244" width="6.28515625" style="334" customWidth="1"/>
    <col min="10245" max="10245" width="4.28515625" style="334" customWidth="1"/>
    <col min="10246" max="10246" width="6.42578125" style="334" customWidth="1"/>
    <col min="10247" max="10247" width="3.28515625" style="334" customWidth="1"/>
    <col min="10248" max="10248" width="6" style="334" customWidth="1"/>
    <col min="10249" max="10249" width="5.7109375" style="334" bestFit="1" customWidth="1"/>
    <col min="10250" max="10250" width="7" style="334" customWidth="1"/>
    <col min="10251" max="10251" width="5.42578125" style="334" customWidth="1"/>
    <col min="10252" max="10252" width="5" style="334" customWidth="1"/>
    <col min="10253" max="10253" width="6" style="334" bestFit="1" customWidth="1"/>
    <col min="10254" max="10254" width="6.140625" style="334" customWidth="1"/>
    <col min="10255" max="10255" width="16.5703125" style="334" customWidth="1"/>
    <col min="10256" max="10496" width="11.42578125" style="334"/>
    <col min="10497" max="10497" width="3.85546875" style="334" customWidth="1"/>
    <col min="10498" max="10498" width="49.7109375" style="334" customWidth="1"/>
    <col min="10499" max="10499" width="29.42578125" style="334" customWidth="1"/>
    <col min="10500" max="10500" width="6.28515625" style="334" customWidth="1"/>
    <col min="10501" max="10501" width="4.28515625" style="334" customWidth="1"/>
    <col min="10502" max="10502" width="6.42578125" style="334" customWidth="1"/>
    <col min="10503" max="10503" width="3.28515625" style="334" customWidth="1"/>
    <col min="10504" max="10504" width="6" style="334" customWidth="1"/>
    <col min="10505" max="10505" width="5.7109375" style="334" bestFit="1" customWidth="1"/>
    <col min="10506" max="10506" width="7" style="334" customWidth="1"/>
    <col min="10507" max="10507" width="5.42578125" style="334" customWidth="1"/>
    <col min="10508" max="10508" width="5" style="334" customWidth="1"/>
    <col min="10509" max="10509" width="6" style="334" bestFit="1" customWidth="1"/>
    <col min="10510" max="10510" width="6.140625" style="334" customWidth="1"/>
    <col min="10511" max="10511" width="16.5703125" style="334" customWidth="1"/>
    <col min="10512" max="10752" width="11.42578125" style="334"/>
    <col min="10753" max="10753" width="3.85546875" style="334" customWidth="1"/>
    <col min="10754" max="10754" width="49.7109375" style="334" customWidth="1"/>
    <col min="10755" max="10755" width="29.42578125" style="334" customWidth="1"/>
    <col min="10756" max="10756" width="6.28515625" style="334" customWidth="1"/>
    <col min="10757" max="10757" width="4.28515625" style="334" customWidth="1"/>
    <col min="10758" max="10758" width="6.42578125" style="334" customWidth="1"/>
    <col min="10759" max="10759" width="3.28515625" style="334" customWidth="1"/>
    <col min="10760" max="10760" width="6" style="334" customWidth="1"/>
    <col min="10761" max="10761" width="5.7109375" style="334" bestFit="1" customWidth="1"/>
    <col min="10762" max="10762" width="7" style="334" customWidth="1"/>
    <col min="10763" max="10763" width="5.42578125" style="334" customWidth="1"/>
    <col min="10764" max="10764" width="5" style="334" customWidth="1"/>
    <col min="10765" max="10765" width="6" style="334" bestFit="1" customWidth="1"/>
    <col min="10766" max="10766" width="6.140625" style="334" customWidth="1"/>
    <col min="10767" max="10767" width="16.5703125" style="334" customWidth="1"/>
    <col min="10768" max="11008" width="11.42578125" style="334"/>
    <col min="11009" max="11009" width="3.85546875" style="334" customWidth="1"/>
    <col min="11010" max="11010" width="49.7109375" style="334" customWidth="1"/>
    <col min="11011" max="11011" width="29.42578125" style="334" customWidth="1"/>
    <col min="11012" max="11012" width="6.28515625" style="334" customWidth="1"/>
    <col min="11013" max="11013" width="4.28515625" style="334" customWidth="1"/>
    <col min="11014" max="11014" width="6.42578125" style="334" customWidth="1"/>
    <col min="11015" max="11015" width="3.28515625" style="334" customWidth="1"/>
    <col min="11016" max="11016" width="6" style="334" customWidth="1"/>
    <col min="11017" max="11017" width="5.7109375" style="334" bestFit="1" customWidth="1"/>
    <col min="11018" max="11018" width="7" style="334" customWidth="1"/>
    <col min="11019" max="11019" width="5.42578125" style="334" customWidth="1"/>
    <col min="11020" max="11020" width="5" style="334" customWidth="1"/>
    <col min="11021" max="11021" width="6" style="334" bestFit="1" customWidth="1"/>
    <col min="11022" max="11022" width="6.140625" style="334" customWidth="1"/>
    <col min="11023" max="11023" width="16.5703125" style="334" customWidth="1"/>
    <col min="11024" max="11264" width="11.42578125" style="334"/>
    <col min="11265" max="11265" width="3.85546875" style="334" customWidth="1"/>
    <col min="11266" max="11266" width="49.7109375" style="334" customWidth="1"/>
    <col min="11267" max="11267" width="29.42578125" style="334" customWidth="1"/>
    <col min="11268" max="11268" width="6.28515625" style="334" customWidth="1"/>
    <col min="11269" max="11269" width="4.28515625" style="334" customWidth="1"/>
    <col min="11270" max="11270" width="6.42578125" style="334" customWidth="1"/>
    <col min="11271" max="11271" width="3.28515625" style="334" customWidth="1"/>
    <col min="11272" max="11272" width="6" style="334" customWidth="1"/>
    <col min="11273" max="11273" width="5.7109375" style="334" bestFit="1" customWidth="1"/>
    <col min="11274" max="11274" width="7" style="334" customWidth="1"/>
    <col min="11275" max="11275" width="5.42578125" style="334" customWidth="1"/>
    <col min="11276" max="11276" width="5" style="334" customWidth="1"/>
    <col min="11277" max="11277" width="6" style="334" bestFit="1" customWidth="1"/>
    <col min="11278" max="11278" width="6.140625" style="334" customWidth="1"/>
    <col min="11279" max="11279" width="16.5703125" style="334" customWidth="1"/>
    <col min="11280" max="11520" width="11.42578125" style="334"/>
    <col min="11521" max="11521" width="3.85546875" style="334" customWidth="1"/>
    <col min="11522" max="11522" width="49.7109375" style="334" customWidth="1"/>
    <col min="11523" max="11523" width="29.42578125" style="334" customWidth="1"/>
    <col min="11524" max="11524" width="6.28515625" style="334" customWidth="1"/>
    <col min="11525" max="11525" width="4.28515625" style="334" customWidth="1"/>
    <col min="11526" max="11526" width="6.42578125" style="334" customWidth="1"/>
    <col min="11527" max="11527" width="3.28515625" style="334" customWidth="1"/>
    <col min="11528" max="11528" width="6" style="334" customWidth="1"/>
    <col min="11529" max="11529" width="5.7109375" style="334" bestFit="1" customWidth="1"/>
    <col min="11530" max="11530" width="7" style="334" customWidth="1"/>
    <col min="11531" max="11531" width="5.42578125" style="334" customWidth="1"/>
    <col min="11532" max="11532" width="5" style="334" customWidth="1"/>
    <col min="11533" max="11533" width="6" style="334" bestFit="1" customWidth="1"/>
    <col min="11534" max="11534" width="6.140625" style="334" customWidth="1"/>
    <col min="11535" max="11535" width="16.5703125" style="334" customWidth="1"/>
    <col min="11536" max="11776" width="11.42578125" style="334"/>
    <col min="11777" max="11777" width="3.85546875" style="334" customWidth="1"/>
    <col min="11778" max="11778" width="49.7109375" style="334" customWidth="1"/>
    <col min="11779" max="11779" width="29.42578125" style="334" customWidth="1"/>
    <col min="11780" max="11780" width="6.28515625" style="334" customWidth="1"/>
    <col min="11781" max="11781" width="4.28515625" style="334" customWidth="1"/>
    <col min="11782" max="11782" width="6.42578125" style="334" customWidth="1"/>
    <col min="11783" max="11783" width="3.28515625" style="334" customWidth="1"/>
    <col min="11784" max="11784" width="6" style="334" customWidth="1"/>
    <col min="11785" max="11785" width="5.7109375" style="334" bestFit="1" customWidth="1"/>
    <col min="11786" max="11786" width="7" style="334" customWidth="1"/>
    <col min="11787" max="11787" width="5.42578125" style="334" customWidth="1"/>
    <col min="11788" max="11788" width="5" style="334" customWidth="1"/>
    <col min="11789" max="11789" width="6" style="334" bestFit="1" customWidth="1"/>
    <col min="11790" max="11790" width="6.140625" style="334" customWidth="1"/>
    <col min="11791" max="11791" width="16.5703125" style="334" customWidth="1"/>
    <col min="11792" max="12032" width="11.42578125" style="334"/>
    <col min="12033" max="12033" width="3.85546875" style="334" customWidth="1"/>
    <col min="12034" max="12034" width="49.7109375" style="334" customWidth="1"/>
    <col min="12035" max="12035" width="29.42578125" style="334" customWidth="1"/>
    <col min="12036" max="12036" width="6.28515625" style="334" customWidth="1"/>
    <col min="12037" max="12037" width="4.28515625" style="334" customWidth="1"/>
    <col min="12038" max="12038" width="6.42578125" style="334" customWidth="1"/>
    <col min="12039" max="12039" width="3.28515625" style="334" customWidth="1"/>
    <col min="12040" max="12040" width="6" style="334" customWidth="1"/>
    <col min="12041" max="12041" width="5.7109375" style="334" bestFit="1" customWidth="1"/>
    <col min="12042" max="12042" width="7" style="334" customWidth="1"/>
    <col min="12043" max="12043" width="5.42578125" style="334" customWidth="1"/>
    <col min="12044" max="12044" width="5" style="334" customWidth="1"/>
    <col min="12045" max="12045" width="6" style="334" bestFit="1" customWidth="1"/>
    <col min="12046" max="12046" width="6.140625" style="334" customWidth="1"/>
    <col min="12047" max="12047" width="16.5703125" style="334" customWidth="1"/>
    <col min="12048" max="12288" width="11.42578125" style="334"/>
    <col min="12289" max="12289" width="3.85546875" style="334" customWidth="1"/>
    <col min="12290" max="12290" width="49.7109375" style="334" customWidth="1"/>
    <col min="12291" max="12291" width="29.42578125" style="334" customWidth="1"/>
    <col min="12292" max="12292" width="6.28515625" style="334" customWidth="1"/>
    <col min="12293" max="12293" width="4.28515625" style="334" customWidth="1"/>
    <col min="12294" max="12294" width="6.42578125" style="334" customWidth="1"/>
    <col min="12295" max="12295" width="3.28515625" style="334" customWidth="1"/>
    <col min="12296" max="12296" width="6" style="334" customWidth="1"/>
    <col min="12297" max="12297" width="5.7109375" style="334" bestFit="1" customWidth="1"/>
    <col min="12298" max="12298" width="7" style="334" customWidth="1"/>
    <col min="12299" max="12299" width="5.42578125" style="334" customWidth="1"/>
    <col min="12300" max="12300" width="5" style="334" customWidth="1"/>
    <col min="12301" max="12301" width="6" style="334" bestFit="1" customWidth="1"/>
    <col min="12302" max="12302" width="6.140625" style="334" customWidth="1"/>
    <col min="12303" max="12303" width="16.5703125" style="334" customWidth="1"/>
    <col min="12304" max="12544" width="11.42578125" style="334"/>
    <col min="12545" max="12545" width="3.85546875" style="334" customWidth="1"/>
    <col min="12546" max="12546" width="49.7109375" style="334" customWidth="1"/>
    <col min="12547" max="12547" width="29.42578125" style="334" customWidth="1"/>
    <col min="12548" max="12548" width="6.28515625" style="334" customWidth="1"/>
    <col min="12549" max="12549" width="4.28515625" style="334" customWidth="1"/>
    <col min="12550" max="12550" width="6.42578125" style="334" customWidth="1"/>
    <col min="12551" max="12551" width="3.28515625" style="334" customWidth="1"/>
    <col min="12552" max="12552" width="6" style="334" customWidth="1"/>
    <col min="12553" max="12553" width="5.7109375" style="334" bestFit="1" customWidth="1"/>
    <col min="12554" max="12554" width="7" style="334" customWidth="1"/>
    <col min="12555" max="12555" width="5.42578125" style="334" customWidth="1"/>
    <col min="12556" max="12556" width="5" style="334" customWidth="1"/>
    <col min="12557" max="12557" width="6" style="334" bestFit="1" customWidth="1"/>
    <col min="12558" max="12558" width="6.140625" style="334" customWidth="1"/>
    <col min="12559" max="12559" width="16.5703125" style="334" customWidth="1"/>
    <col min="12560" max="12800" width="11.42578125" style="334"/>
    <col min="12801" max="12801" width="3.85546875" style="334" customWidth="1"/>
    <col min="12802" max="12802" width="49.7109375" style="334" customWidth="1"/>
    <col min="12803" max="12803" width="29.42578125" style="334" customWidth="1"/>
    <col min="12804" max="12804" width="6.28515625" style="334" customWidth="1"/>
    <col min="12805" max="12805" width="4.28515625" style="334" customWidth="1"/>
    <col min="12806" max="12806" width="6.42578125" style="334" customWidth="1"/>
    <col min="12807" max="12807" width="3.28515625" style="334" customWidth="1"/>
    <col min="12808" max="12808" width="6" style="334" customWidth="1"/>
    <col min="12809" max="12809" width="5.7109375" style="334" bestFit="1" customWidth="1"/>
    <col min="12810" max="12810" width="7" style="334" customWidth="1"/>
    <col min="12811" max="12811" width="5.42578125" style="334" customWidth="1"/>
    <col min="12812" max="12812" width="5" style="334" customWidth="1"/>
    <col min="12813" max="12813" width="6" style="334" bestFit="1" customWidth="1"/>
    <col min="12814" max="12814" width="6.140625" style="334" customWidth="1"/>
    <col min="12815" max="12815" width="16.5703125" style="334" customWidth="1"/>
    <col min="12816" max="13056" width="11.42578125" style="334"/>
    <col min="13057" max="13057" width="3.85546875" style="334" customWidth="1"/>
    <col min="13058" max="13058" width="49.7109375" style="334" customWidth="1"/>
    <col min="13059" max="13059" width="29.42578125" style="334" customWidth="1"/>
    <col min="13060" max="13060" width="6.28515625" style="334" customWidth="1"/>
    <col min="13061" max="13061" width="4.28515625" style="334" customWidth="1"/>
    <col min="13062" max="13062" width="6.42578125" style="334" customWidth="1"/>
    <col min="13063" max="13063" width="3.28515625" style="334" customWidth="1"/>
    <col min="13064" max="13064" width="6" style="334" customWidth="1"/>
    <col min="13065" max="13065" width="5.7109375" style="334" bestFit="1" customWidth="1"/>
    <col min="13066" max="13066" width="7" style="334" customWidth="1"/>
    <col min="13067" max="13067" width="5.42578125" style="334" customWidth="1"/>
    <col min="13068" max="13068" width="5" style="334" customWidth="1"/>
    <col min="13069" max="13069" width="6" style="334" bestFit="1" customWidth="1"/>
    <col min="13070" max="13070" width="6.140625" style="334" customWidth="1"/>
    <col min="13071" max="13071" width="16.5703125" style="334" customWidth="1"/>
    <col min="13072" max="13312" width="11.42578125" style="334"/>
    <col min="13313" max="13313" width="3.85546875" style="334" customWidth="1"/>
    <col min="13314" max="13314" width="49.7109375" style="334" customWidth="1"/>
    <col min="13315" max="13315" width="29.42578125" style="334" customWidth="1"/>
    <col min="13316" max="13316" width="6.28515625" style="334" customWidth="1"/>
    <col min="13317" max="13317" width="4.28515625" style="334" customWidth="1"/>
    <col min="13318" max="13318" width="6.42578125" style="334" customWidth="1"/>
    <col min="13319" max="13319" width="3.28515625" style="334" customWidth="1"/>
    <col min="13320" max="13320" width="6" style="334" customWidth="1"/>
    <col min="13321" max="13321" width="5.7109375" style="334" bestFit="1" customWidth="1"/>
    <col min="13322" max="13322" width="7" style="334" customWidth="1"/>
    <col min="13323" max="13323" width="5.42578125" style="334" customWidth="1"/>
    <col min="13324" max="13324" width="5" style="334" customWidth="1"/>
    <col min="13325" max="13325" width="6" style="334" bestFit="1" customWidth="1"/>
    <col min="13326" max="13326" width="6.140625" style="334" customWidth="1"/>
    <col min="13327" max="13327" width="16.5703125" style="334" customWidth="1"/>
    <col min="13328" max="13568" width="11.42578125" style="334"/>
    <col min="13569" max="13569" width="3.85546875" style="334" customWidth="1"/>
    <col min="13570" max="13570" width="49.7109375" style="334" customWidth="1"/>
    <col min="13571" max="13571" width="29.42578125" style="334" customWidth="1"/>
    <col min="13572" max="13572" width="6.28515625" style="334" customWidth="1"/>
    <col min="13573" max="13573" width="4.28515625" style="334" customWidth="1"/>
    <col min="13574" max="13574" width="6.42578125" style="334" customWidth="1"/>
    <col min="13575" max="13575" width="3.28515625" style="334" customWidth="1"/>
    <col min="13576" max="13576" width="6" style="334" customWidth="1"/>
    <col min="13577" max="13577" width="5.7109375" style="334" bestFit="1" customWidth="1"/>
    <col min="13578" max="13578" width="7" style="334" customWidth="1"/>
    <col min="13579" max="13579" width="5.42578125" style="334" customWidth="1"/>
    <col min="13580" max="13580" width="5" style="334" customWidth="1"/>
    <col min="13581" max="13581" width="6" style="334" bestFit="1" customWidth="1"/>
    <col min="13582" max="13582" width="6.140625" style="334" customWidth="1"/>
    <col min="13583" max="13583" width="16.5703125" style="334" customWidth="1"/>
    <col min="13584" max="13824" width="11.42578125" style="334"/>
    <col min="13825" max="13825" width="3.85546875" style="334" customWidth="1"/>
    <col min="13826" max="13826" width="49.7109375" style="334" customWidth="1"/>
    <col min="13827" max="13827" width="29.42578125" style="334" customWidth="1"/>
    <col min="13828" max="13828" width="6.28515625" style="334" customWidth="1"/>
    <col min="13829" max="13829" width="4.28515625" style="334" customWidth="1"/>
    <col min="13830" max="13830" width="6.42578125" style="334" customWidth="1"/>
    <col min="13831" max="13831" width="3.28515625" style="334" customWidth="1"/>
    <col min="13832" max="13832" width="6" style="334" customWidth="1"/>
    <col min="13833" max="13833" width="5.7109375" style="334" bestFit="1" customWidth="1"/>
    <col min="13834" max="13834" width="7" style="334" customWidth="1"/>
    <col min="13835" max="13835" width="5.42578125" style="334" customWidth="1"/>
    <col min="13836" max="13836" width="5" style="334" customWidth="1"/>
    <col min="13837" max="13837" width="6" style="334" bestFit="1" customWidth="1"/>
    <col min="13838" max="13838" width="6.140625" style="334" customWidth="1"/>
    <col min="13839" max="13839" width="16.5703125" style="334" customWidth="1"/>
    <col min="13840" max="14080" width="11.42578125" style="334"/>
    <col min="14081" max="14081" width="3.85546875" style="334" customWidth="1"/>
    <col min="14082" max="14082" width="49.7109375" style="334" customWidth="1"/>
    <col min="14083" max="14083" width="29.42578125" style="334" customWidth="1"/>
    <col min="14084" max="14084" width="6.28515625" style="334" customWidth="1"/>
    <col min="14085" max="14085" width="4.28515625" style="334" customWidth="1"/>
    <col min="14086" max="14086" width="6.42578125" style="334" customWidth="1"/>
    <col min="14087" max="14087" width="3.28515625" style="334" customWidth="1"/>
    <col min="14088" max="14088" width="6" style="334" customWidth="1"/>
    <col min="14089" max="14089" width="5.7109375" style="334" bestFit="1" customWidth="1"/>
    <col min="14090" max="14090" width="7" style="334" customWidth="1"/>
    <col min="14091" max="14091" width="5.42578125" style="334" customWidth="1"/>
    <col min="14092" max="14092" width="5" style="334" customWidth="1"/>
    <col min="14093" max="14093" width="6" style="334" bestFit="1" customWidth="1"/>
    <col min="14094" max="14094" width="6.140625" style="334" customWidth="1"/>
    <col min="14095" max="14095" width="16.5703125" style="334" customWidth="1"/>
    <col min="14096" max="14336" width="11.42578125" style="334"/>
    <col min="14337" max="14337" width="3.85546875" style="334" customWidth="1"/>
    <col min="14338" max="14338" width="49.7109375" style="334" customWidth="1"/>
    <col min="14339" max="14339" width="29.42578125" style="334" customWidth="1"/>
    <col min="14340" max="14340" width="6.28515625" style="334" customWidth="1"/>
    <col min="14341" max="14341" width="4.28515625" style="334" customWidth="1"/>
    <col min="14342" max="14342" width="6.42578125" style="334" customWidth="1"/>
    <col min="14343" max="14343" width="3.28515625" style="334" customWidth="1"/>
    <col min="14344" max="14344" width="6" style="334" customWidth="1"/>
    <col min="14345" max="14345" width="5.7109375" style="334" bestFit="1" customWidth="1"/>
    <col min="14346" max="14346" width="7" style="334" customWidth="1"/>
    <col min="14347" max="14347" width="5.42578125" style="334" customWidth="1"/>
    <col min="14348" max="14348" width="5" style="334" customWidth="1"/>
    <col min="14349" max="14349" width="6" style="334" bestFit="1" customWidth="1"/>
    <col min="14350" max="14350" width="6.140625" style="334" customWidth="1"/>
    <col min="14351" max="14351" width="16.5703125" style="334" customWidth="1"/>
    <col min="14352" max="14592" width="11.42578125" style="334"/>
    <col min="14593" max="14593" width="3.85546875" style="334" customWidth="1"/>
    <col min="14594" max="14594" width="49.7109375" style="334" customWidth="1"/>
    <col min="14595" max="14595" width="29.42578125" style="334" customWidth="1"/>
    <col min="14596" max="14596" width="6.28515625" style="334" customWidth="1"/>
    <col min="14597" max="14597" width="4.28515625" style="334" customWidth="1"/>
    <col min="14598" max="14598" width="6.42578125" style="334" customWidth="1"/>
    <col min="14599" max="14599" width="3.28515625" style="334" customWidth="1"/>
    <col min="14600" max="14600" width="6" style="334" customWidth="1"/>
    <col min="14601" max="14601" width="5.7109375" style="334" bestFit="1" customWidth="1"/>
    <col min="14602" max="14602" width="7" style="334" customWidth="1"/>
    <col min="14603" max="14603" width="5.42578125" style="334" customWidth="1"/>
    <col min="14604" max="14604" width="5" style="334" customWidth="1"/>
    <col min="14605" max="14605" width="6" style="334" bestFit="1" customWidth="1"/>
    <col min="14606" max="14606" width="6.140625" style="334" customWidth="1"/>
    <col min="14607" max="14607" width="16.5703125" style="334" customWidth="1"/>
    <col min="14608" max="14848" width="11.42578125" style="334"/>
    <col min="14849" max="14849" width="3.85546875" style="334" customWidth="1"/>
    <col min="14850" max="14850" width="49.7109375" style="334" customWidth="1"/>
    <col min="14851" max="14851" width="29.42578125" style="334" customWidth="1"/>
    <col min="14852" max="14852" width="6.28515625" style="334" customWidth="1"/>
    <col min="14853" max="14853" width="4.28515625" style="334" customWidth="1"/>
    <col min="14854" max="14854" width="6.42578125" style="334" customWidth="1"/>
    <col min="14855" max="14855" width="3.28515625" style="334" customWidth="1"/>
    <col min="14856" max="14856" width="6" style="334" customWidth="1"/>
    <col min="14857" max="14857" width="5.7109375" style="334" bestFit="1" customWidth="1"/>
    <col min="14858" max="14858" width="7" style="334" customWidth="1"/>
    <col min="14859" max="14859" width="5.42578125" style="334" customWidth="1"/>
    <col min="14860" max="14860" width="5" style="334" customWidth="1"/>
    <col min="14861" max="14861" width="6" style="334" bestFit="1" customWidth="1"/>
    <col min="14862" max="14862" width="6.140625" style="334" customWidth="1"/>
    <col min="14863" max="14863" width="16.5703125" style="334" customWidth="1"/>
    <col min="14864" max="15104" width="11.42578125" style="334"/>
    <col min="15105" max="15105" width="3.85546875" style="334" customWidth="1"/>
    <col min="15106" max="15106" width="49.7109375" style="334" customWidth="1"/>
    <col min="15107" max="15107" width="29.42578125" style="334" customWidth="1"/>
    <col min="15108" max="15108" width="6.28515625" style="334" customWidth="1"/>
    <col min="15109" max="15109" width="4.28515625" style="334" customWidth="1"/>
    <col min="15110" max="15110" width="6.42578125" style="334" customWidth="1"/>
    <col min="15111" max="15111" width="3.28515625" style="334" customWidth="1"/>
    <col min="15112" max="15112" width="6" style="334" customWidth="1"/>
    <col min="15113" max="15113" width="5.7109375" style="334" bestFit="1" customWidth="1"/>
    <col min="15114" max="15114" width="7" style="334" customWidth="1"/>
    <col min="15115" max="15115" width="5.42578125" style="334" customWidth="1"/>
    <col min="15116" max="15116" width="5" style="334" customWidth="1"/>
    <col min="15117" max="15117" width="6" style="334" bestFit="1" customWidth="1"/>
    <col min="15118" max="15118" width="6.140625" style="334" customWidth="1"/>
    <col min="15119" max="15119" width="16.5703125" style="334" customWidth="1"/>
    <col min="15120" max="15360" width="11.42578125" style="334"/>
    <col min="15361" max="15361" width="3.85546875" style="334" customWidth="1"/>
    <col min="15362" max="15362" width="49.7109375" style="334" customWidth="1"/>
    <col min="15363" max="15363" width="29.42578125" style="334" customWidth="1"/>
    <col min="15364" max="15364" width="6.28515625" style="334" customWidth="1"/>
    <col min="15365" max="15365" width="4.28515625" style="334" customWidth="1"/>
    <col min="15366" max="15366" width="6.42578125" style="334" customWidth="1"/>
    <col min="15367" max="15367" width="3.28515625" style="334" customWidth="1"/>
    <col min="15368" max="15368" width="6" style="334" customWidth="1"/>
    <col min="15369" max="15369" width="5.7109375" style="334" bestFit="1" customWidth="1"/>
    <col min="15370" max="15370" width="7" style="334" customWidth="1"/>
    <col min="15371" max="15371" width="5.42578125" style="334" customWidth="1"/>
    <col min="15372" max="15372" width="5" style="334" customWidth="1"/>
    <col min="15373" max="15373" width="6" style="334" bestFit="1" customWidth="1"/>
    <col min="15374" max="15374" width="6.140625" style="334" customWidth="1"/>
    <col min="15375" max="15375" width="16.5703125" style="334" customWidth="1"/>
    <col min="15376" max="15616" width="11.42578125" style="334"/>
    <col min="15617" max="15617" width="3.85546875" style="334" customWidth="1"/>
    <col min="15618" max="15618" width="49.7109375" style="334" customWidth="1"/>
    <col min="15619" max="15619" width="29.42578125" style="334" customWidth="1"/>
    <col min="15620" max="15620" width="6.28515625" style="334" customWidth="1"/>
    <col min="15621" max="15621" width="4.28515625" style="334" customWidth="1"/>
    <col min="15622" max="15622" width="6.42578125" style="334" customWidth="1"/>
    <col min="15623" max="15623" width="3.28515625" style="334" customWidth="1"/>
    <col min="15624" max="15624" width="6" style="334" customWidth="1"/>
    <col min="15625" max="15625" width="5.7109375" style="334" bestFit="1" customWidth="1"/>
    <col min="15626" max="15626" width="7" style="334" customWidth="1"/>
    <col min="15627" max="15627" width="5.42578125" style="334" customWidth="1"/>
    <col min="15628" max="15628" width="5" style="334" customWidth="1"/>
    <col min="15629" max="15629" width="6" style="334" bestFit="1" customWidth="1"/>
    <col min="15630" max="15630" width="6.140625" style="334" customWidth="1"/>
    <col min="15631" max="15631" width="16.5703125" style="334" customWidth="1"/>
    <col min="15632" max="15872" width="11.42578125" style="334"/>
    <col min="15873" max="15873" width="3.85546875" style="334" customWidth="1"/>
    <col min="15874" max="15874" width="49.7109375" style="334" customWidth="1"/>
    <col min="15875" max="15875" width="29.42578125" style="334" customWidth="1"/>
    <col min="15876" max="15876" width="6.28515625" style="334" customWidth="1"/>
    <col min="15877" max="15877" width="4.28515625" style="334" customWidth="1"/>
    <col min="15878" max="15878" width="6.42578125" style="334" customWidth="1"/>
    <col min="15879" max="15879" width="3.28515625" style="334" customWidth="1"/>
    <col min="15880" max="15880" width="6" style="334" customWidth="1"/>
    <col min="15881" max="15881" width="5.7109375" style="334" bestFit="1" customWidth="1"/>
    <col min="15882" max="15882" width="7" style="334" customWidth="1"/>
    <col min="15883" max="15883" width="5.42578125" style="334" customWidth="1"/>
    <col min="15884" max="15884" width="5" style="334" customWidth="1"/>
    <col min="15885" max="15885" width="6" style="334" bestFit="1" customWidth="1"/>
    <col min="15886" max="15886" width="6.140625" style="334" customWidth="1"/>
    <col min="15887" max="15887" width="16.5703125" style="334" customWidth="1"/>
    <col min="15888" max="16128" width="11.42578125" style="334"/>
    <col min="16129" max="16129" width="3.85546875" style="334" customWidth="1"/>
    <col min="16130" max="16130" width="49.7109375" style="334" customWidth="1"/>
    <col min="16131" max="16131" width="29.42578125" style="334" customWidth="1"/>
    <col min="16132" max="16132" width="6.28515625" style="334" customWidth="1"/>
    <col min="16133" max="16133" width="4.28515625" style="334" customWidth="1"/>
    <col min="16134" max="16134" width="6.42578125" style="334" customWidth="1"/>
    <col min="16135" max="16135" width="3.28515625" style="334" customWidth="1"/>
    <col min="16136" max="16136" width="6" style="334" customWidth="1"/>
    <col min="16137" max="16137" width="5.7109375" style="334" bestFit="1" customWidth="1"/>
    <col min="16138" max="16138" width="7" style="334" customWidth="1"/>
    <col min="16139" max="16139" width="5.42578125" style="334" customWidth="1"/>
    <col min="16140" max="16140" width="5" style="334" customWidth="1"/>
    <col min="16141" max="16141" width="6" style="334" bestFit="1" customWidth="1"/>
    <col min="16142" max="16142" width="6.140625" style="334" customWidth="1"/>
    <col min="16143" max="16143" width="16.5703125" style="334" customWidth="1"/>
    <col min="16144" max="16384" width="11.42578125" style="334"/>
  </cols>
  <sheetData>
    <row r="1" spans="1:20" ht="14.25" customHeight="1" thickBot="1" x14ac:dyDescent="0.3">
      <c r="B1" s="320" t="str">
        <f>'Recap Sheet'!A2</f>
        <v>School Food Authority:</v>
      </c>
      <c r="E1" s="320" t="str">
        <f>'Recap Sheet'!A3</f>
        <v>Offeror Name:</v>
      </c>
      <c r="F1" s="392"/>
      <c r="G1" s="930"/>
      <c r="H1" s="321"/>
      <c r="I1" s="392"/>
      <c r="J1" s="392"/>
      <c r="K1" s="322"/>
      <c r="L1" s="322"/>
    </row>
    <row r="2" spans="1:20" s="8" customFormat="1" ht="18.75" customHeight="1" thickBot="1" x14ac:dyDescent="0.3">
      <c r="A2" s="975"/>
      <c r="B2" s="925" t="str">
        <f>'Recap Sheet'!B2</f>
        <v>WILLIAMSBURG COUNTY SCHOOLS</v>
      </c>
      <c r="C2" s="542" t="s">
        <v>27</v>
      </c>
      <c r="D2" s="1044"/>
      <c r="E2" s="2385">
        <f>'Recap Sheet'!B3</f>
        <v>0</v>
      </c>
      <c r="F2" s="2386"/>
      <c r="G2" s="2386"/>
      <c r="H2" s="2386"/>
      <c r="I2" s="2386"/>
      <c r="J2" s="2386"/>
      <c r="K2" s="2386"/>
      <c r="L2" s="2386"/>
      <c r="M2" s="2387"/>
      <c r="N2" s="1599"/>
      <c r="O2" s="953" t="s">
        <v>157</v>
      </c>
      <c r="P2" s="1094" t="s">
        <v>400</v>
      </c>
      <c r="Q2" s="948"/>
      <c r="R2" s="948"/>
      <c r="S2" s="949"/>
      <c r="T2" s="949"/>
    </row>
    <row r="3" spans="1:20" s="8" customFormat="1" ht="15" customHeight="1" x14ac:dyDescent="0.25">
      <c r="A3" s="974" t="s">
        <v>28</v>
      </c>
      <c r="B3" s="918" t="s">
        <v>29</v>
      </c>
      <c r="C3" s="11" t="s">
        <v>30</v>
      </c>
      <c r="D3" s="1045"/>
      <c r="E3" s="920"/>
      <c r="F3" s="2388" t="s">
        <v>3</v>
      </c>
      <c r="G3" s="2388"/>
      <c r="H3" s="2388"/>
      <c r="I3" s="2388"/>
      <c r="J3" s="2388"/>
      <c r="K3" s="928">
        <f>'Recap Sheet'!B4</f>
        <v>0</v>
      </c>
      <c r="L3" s="917"/>
      <c r="M3" s="921"/>
      <c r="N3" s="1606" t="s">
        <v>2211</v>
      </c>
      <c r="O3" s="954" t="s">
        <v>400</v>
      </c>
      <c r="P3" s="1095" t="s">
        <v>401</v>
      </c>
      <c r="Q3" s="393"/>
      <c r="R3" s="2037" t="s">
        <v>2905</v>
      </c>
      <c r="S3" s="393" t="s">
        <v>2904</v>
      </c>
      <c r="T3" s="393" t="s">
        <v>2906</v>
      </c>
    </row>
    <row r="4" spans="1:20" ht="15" customHeight="1" x14ac:dyDescent="0.25">
      <c r="A4" s="52" t="s">
        <v>31</v>
      </c>
      <c r="B4" s="34"/>
      <c r="C4" s="34"/>
      <c r="D4" s="1015" t="s">
        <v>32</v>
      </c>
      <c r="E4" s="572" t="s">
        <v>33</v>
      </c>
      <c r="F4" s="393" t="s">
        <v>34</v>
      </c>
      <c r="G4" s="393" t="s">
        <v>35</v>
      </c>
      <c r="H4" s="393" t="s">
        <v>36</v>
      </c>
      <c r="I4" s="393" t="s">
        <v>37</v>
      </c>
      <c r="J4" s="393" t="s">
        <v>38</v>
      </c>
      <c r="K4" s="393" t="s">
        <v>39</v>
      </c>
      <c r="L4" s="861" t="s">
        <v>40</v>
      </c>
      <c r="M4" s="919" t="s">
        <v>41</v>
      </c>
      <c r="N4" s="859" t="s">
        <v>2212</v>
      </c>
      <c r="O4" s="954" t="s">
        <v>403</v>
      </c>
      <c r="P4" s="1095" t="s">
        <v>404</v>
      </c>
      <c r="Q4" s="393" t="s">
        <v>400</v>
      </c>
      <c r="R4" s="393" t="s">
        <v>402</v>
      </c>
      <c r="S4" s="393" t="s">
        <v>2217</v>
      </c>
      <c r="T4" s="393" t="s">
        <v>2925</v>
      </c>
    </row>
    <row r="5" spans="1:20" ht="15" customHeight="1" thickBot="1" x14ac:dyDescent="0.3">
      <c r="A5" s="506"/>
      <c r="B5" s="670"/>
      <c r="C5" s="13"/>
      <c r="D5" s="1016" t="s">
        <v>42</v>
      </c>
      <c r="E5" s="607" t="s">
        <v>43</v>
      </c>
      <c r="F5" s="672" t="s">
        <v>44</v>
      </c>
      <c r="G5" s="672" t="s">
        <v>45</v>
      </c>
      <c r="H5" s="672" t="s">
        <v>46</v>
      </c>
      <c r="I5" s="672" t="s">
        <v>38</v>
      </c>
      <c r="J5" s="672" t="s">
        <v>47</v>
      </c>
      <c r="K5" s="672" t="s">
        <v>48</v>
      </c>
      <c r="L5" s="672" t="s">
        <v>47</v>
      </c>
      <c r="M5" s="674" t="s">
        <v>38</v>
      </c>
      <c r="N5" s="940" t="s">
        <v>2213</v>
      </c>
      <c r="O5" s="941" t="s">
        <v>406</v>
      </c>
      <c r="P5" s="1070" t="s">
        <v>407</v>
      </c>
      <c r="Q5" s="672" t="s">
        <v>408</v>
      </c>
      <c r="R5" s="1402" t="s">
        <v>47</v>
      </c>
      <c r="S5" s="1401" t="s">
        <v>49</v>
      </c>
      <c r="T5" s="1401" t="s">
        <v>2926</v>
      </c>
    </row>
    <row r="6" spans="1:20" ht="14.25" thickBot="1" x14ac:dyDescent="0.3">
      <c r="A6" s="324"/>
      <c r="B6" s="557" t="s">
        <v>189</v>
      </c>
      <c r="C6" s="275"/>
      <c r="D6" s="562"/>
      <c r="E6" s="394"/>
      <c r="F6" s="395"/>
      <c r="G6" s="531"/>
      <c r="H6" s="325"/>
      <c r="I6" s="326"/>
      <c r="J6" s="532"/>
      <c r="K6" s="327"/>
      <c r="L6" s="276"/>
      <c r="M6" s="328"/>
      <c r="N6" s="1648"/>
      <c r="O6" s="1472" t="s">
        <v>2086</v>
      </c>
      <c r="P6" s="1496"/>
      <c r="Q6" s="406"/>
      <c r="R6" s="406"/>
      <c r="S6" s="977"/>
      <c r="T6" s="977"/>
    </row>
    <row r="7" spans="1:20" ht="15" customHeight="1" thickBot="1" x14ac:dyDescent="0.3">
      <c r="A7" s="52">
        <v>1</v>
      </c>
      <c r="B7" s="200" t="s">
        <v>2697</v>
      </c>
      <c r="C7" s="24" t="s">
        <v>2695</v>
      </c>
      <c r="D7" s="947"/>
      <c r="E7" s="410" t="s">
        <v>2089</v>
      </c>
      <c r="F7" s="236">
        <v>44</v>
      </c>
      <c r="G7" s="1745">
        <v>0</v>
      </c>
      <c r="H7" s="27">
        <f>ROUND($G$7*$F$7/F7,2)</f>
        <v>0</v>
      </c>
      <c r="I7" s="23" t="s">
        <v>50</v>
      </c>
      <c r="J7" s="982"/>
      <c r="K7" s="979" t="s">
        <v>157</v>
      </c>
      <c r="L7" s="980" t="s">
        <v>157</v>
      </c>
      <c r="M7" s="981" t="s">
        <v>157</v>
      </c>
      <c r="N7" s="1615">
        <v>0</v>
      </c>
      <c r="O7" s="1327">
        <v>1.1105</v>
      </c>
      <c r="P7" s="947">
        <v>6.99</v>
      </c>
      <c r="Q7" s="1326">
        <f t="shared" ref="Q7:Q8" si="0">ROUND(O7*P7,2)</f>
        <v>7.76</v>
      </c>
      <c r="R7" s="437">
        <v>0</v>
      </c>
      <c r="S7" s="437">
        <f t="shared" ref="S7:S8" si="1">R7/F7</f>
        <v>0</v>
      </c>
      <c r="T7" s="437">
        <f t="shared" ref="T7:T8" si="2">N7/F7</f>
        <v>0</v>
      </c>
    </row>
    <row r="8" spans="1:20" ht="15" customHeight="1" x14ac:dyDescent="0.25">
      <c r="A8" s="52"/>
      <c r="B8" s="166" t="s">
        <v>2692</v>
      </c>
      <c r="C8" s="35" t="s">
        <v>2696</v>
      </c>
      <c r="D8" s="947"/>
      <c r="E8" s="376" t="s">
        <v>2090</v>
      </c>
      <c r="F8" s="338">
        <v>80</v>
      </c>
      <c r="G8" s="809"/>
      <c r="H8" s="27">
        <f>ROUND($G$7*$F$7/F8,2)</f>
        <v>0</v>
      </c>
      <c r="I8" s="23" t="s">
        <v>50</v>
      </c>
      <c r="J8" s="25">
        <v>34.299999999999997</v>
      </c>
      <c r="K8" s="57">
        <f>IF(OR(ISBLANK(J8),G7=0,ISBLANK(G7)),,ROUND(J8+$K$3,2))</f>
        <v>0</v>
      </c>
      <c r="L8" s="28">
        <f t="shared" ref="L8:L22" si="3">ROUND(H8*K8,2)</f>
        <v>0</v>
      </c>
      <c r="M8" s="29">
        <f t="shared" ref="M8:M22" si="4">ROUND(K8/F8,2)</f>
        <v>0</v>
      </c>
      <c r="N8" s="1615">
        <v>20.04</v>
      </c>
      <c r="O8" s="1327">
        <v>1.1105</v>
      </c>
      <c r="P8" s="947">
        <v>12.84</v>
      </c>
      <c r="Q8" s="1326">
        <f t="shared" si="0"/>
        <v>14.26</v>
      </c>
      <c r="R8" s="437">
        <f t="shared" ref="R8" si="5">K8-Q8</f>
        <v>-14.26</v>
      </c>
      <c r="S8" s="437">
        <f t="shared" si="1"/>
        <v>-0.17824999999999999</v>
      </c>
      <c r="T8" s="437">
        <f t="shared" si="2"/>
        <v>0.2505</v>
      </c>
    </row>
    <row r="9" spans="1:20" ht="15" customHeight="1" x14ac:dyDescent="0.25">
      <c r="A9" s="52"/>
      <c r="B9" s="23" t="s">
        <v>2693</v>
      </c>
      <c r="C9" s="30" t="s">
        <v>157</v>
      </c>
      <c r="D9" s="966"/>
      <c r="E9" s="343" t="s">
        <v>157</v>
      </c>
      <c r="F9" s="236" t="s">
        <v>157</v>
      </c>
      <c r="G9" s="809"/>
      <c r="H9" s="27" t="s">
        <v>157</v>
      </c>
      <c r="I9" s="34" t="s">
        <v>157</v>
      </c>
      <c r="J9" s="982" t="s">
        <v>157</v>
      </c>
      <c r="K9" s="57" t="s">
        <v>157</v>
      </c>
      <c r="L9" s="28" t="s">
        <v>157</v>
      </c>
      <c r="M9" s="29" t="s">
        <v>157</v>
      </c>
      <c r="N9" s="1615" t="s">
        <v>157</v>
      </c>
      <c r="O9" s="1327" t="s">
        <v>157</v>
      </c>
      <c r="P9" s="966" t="s">
        <v>157</v>
      </c>
      <c r="Q9" s="1326" t="s">
        <v>157</v>
      </c>
      <c r="R9" s="437" t="s">
        <v>157</v>
      </c>
      <c r="S9" s="437" t="s">
        <v>157</v>
      </c>
      <c r="T9" s="437" t="s">
        <v>157</v>
      </c>
    </row>
    <row r="10" spans="1:20" ht="15" customHeight="1" x14ac:dyDescent="0.25">
      <c r="A10" s="52"/>
      <c r="B10" s="34" t="s">
        <v>2694</v>
      </c>
      <c r="C10" s="24" t="s">
        <v>157</v>
      </c>
      <c r="D10" s="966"/>
      <c r="E10" s="411" t="s">
        <v>157</v>
      </c>
      <c r="F10" s="236" t="s">
        <v>157</v>
      </c>
      <c r="G10" s="809"/>
      <c r="H10" s="27" t="s">
        <v>157</v>
      </c>
      <c r="I10" s="23" t="s">
        <v>157</v>
      </c>
      <c r="J10" s="982" t="s">
        <v>157</v>
      </c>
      <c r="K10" s="57" t="s">
        <v>157</v>
      </c>
      <c r="L10" s="28" t="s">
        <v>157</v>
      </c>
      <c r="M10" s="29" t="s">
        <v>157</v>
      </c>
      <c r="N10" s="1478" t="s">
        <v>157</v>
      </c>
      <c r="O10" s="1477" t="s">
        <v>157</v>
      </c>
      <c r="P10" s="1612" t="s">
        <v>157</v>
      </c>
      <c r="Q10" s="1326" t="s">
        <v>157</v>
      </c>
      <c r="R10" s="437" t="s">
        <v>157</v>
      </c>
      <c r="S10" s="437" t="s">
        <v>157</v>
      </c>
      <c r="T10" s="437" t="s">
        <v>157</v>
      </c>
    </row>
    <row r="11" spans="1:20" ht="15" customHeight="1" thickBot="1" x14ac:dyDescent="0.3">
      <c r="A11" s="55"/>
      <c r="B11" s="293" t="s">
        <v>2087</v>
      </c>
      <c r="C11" s="43"/>
      <c r="D11" s="1310"/>
      <c r="E11" s="412"/>
      <c r="F11" s="399"/>
      <c r="G11" s="812"/>
      <c r="H11" s="128"/>
      <c r="I11" s="48"/>
      <c r="J11" s="1311"/>
      <c r="K11" s="61"/>
      <c r="L11" s="46"/>
      <c r="M11" s="47"/>
      <c r="N11" s="47"/>
      <c r="O11" s="777"/>
      <c r="P11" s="777"/>
      <c r="Q11" s="777"/>
      <c r="R11" s="777"/>
      <c r="S11" s="777"/>
      <c r="T11" s="437" t="s">
        <v>157</v>
      </c>
    </row>
    <row r="12" spans="1:20" ht="15" customHeight="1" thickBot="1" x14ac:dyDescent="0.3">
      <c r="A12" s="52">
        <v>2</v>
      </c>
      <c r="B12" s="200" t="s">
        <v>2698</v>
      </c>
      <c r="C12" s="53" t="s">
        <v>2702</v>
      </c>
      <c r="D12" s="947"/>
      <c r="E12" s="410" t="s">
        <v>2703</v>
      </c>
      <c r="F12" s="337">
        <v>46</v>
      </c>
      <c r="G12" s="1745">
        <v>60</v>
      </c>
      <c r="H12" s="27">
        <f>ROUND(G12*F12/F12,2)</f>
        <v>60</v>
      </c>
      <c r="I12" s="23" t="s">
        <v>50</v>
      </c>
      <c r="J12" s="25">
        <v>22.68</v>
      </c>
      <c r="K12" s="66">
        <f>IF(OR(ISBLANK(J12),G12=0,ISBLANK(G12)),,ROUND(J12+$K$3,2))</f>
        <v>22.68</v>
      </c>
      <c r="L12" s="28">
        <f t="shared" ref="L12" si="6">ROUND(H12*K12,2)</f>
        <v>1360.8</v>
      </c>
      <c r="M12" s="29">
        <f t="shared" ref="M12" si="7">ROUND(K12/F12,2)</f>
        <v>0.49</v>
      </c>
      <c r="N12" s="1615">
        <v>14.46</v>
      </c>
      <c r="O12" s="1327">
        <v>1.1105</v>
      </c>
      <c r="P12" s="947">
        <v>7.4</v>
      </c>
      <c r="Q12" s="1326">
        <f t="shared" ref="Q12:Q13" si="8">ROUND(O12*P12,2)</f>
        <v>8.2200000000000006</v>
      </c>
      <c r="R12" s="437">
        <f t="shared" ref="R12" si="9">K12-Q12</f>
        <v>14.459999999999999</v>
      </c>
      <c r="S12" s="437">
        <f t="shared" ref="S12:S13" si="10">R12/F12</f>
        <v>0.31434782608695649</v>
      </c>
      <c r="T12" s="437">
        <f t="shared" ref="T12:T13" si="11">N12/F12</f>
        <v>0.31434782608695655</v>
      </c>
    </row>
    <row r="13" spans="1:20" ht="15" customHeight="1" x14ac:dyDescent="0.25">
      <c r="A13" s="52"/>
      <c r="B13" s="34" t="s">
        <v>2692</v>
      </c>
      <c r="C13" s="30" t="s">
        <v>2704</v>
      </c>
      <c r="D13" s="1046"/>
      <c r="E13" s="376" t="s">
        <v>2088</v>
      </c>
      <c r="F13" s="338">
        <v>44</v>
      </c>
      <c r="G13" s="809"/>
      <c r="H13" s="27">
        <f>ROUND(G12*F12/F13,2)</f>
        <v>62.73</v>
      </c>
      <c r="I13" s="23" t="s">
        <v>50</v>
      </c>
      <c r="J13" s="982"/>
      <c r="K13" s="979"/>
      <c r="L13" s="980"/>
      <c r="M13" s="981"/>
      <c r="N13" s="1615">
        <v>0</v>
      </c>
      <c r="O13" s="1327">
        <v>1.1105</v>
      </c>
      <c r="P13" s="947">
        <v>6.99</v>
      </c>
      <c r="Q13" s="1326">
        <f t="shared" si="8"/>
        <v>7.76</v>
      </c>
      <c r="R13" s="437">
        <v>0</v>
      </c>
      <c r="S13" s="437">
        <f t="shared" si="10"/>
        <v>0</v>
      </c>
      <c r="T13" s="437">
        <f t="shared" si="11"/>
        <v>0</v>
      </c>
    </row>
    <row r="14" spans="1:20" ht="15" customHeight="1" thickBot="1" x14ac:dyDescent="0.3">
      <c r="A14" s="52"/>
      <c r="B14" s="13" t="s">
        <v>2699</v>
      </c>
      <c r="C14" s="1964"/>
      <c r="D14" s="1965"/>
      <c r="E14" s="1966"/>
      <c r="F14" s="416"/>
      <c r="G14" s="809"/>
      <c r="H14" s="101"/>
      <c r="I14" s="34"/>
      <c r="J14" s="171"/>
      <c r="K14" s="81"/>
      <c r="L14" s="39"/>
      <c r="M14" s="40"/>
      <c r="N14" s="1958"/>
      <c r="O14" s="1832"/>
      <c r="P14" s="2050"/>
      <c r="Q14" s="2051"/>
      <c r="R14" s="2052"/>
      <c r="S14" s="2052"/>
      <c r="T14" s="1834"/>
    </row>
    <row r="15" spans="1:20" ht="15" customHeight="1" x14ac:dyDescent="0.25">
      <c r="A15" s="52"/>
      <c r="B15" s="1967" t="s">
        <v>2700</v>
      </c>
      <c r="C15" s="1964"/>
      <c r="D15" s="1965"/>
      <c r="E15" s="1966"/>
      <c r="F15" s="416"/>
      <c r="G15" s="809"/>
      <c r="H15" s="101"/>
      <c r="I15" s="34"/>
      <c r="J15" s="171"/>
      <c r="K15" s="81"/>
      <c r="L15" s="39"/>
      <c r="M15" s="40"/>
      <c r="N15" s="1478"/>
      <c r="O15" s="1477"/>
      <c r="P15" s="1612"/>
      <c r="Q15" s="1717"/>
      <c r="R15" s="1566"/>
      <c r="S15" s="1566"/>
      <c r="T15" s="1834"/>
    </row>
    <row r="16" spans="1:20" ht="15" customHeight="1" thickBot="1" x14ac:dyDescent="0.3">
      <c r="A16" s="55"/>
      <c r="B16" s="295" t="s">
        <v>2701</v>
      </c>
      <c r="C16" s="168"/>
      <c r="D16" s="1047"/>
      <c r="E16" s="202"/>
      <c r="F16" s="212"/>
      <c r="G16" s="812"/>
      <c r="H16" s="74"/>
      <c r="I16" s="48"/>
      <c r="J16" s="44"/>
      <c r="K16" s="61"/>
      <c r="L16" s="46"/>
      <c r="M16" s="47"/>
      <c r="N16" s="47"/>
      <c r="O16" s="777"/>
      <c r="P16" s="777"/>
      <c r="Q16" s="777"/>
      <c r="R16" s="777"/>
      <c r="S16" s="777"/>
      <c r="T16" s="437" t="s">
        <v>157</v>
      </c>
    </row>
    <row r="17" spans="1:20" ht="15" customHeight="1" thickBot="1" x14ac:dyDescent="0.3">
      <c r="A17" s="52">
        <v>3</v>
      </c>
      <c r="B17" s="200" t="s">
        <v>2705</v>
      </c>
      <c r="C17" s="53" t="s">
        <v>2708</v>
      </c>
      <c r="D17" s="947"/>
      <c r="E17" s="410" t="s">
        <v>2088</v>
      </c>
      <c r="F17" s="337">
        <v>44</v>
      </c>
      <c r="G17" s="1745">
        <v>0</v>
      </c>
      <c r="H17" s="27">
        <f>ROUND(G17*F17/F17,2)</f>
        <v>0</v>
      </c>
      <c r="I17" s="23" t="s">
        <v>50</v>
      </c>
      <c r="J17" s="25">
        <v>21.2</v>
      </c>
      <c r="K17" s="66">
        <f>IF(OR(ISBLANK(J17),G17=0,ISBLANK(G17)),,ROUND(J17+$K$3,2))</f>
        <v>0</v>
      </c>
      <c r="L17" s="28">
        <f t="shared" ref="L17" si="12">ROUND(H17*K17,2)</f>
        <v>0</v>
      </c>
      <c r="M17" s="29">
        <f t="shared" ref="M17" si="13">ROUND(K17/F17,2)</f>
        <v>0</v>
      </c>
      <c r="N17" s="1653"/>
      <c r="O17" s="1473" t="s">
        <v>157</v>
      </c>
      <c r="P17" s="1474" t="s">
        <v>157</v>
      </c>
      <c r="Q17" s="1475" t="s">
        <v>157</v>
      </c>
      <c r="R17" s="1476" t="s">
        <v>157</v>
      </c>
      <c r="S17" s="1476" t="s">
        <v>157</v>
      </c>
      <c r="T17" s="1476">
        <f t="shared" ref="T17" si="14">N17/F17</f>
        <v>0</v>
      </c>
    </row>
    <row r="18" spans="1:20" ht="15" customHeight="1" x14ac:dyDescent="0.25">
      <c r="A18" s="52"/>
      <c r="B18" s="34" t="s">
        <v>2706</v>
      </c>
      <c r="C18" s="64"/>
      <c r="D18" s="1046"/>
      <c r="E18" s="376"/>
      <c r="F18" s="338"/>
      <c r="G18" s="809"/>
      <c r="H18" s="87"/>
      <c r="I18" s="23"/>
      <c r="J18" s="121"/>
      <c r="K18" s="57"/>
      <c r="L18" s="32"/>
      <c r="M18" s="33"/>
      <c r="N18" s="1615"/>
      <c r="O18" s="1327" t="s">
        <v>157</v>
      </c>
      <c r="P18" s="966" t="s">
        <v>157</v>
      </c>
      <c r="Q18" s="1464" t="s">
        <v>157</v>
      </c>
      <c r="R18" s="1465" t="s">
        <v>157</v>
      </c>
      <c r="S18" s="1465" t="s">
        <v>157</v>
      </c>
      <c r="T18" s="437" t="s">
        <v>157</v>
      </c>
    </row>
    <row r="19" spans="1:20" ht="15" customHeight="1" thickBot="1" x14ac:dyDescent="0.3">
      <c r="A19" s="52"/>
      <c r="B19" s="13" t="s">
        <v>2707</v>
      </c>
      <c r="C19" s="1964"/>
      <c r="D19" s="1965"/>
      <c r="E19" s="1966"/>
      <c r="F19" s="416"/>
      <c r="G19" s="809"/>
      <c r="H19" s="101"/>
      <c r="I19" s="34"/>
      <c r="J19" s="171"/>
      <c r="K19" s="81"/>
      <c r="L19" s="39"/>
      <c r="M19" s="40"/>
      <c r="N19" s="1958"/>
      <c r="O19" s="1832"/>
      <c r="P19" s="2050"/>
      <c r="Q19" s="2051"/>
      <c r="R19" s="2052"/>
      <c r="S19" s="1932"/>
      <c r="T19" s="1834"/>
    </row>
    <row r="20" spans="1:20" ht="15" customHeight="1" x14ac:dyDescent="0.25">
      <c r="A20" s="52"/>
      <c r="B20" s="1967" t="s">
        <v>2694</v>
      </c>
      <c r="C20" s="1964"/>
      <c r="D20" s="1965"/>
      <c r="E20" s="1966"/>
      <c r="F20" s="416"/>
      <c r="G20" s="809"/>
      <c r="H20" s="101"/>
      <c r="I20" s="34"/>
      <c r="J20" s="171"/>
      <c r="K20" s="81"/>
      <c r="L20" s="39"/>
      <c r="M20" s="40"/>
      <c r="N20" s="1478"/>
      <c r="O20" s="1477"/>
      <c r="P20" s="1612"/>
      <c r="Q20" s="1717"/>
      <c r="R20" s="1566"/>
      <c r="S20" s="1566"/>
      <c r="T20" s="1834"/>
    </row>
    <row r="21" spans="1:20" ht="15" customHeight="1" thickBot="1" x14ac:dyDescent="0.3">
      <c r="A21" s="55"/>
      <c r="B21" s="295" t="s">
        <v>2087</v>
      </c>
      <c r="C21" s="168"/>
      <c r="D21" s="1047"/>
      <c r="E21" s="202"/>
      <c r="F21" s="212"/>
      <c r="G21" s="809"/>
      <c r="H21" s="74"/>
      <c r="I21" s="48"/>
      <c r="J21" s="44"/>
      <c r="K21" s="61"/>
      <c r="L21" s="46"/>
      <c r="M21" s="47"/>
      <c r="N21" s="47"/>
      <c r="O21" s="777"/>
      <c r="P21" s="777"/>
      <c r="Q21" s="777"/>
      <c r="R21" s="777"/>
      <c r="S21" s="777"/>
      <c r="T21" s="437" t="s">
        <v>157</v>
      </c>
    </row>
    <row r="22" spans="1:20" ht="15" customHeight="1" thickBot="1" x14ac:dyDescent="0.3">
      <c r="A22" s="52">
        <v>4</v>
      </c>
      <c r="B22" s="23" t="s">
        <v>2709</v>
      </c>
      <c r="C22" s="53" t="s">
        <v>2710</v>
      </c>
      <c r="D22" s="947"/>
      <c r="E22" s="410" t="s">
        <v>190</v>
      </c>
      <c r="F22" s="337">
        <v>160</v>
      </c>
      <c r="G22" s="1746">
        <v>100</v>
      </c>
      <c r="H22" s="27">
        <f>ROUND(G22*F22/F22,2)</f>
        <v>100</v>
      </c>
      <c r="I22" s="23" t="s">
        <v>50</v>
      </c>
      <c r="J22" s="25">
        <v>23</v>
      </c>
      <c r="K22" s="66">
        <f>IF(OR(ISBLANK(J22),G22=0,ISBLANK(G22)),,ROUND(J22+$K$3,2))</f>
        <v>23</v>
      </c>
      <c r="L22" s="28">
        <f t="shared" si="3"/>
        <v>2300</v>
      </c>
      <c r="M22" s="29">
        <f t="shared" si="4"/>
        <v>0.14000000000000001</v>
      </c>
      <c r="N22" s="1653"/>
      <c r="O22" s="1473" t="s">
        <v>157</v>
      </c>
      <c r="P22" s="1474" t="s">
        <v>157</v>
      </c>
      <c r="Q22" s="1475" t="s">
        <v>157</v>
      </c>
      <c r="R22" s="1476" t="s">
        <v>157</v>
      </c>
      <c r="S22" s="1476" t="s">
        <v>157</v>
      </c>
      <c r="T22" s="1476">
        <f t="shared" ref="T22:T41" si="15">N22/F22</f>
        <v>0</v>
      </c>
    </row>
    <row r="23" spans="1:20" ht="15" customHeight="1" x14ac:dyDescent="0.25">
      <c r="A23" s="52"/>
      <c r="B23" s="34" t="s">
        <v>191</v>
      </c>
      <c r="C23" s="64"/>
      <c r="D23" s="1046"/>
      <c r="E23" s="376"/>
      <c r="F23" s="338"/>
      <c r="G23" s="809"/>
      <c r="H23" s="87"/>
      <c r="I23" s="23"/>
      <c r="J23" s="121"/>
      <c r="K23" s="57"/>
      <c r="L23" s="32"/>
      <c r="M23" s="33"/>
      <c r="N23" s="1615"/>
      <c r="O23" s="1327" t="s">
        <v>157</v>
      </c>
      <c r="P23" s="966" t="s">
        <v>157</v>
      </c>
      <c r="Q23" s="1464" t="s">
        <v>157</v>
      </c>
      <c r="R23" s="1465" t="s">
        <v>157</v>
      </c>
      <c r="S23" s="1465" t="s">
        <v>157</v>
      </c>
      <c r="T23" s="437" t="s">
        <v>157</v>
      </c>
    </row>
    <row r="24" spans="1:20" ht="15" customHeight="1" thickBot="1" x14ac:dyDescent="0.3">
      <c r="A24" s="52"/>
      <c r="B24" s="13" t="s">
        <v>192</v>
      </c>
      <c r="C24" s="1964"/>
      <c r="D24" s="1965"/>
      <c r="E24" s="1966"/>
      <c r="F24" s="416"/>
      <c r="G24" s="809"/>
      <c r="H24" s="101"/>
      <c r="I24" s="34"/>
      <c r="J24" s="171"/>
      <c r="K24" s="81"/>
      <c r="L24" s="39"/>
      <c r="M24" s="40"/>
      <c r="N24" s="1958"/>
      <c r="O24" s="1832"/>
      <c r="P24" s="2050"/>
      <c r="Q24" s="2051"/>
      <c r="R24" s="2052"/>
      <c r="S24" s="1932"/>
      <c r="T24" s="1834"/>
    </row>
    <row r="25" spans="1:20" ht="15" customHeight="1" thickBot="1" x14ac:dyDescent="0.3">
      <c r="A25" s="55"/>
      <c r="B25" s="252" t="s">
        <v>2715</v>
      </c>
      <c r="C25" s="168"/>
      <c r="D25" s="1047"/>
      <c r="E25" s="202"/>
      <c r="F25" s="212"/>
      <c r="G25" s="809"/>
      <c r="H25" s="74"/>
      <c r="I25" s="48"/>
      <c r="J25" s="44"/>
      <c r="K25" s="61"/>
      <c r="L25" s="46"/>
      <c r="M25" s="47"/>
      <c r="N25" s="1839" t="s">
        <v>157</v>
      </c>
      <c r="O25" s="1832" t="s">
        <v>157</v>
      </c>
      <c r="P25" s="1833" t="s">
        <v>157</v>
      </c>
      <c r="Q25" s="1675" t="s">
        <v>157</v>
      </c>
      <c r="R25" s="1834" t="s">
        <v>157</v>
      </c>
      <c r="S25" s="1834" t="s">
        <v>238</v>
      </c>
      <c r="T25" s="437" t="s">
        <v>157</v>
      </c>
    </row>
    <row r="26" spans="1:20" ht="15" customHeight="1" thickBot="1" x14ac:dyDescent="0.3">
      <c r="A26" s="52">
        <v>5</v>
      </c>
      <c r="B26" s="23" t="s">
        <v>2711</v>
      </c>
      <c r="C26" s="24" t="s">
        <v>2712</v>
      </c>
      <c r="D26" s="947"/>
      <c r="E26" s="410" t="s">
        <v>190</v>
      </c>
      <c r="F26" s="337">
        <v>40</v>
      </c>
      <c r="G26" s="1746">
        <v>50</v>
      </c>
      <c r="H26" s="27">
        <f>ROUND(G26*F26/F26,2)</f>
        <v>50</v>
      </c>
      <c r="I26" s="23" t="s">
        <v>50</v>
      </c>
      <c r="J26" s="25">
        <v>22.6</v>
      </c>
      <c r="K26" s="66">
        <f>IF(OR(ISBLANK(J26),G26=0,ISBLANK(G26)),,ROUND(J26+$K$3,2))</f>
        <v>22.6</v>
      </c>
      <c r="L26" s="28">
        <f t="shared" ref="L26" si="16">ROUND(H26*K26,2)</f>
        <v>1130</v>
      </c>
      <c r="M26" s="29">
        <f t="shared" ref="M26" si="17">ROUND(K26/F26,2)</f>
        <v>0.56999999999999995</v>
      </c>
      <c r="N26" s="1653"/>
      <c r="O26" s="1473" t="s">
        <v>157</v>
      </c>
      <c r="P26" s="1474" t="s">
        <v>157</v>
      </c>
      <c r="Q26" s="1475" t="s">
        <v>157</v>
      </c>
      <c r="R26" s="1476" t="s">
        <v>157</v>
      </c>
      <c r="S26" s="1476" t="s">
        <v>157</v>
      </c>
      <c r="T26" s="1476">
        <f t="shared" ref="T26:T28" si="18">N26/F26</f>
        <v>0</v>
      </c>
    </row>
    <row r="27" spans="1:20" ht="15" customHeight="1" x14ac:dyDescent="0.25">
      <c r="A27" s="52"/>
      <c r="B27" s="34" t="s">
        <v>2719</v>
      </c>
      <c r="C27" s="1441" t="s">
        <v>2713</v>
      </c>
      <c r="D27" s="947"/>
      <c r="E27" s="376" t="s">
        <v>190</v>
      </c>
      <c r="F27" s="338">
        <v>40</v>
      </c>
      <c r="G27" s="809"/>
      <c r="H27" s="131">
        <f>ROUND($G$41*$F$41/F27,2)</f>
        <v>0</v>
      </c>
      <c r="I27" s="23" t="s">
        <v>50</v>
      </c>
      <c r="J27" s="978"/>
      <c r="K27" s="1200"/>
      <c r="L27" s="1603"/>
      <c r="M27" s="1604"/>
      <c r="N27" s="1653"/>
      <c r="O27" s="1473" t="s">
        <v>157</v>
      </c>
      <c r="P27" s="1474" t="s">
        <v>157</v>
      </c>
      <c r="Q27" s="1475" t="s">
        <v>157</v>
      </c>
      <c r="R27" s="1476" t="s">
        <v>157</v>
      </c>
      <c r="S27" s="1476" t="s">
        <v>157</v>
      </c>
      <c r="T27" s="1476">
        <f t="shared" si="18"/>
        <v>0</v>
      </c>
    </row>
    <row r="28" spans="1:20" ht="15" customHeight="1" x14ac:dyDescent="0.25">
      <c r="A28" s="52"/>
      <c r="B28" s="34" t="s">
        <v>2718</v>
      </c>
      <c r="C28" s="35" t="s">
        <v>2714</v>
      </c>
      <c r="D28" s="947"/>
      <c r="E28" s="376" t="s">
        <v>190</v>
      </c>
      <c r="F28" s="338">
        <v>40</v>
      </c>
      <c r="G28" s="809"/>
      <c r="H28" s="131">
        <f>ROUND($G$41*$F$41/F28,2)</f>
        <v>0</v>
      </c>
      <c r="I28" s="34" t="s">
        <v>50</v>
      </c>
      <c r="J28" s="978"/>
      <c r="K28" s="1200"/>
      <c r="L28" s="1603"/>
      <c r="M28" s="1604"/>
      <c r="N28" s="1653"/>
      <c r="O28" s="1473" t="s">
        <v>157</v>
      </c>
      <c r="P28" s="1474" t="s">
        <v>157</v>
      </c>
      <c r="Q28" s="1475" t="s">
        <v>157</v>
      </c>
      <c r="R28" s="1476" t="s">
        <v>157</v>
      </c>
      <c r="S28" s="1476" t="s">
        <v>157</v>
      </c>
      <c r="T28" s="1476">
        <f t="shared" si="18"/>
        <v>0</v>
      </c>
    </row>
    <row r="29" spans="1:20" ht="15" customHeight="1" x14ac:dyDescent="0.25">
      <c r="A29" s="52"/>
      <c r="B29" s="104" t="s">
        <v>2720</v>
      </c>
      <c r="C29" s="35"/>
      <c r="D29" s="1452"/>
      <c r="E29" s="1966"/>
      <c r="F29" s="416"/>
      <c r="G29" s="809"/>
      <c r="H29" s="38"/>
      <c r="I29" s="34"/>
      <c r="J29" s="978"/>
      <c r="K29" s="57"/>
      <c r="L29" s="32"/>
      <c r="M29" s="33"/>
      <c r="N29" s="33"/>
      <c r="O29" s="773"/>
      <c r="P29" s="773"/>
      <c r="Q29" s="773"/>
      <c r="R29" s="773"/>
      <c r="S29" s="773"/>
      <c r="T29" s="262" t="s">
        <v>157</v>
      </c>
    </row>
    <row r="30" spans="1:20" ht="15" customHeight="1" thickBot="1" x14ac:dyDescent="0.3">
      <c r="A30" s="55"/>
      <c r="B30" s="1968" t="s">
        <v>2721</v>
      </c>
      <c r="C30" s="13"/>
      <c r="D30" s="1048"/>
      <c r="E30" s="202"/>
      <c r="F30" s="212"/>
      <c r="G30" s="812"/>
      <c r="H30" s="70"/>
      <c r="I30" s="48"/>
      <c r="J30" s="133"/>
      <c r="K30" s="69"/>
      <c r="L30" s="71"/>
      <c r="M30" s="112"/>
      <c r="N30" s="112"/>
      <c r="O30" s="1714"/>
      <c r="P30" s="1714"/>
      <c r="Q30" s="1714"/>
      <c r="R30" s="1714"/>
      <c r="S30" s="1714"/>
      <c r="T30" s="1834" t="s">
        <v>157</v>
      </c>
    </row>
    <row r="31" spans="1:20" ht="15" customHeight="1" thickBot="1" x14ac:dyDescent="0.3">
      <c r="A31" s="52">
        <v>6</v>
      </c>
      <c r="B31" s="200" t="s">
        <v>2716</v>
      </c>
      <c r="C31" s="24" t="s">
        <v>2723</v>
      </c>
      <c r="D31" s="947"/>
      <c r="E31" s="410" t="s">
        <v>2724</v>
      </c>
      <c r="F31" s="337">
        <v>80</v>
      </c>
      <c r="G31" s="1746">
        <v>0</v>
      </c>
      <c r="H31" s="27">
        <f>ROUND(G31*F31/F31,2)</f>
        <v>0</v>
      </c>
      <c r="I31" s="23" t="s">
        <v>50</v>
      </c>
      <c r="J31" s="25">
        <v>36.14</v>
      </c>
      <c r="K31" s="66">
        <f>IF(OR(ISBLANK(J31),G31=0,ISBLANK(G31)),,ROUND(J31+$K$3,2))</f>
        <v>0</v>
      </c>
      <c r="L31" s="28">
        <f t="shared" ref="L31" si="19">ROUND(H31*K31,2)</f>
        <v>0</v>
      </c>
      <c r="M31" s="29">
        <f t="shared" ref="M31" si="20">ROUND(K31/F31,2)</f>
        <v>0</v>
      </c>
      <c r="N31" s="1615">
        <v>21.7</v>
      </c>
      <c r="O31" s="1327">
        <v>1.1105</v>
      </c>
      <c r="P31" s="947">
        <v>13</v>
      </c>
      <c r="Q31" s="1326">
        <f t="shared" ref="Q31" si="21">ROUND(O31*P31,2)</f>
        <v>14.44</v>
      </c>
      <c r="R31" s="437">
        <f t="shared" ref="R31" si="22">K31-Q31</f>
        <v>-14.44</v>
      </c>
      <c r="S31" s="437">
        <f t="shared" ref="S31" si="23">R31/F31</f>
        <v>-0.18049999999999999</v>
      </c>
      <c r="T31" s="437">
        <f t="shared" ref="T31" si="24">N31/F31</f>
        <v>0.27124999999999999</v>
      </c>
    </row>
    <row r="32" spans="1:20" ht="15" customHeight="1" x14ac:dyDescent="0.25">
      <c r="A32" s="52"/>
      <c r="B32" s="34" t="s">
        <v>2717</v>
      </c>
      <c r="C32" s="30" t="s">
        <v>157</v>
      </c>
      <c r="D32" s="966"/>
      <c r="E32" s="376" t="s">
        <v>157</v>
      </c>
      <c r="F32" s="338" t="s">
        <v>157</v>
      </c>
      <c r="G32" s="809"/>
      <c r="H32" s="131" t="s">
        <v>157</v>
      </c>
      <c r="I32" s="23" t="s">
        <v>157</v>
      </c>
      <c r="J32" s="978" t="s">
        <v>157</v>
      </c>
      <c r="K32" s="57" t="s">
        <v>157</v>
      </c>
      <c r="L32" s="32" t="s">
        <v>157</v>
      </c>
      <c r="M32" s="33" t="s">
        <v>157</v>
      </c>
      <c r="N32" s="1615"/>
      <c r="O32" s="1327"/>
      <c r="P32" s="966"/>
      <c r="Q32" s="1326"/>
      <c r="R32" s="437"/>
      <c r="S32" s="437"/>
      <c r="T32" s="437"/>
    </row>
    <row r="33" spans="1:20" ht="15" customHeight="1" x14ac:dyDescent="0.25">
      <c r="A33" s="52"/>
      <c r="B33" s="34" t="s">
        <v>2718</v>
      </c>
      <c r="C33" s="35" t="s">
        <v>157</v>
      </c>
      <c r="D33" s="966"/>
      <c r="E33" s="376" t="s">
        <v>157</v>
      </c>
      <c r="F33" s="338" t="s">
        <v>157</v>
      </c>
      <c r="G33" s="809"/>
      <c r="H33" s="131" t="s">
        <v>157</v>
      </c>
      <c r="I33" s="34" t="s">
        <v>157</v>
      </c>
      <c r="J33" s="978" t="s">
        <v>157</v>
      </c>
      <c r="K33" s="57" t="s">
        <v>157</v>
      </c>
      <c r="L33" s="32" t="s">
        <v>157</v>
      </c>
      <c r="M33" s="33" t="s">
        <v>157</v>
      </c>
      <c r="N33" s="1615"/>
      <c r="O33" s="1327"/>
      <c r="P33" s="966"/>
      <c r="Q33" s="1326"/>
      <c r="R33" s="437"/>
      <c r="S33" s="437"/>
      <c r="T33" s="437"/>
    </row>
    <row r="34" spans="1:20" ht="15" customHeight="1" x14ac:dyDescent="0.25">
      <c r="A34" s="52"/>
      <c r="B34" s="104" t="s">
        <v>2720</v>
      </c>
      <c r="C34" s="35"/>
      <c r="D34" s="1452"/>
      <c r="E34" s="1966"/>
      <c r="F34" s="416"/>
      <c r="G34" s="809"/>
      <c r="H34" s="223"/>
      <c r="I34" s="34"/>
      <c r="J34" s="1362"/>
      <c r="K34" s="81"/>
      <c r="L34" s="39"/>
      <c r="M34" s="40"/>
      <c r="N34" s="1615"/>
      <c r="O34" s="1327"/>
      <c r="P34" s="966"/>
      <c r="Q34" s="1326"/>
      <c r="R34" s="437"/>
      <c r="S34" s="437"/>
      <c r="T34" s="437"/>
    </row>
    <row r="35" spans="1:20" ht="15" customHeight="1" thickBot="1" x14ac:dyDescent="0.3">
      <c r="A35" s="55"/>
      <c r="B35" s="1968" t="s">
        <v>2722</v>
      </c>
      <c r="C35" s="13"/>
      <c r="D35" s="1048"/>
      <c r="E35" s="202"/>
      <c r="F35" s="212"/>
      <c r="G35" s="812"/>
      <c r="H35" s="74"/>
      <c r="I35" s="48"/>
      <c r="J35" s="44"/>
      <c r="K35" s="61"/>
      <c r="L35" s="46"/>
      <c r="M35" s="47"/>
      <c r="N35" s="47"/>
      <c r="O35" s="777"/>
      <c r="P35" s="777"/>
      <c r="Q35" s="777"/>
      <c r="R35" s="777"/>
      <c r="S35" s="777"/>
      <c r="T35" s="1677" t="s">
        <v>157</v>
      </c>
    </row>
    <row r="36" spans="1:20" ht="15" customHeight="1" thickBot="1" x14ac:dyDescent="0.3">
      <c r="A36" s="52">
        <v>7</v>
      </c>
      <c r="B36" s="200" t="s">
        <v>2725</v>
      </c>
      <c r="C36" s="24" t="s">
        <v>2727</v>
      </c>
      <c r="D36" s="947"/>
      <c r="E36" s="410" t="s">
        <v>190</v>
      </c>
      <c r="F36" s="337">
        <v>40</v>
      </c>
      <c r="G36" s="1746">
        <v>0</v>
      </c>
      <c r="H36" s="27">
        <f>ROUND(G36*F36/F36,2)</f>
        <v>0</v>
      </c>
      <c r="I36" s="23" t="s">
        <v>50</v>
      </c>
      <c r="J36" s="25">
        <v>24.3</v>
      </c>
      <c r="K36" s="66">
        <f>IF(OR(ISBLANK(J36),G36=0,ISBLANK(G36)),,ROUND(J36+$K$3,2))</f>
        <v>0</v>
      </c>
      <c r="L36" s="28">
        <f t="shared" ref="L36" si="25">ROUND(H36*K36,2)</f>
        <v>0</v>
      </c>
      <c r="M36" s="29">
        <f t="shared" ref="M36" si="26">ROUND(K36/F36,2)</f>
        <v>0</v>
      </c>
      <c r="N36" s="1615">
        <v>17.23</v>
      </c>
      <c r="O36" s="1327">
        <v>1.1105</v>
      </c>
      <c r="P36" s="947">
        <v>6.37</v>
      </c>
      <c r="Q36" s="1326">
        <f t="shared" ref="Q36" si="27">ROUND(O36*P36,2)</f>
        <v>7.07</v>
      </c>
      <c r="R36" s="437">
        <f t="shared" ref="R36" si="28">K36-Q36</f>
        <v>-7.07</v>
      </c>
      <c r="S36" s="437">
        <f t="shared" ref="S36" si="29">R36/F36</f>
        <v>-0.17675000000000002</v>
      </c>
      <c r="T36" s="437">
        <f t="shared" ref="T36" si="30">N36/F36</f>
        <v>0.43075000000000002</v>
      </c>
    </row>
    <row r="37" spans="1:20" ht="15" customHeight="1" x14ac:dyDescent="0.25">
      <c r="A37" s="52"/>
      <c r="B37" s="34" t="s">
        <v>2717</v>
      </c>
      <c r="C37" s="30" t="s">
        <v>157</v>
      </c>
      <c r="D37" s="966"/>
      <c r="E37" s="376" t="s">
        <v>157</v>
      </c>
      <c r="F37" s="338" t="s">
        <v>157</v>
      </c>
      <c r="G37" s="809"/>
      <c r="H37" s="131" t="s">
        <v>157</v>
      </c>
      <c r="I37" s="23" t="s">
        <v>157</v>
      </c>
      <c r="J37" s="978" t="s">
        <v>157</v>
      </c>
      <c r="K37" s="57" t="s">
        <v>157</v>
      </c>
      <c r="L37" s="32" t="s">
        <v>157</v>
      </c>
      <c r="M37" s="1616" t="s">
        <v>157</v>
      </c>
      <c r="N37" s="262"/>
      <c r="O37" s="1969"/>
      <c r="P37" s="773"/>
      <c r="Q37" s="773"/>
      <c r="R37" s="773"/>
      <c r="S37" s="773"/>
      <c r="T37" s="437" t="s">
        <v>157</v>
      </c>
    </row>
    <row r="38" spans="1:20" ht="15" customHeight="1" x14ac:dyDescent="0.25">
      <c r="A38" s="52"/>
      <c r="B38" s="34" t="s">
        <v>2718</v>
      </c>
      <c r="C38" s="35" t="s">
        <v>157</v>
      </c>
      <c r="D38" s="966"/>
      <c r="E38" s="376" t="s">
        <v>157</v>
      </c>
      <c r="F38" s="338" t="s">
        <v>157</v>
      </c>
      <c r="G38" s="809"/>
      <c r="H38" s="131" t="s">
        <v>157</v>
      </c>
      <c r="I38" s="34" t="s">
        <v>157</v>
      </c>
      <c r="J38" s="978" t="s">
        <v>157</v>
      </c>
      <c r="K38" s="57" t="s">
        <v>157</v>
      </c>
      <c r="L38" s="32" t="s">
        <v>157</v>
      </c>
      <c r="M38" s="1616" t="s">
        <v>157</v>
      </c>
      <c r="N38" s="34"/>
      <c r="O38" s="773"/>
      <c r="P38" s="33"/>
      <c r="Q38" s="773"/>
      <c r="R38" s="773"/>
      <c r="S38" s="773"/>
      <c r="T38" s="262" t="s">
        <v>157</v>
      </c>
    </row>
    <row r="39" spans="1:20" ht="15" customHeight="1" x14ac:dyDescent="0.25">
      <c r="A39" s="52"/>
      <c r="B39" s="104" t="s">
        <v>2726</v>
      </c>
      <c r="C39" s="35"/>
      <c r="D39" s="1452"/>
      <c r="E39" s="1966"/>
      <c r="F39" s="416"/>
      <c r="G39" s="809"/>
      <c r="H39" s="223"/>
      <c r="I39" s="34"/>
      <c r="J39" s="1362"/>
      <c r="K39" s="81"/>
      <c r="L39" s="39"/>
      <c r="M39" s="1619"/>
      <c r="N39" s="262"/>
      <c r="O39" s="1970"/>
      <c r="P39" s="768"/>
      <c r="Q39" s="768"/>
      <c r="R39" s="768"/>
      <c r="S39" s="768"/>
      <c r="T39" s="1834" t="s">
        <v>157</v>
      </c>
    </row>
    <row r="40" spans="1:20" ht="15" customHeight="1" thickBot="1" x14ac:dyDescent="0.3">
      <c r="A40" s="55"/>
      <c r="B40" s="1968" t="s">
        <v>2722</v>
      </c>
      <c r="C40" s="13"/>
      <c r="D40" s="1048"/>
      <c r="E40" s="202"/>
      <c r="F40" s="212"/>
      <c r="G40" s="812"/>
      <c r="H40" s="74"/>
      <c r="I40" s="48"/>
      <c r="J40" s="44"/>
      <c r="K40" s="61"/>
      <c r="L40" s="46"/>
      <c r="M40" s="1620"/>
      <c r="N40" s="438"/>
      <c r="O40" s="1713"/>
      <c r="P40" s="1714"/>
      <c r="Q40" s="1714"/>
      <c r="R40" s="1714"/>
      <c r="S40" s="1714"/>
      <c r="T40" s="437" t="s">
        <v>157</v>
      </c>
    </row>
    <row r="41" spans="1:20" ht="15" customHeight="1" thickBot="1" x14ac:dyDescent="0.3">
      <c r="A41" s="52">
        <v>8</v>
      </c>
      <c r="B41" s="200" t="s">
        <v>2728</v>
      </c>
      <c r="C41" s="24" t="s">
        <v>2733</v>
      </c>
      <c r="D41" s="947"/>
      <c r="E41" s="410" t="s">
        <v>2735</v>
      </c>
      <c r="F41" s="337">
        <v>53</v>
      </c>
      <c r="G41" s="1746">
        <v>0</v>
      </c>
      <c r="H41" s="27">
        <v>53</v>
      </c>
      <c r="I41" s="23" t="s">
        <v>50</v>
      </c>
      <c r="J41" s="982"/>
      <c r="K41" s="979"/>
      <c r="L41" s="980"/>
      <c r="M41" s="981"/>
      <c r="N41" s="1653"/>
      <c r="O41" s="1473" t="s">
        <v>157</v>
      </c>
      <c r="P41" s="1474" t="s">
        <v>157</v>
      </c>
      <c r="Q41" s="1475" t="s">
        <v>157</v>
      </c>
      <c r="R41" s="1476" t="s">
        <v>157</v>
      </c>
      <c r="S41" s="1476" t="s">
        <v>157</v>
      </c>
      <c r="T41" s="1476">
        <f t="shared" si="15"/>
        <v>0</v>
      </c>
    </row>
    <row r="42" spans="1:20" ht="15" customHeight="1" x14ac:dyDescent="0.25">
      <c r="A42" s="52"/>
      <c r="B42" s="34" t="s">
        <v>2729</v>
      </c>
      <c r="C42" s="30" t="s">
        <v>2734</v>
      </c>
      <c r="D42" s="947"/>
      <c r="E42" s="376" t="s">
        <v>2736</v>
      </c>
      <c r="F42" s="338">
        <v>128</v>
      </c>
      <c r="G42" s="809"/>
      <c r="H42" s="131">
        <v>128</v>
      </c>
      <c r="I42" s="23" t="s">
        <v>50</v>
      </c>
      <c r="J42" s="82">
        <v>48.24</v>
      </c>
      <c r="K42" s="57">
        <f>IF(OR(ISBLANK(J42),G41=0,ISBLANK(G41)),,ROUND(J42+$K$3,2))</f>
        <v>0</v>
      </c>
      <c r="L42" s="32">
        <f t="shared" ref="L42" si="31">ROUND(H42*K42,2)</f>
        <v>0</v>
      </c>
      <c r="M42" s="33">
        <f t="shared" ref="M42" si="32">ROUND(K42/F42,2)</f>
        <v>0</v>
      </c>
      <c r="N42" s="1653"/>
      <c r="O42" s="1473" t="s">
        <v>157</v>
      </c>
      <c r="P42" s="1474" t="s">
        <v>157</v>
      </c>
      <c r="Q42" s="1475" t="s">
        <v>157</v>
      </c>
      <c r="R42" s="1476" t="s">
        <v>157</v>
      </c>
      <c r="S42" s="1476" t="s">
        <v>157</v>
      </c>
      <c r="T42" s="1476">
        <f t="shared" ref="T42" si="33">N42/F42</f>
        <v>0</v>
      </c>
    </row>
    <row r="43" spans="1:20" ht="15" customHeight="1" thickBot="1" x14ac:dyDescent="0.3">
      <c r="A43" s="52"/>
      <c r="B43" s="34" t="s">
        <v>2730</v>
      </c>
      <c r="C43" s="35" t="s">
        <v>157</v>
      </c>
      <c r="D43" s="966"/>
      <c r="E43" s="376" t="s">
        <v>157</v>
      </c>
      <c r="F43" s="338" t="s">
        <v>157</v>
      </c>
      <c r="G43" s="809"/>
      <c r="H43" s="131" t="s">
        <v>157</v>
      </c>
      <c r="I43" s="34" t="s">
        <v>157</v>
      </c>
      <c r="J43" s="978" t="s">
        <v>157</v>
      </c>
      <c r="K43" s="57" t="s">
        <v>157</v>
      </c>
      <c r="L43" s="32" t="s">
        <v>157</v>
      </c>
      <c r="M43" s="33" t="s">
        <v>157</v>
      </c>
      <c r="N43" s="47"/>
      <c r="O43" s="777"/>
      <c r="P43" s="777"/>
      <c r="Q43" s="777"/>
      <c r="R43" s="777"/>
      <c r="S43" s="777"/>
      <c r="T43" s="437" t="s">
        <v>157</v>
      </c>
    </row>
    <row r="44" spans="1:20" ht="15" customHeight="1" thickBot="1" x14ac:dyDescent="0.3">
      <c r="A44" s="52"/>
      <c r="B44" s="108" t="s">
        <v>2731</v>
      </c>
      <c r="C44" s="35"/>
      <c r="D44" s="1452"/>
      <c r="E44" s="1966"/>
      <c r="F44" s="416"/>
      <c r="G44" s="809"/>
      <c r="H44" s="223"/>
      <c r="I44" s="34"/>
      <c r="J44" s="1362"/>
      <c r="K44" s="81"/>
      <c r="L44" s="39"/>
      <c r="M44" s="40"/>
      <c r="N44" s="47"/>
      <c r="O44" s="777"/>
      <c r="P44" s="777"/>
      <c r="Q44" s="777"/>
      <c r="R44" s="777"/>
      <c r="S44" s="777"/>
      <c r="T44" s="437" t="s">
        <v>157</v>
      </c>
    </row>
    <row r="45" spans="1:20" ht="15" customHeight="1" thickBot="1" x14ac:dyDescent="0.3">
      <c r="A45" s="55"/>
      <c r="B45" s="1968" t="s">
        <v>2732</v>
      </c>
      <c r="C45" s="13"/>
      <c r="D45" s="1048"/>
      <c r="E45" s="202"/>
      <c r="F45" s="212"/>
      <c r="G45" s="812"/>
      <c r="H45" s="74"/>
      <c r="I45" s="48"/>
      <c r="J45" s="44"/>
      <c r="K45" s="61"/>
      <c r="L45" s="46"/>
      <c r="M45" s="47"/>
      <c r="N45" s="47"/>
      <c r="O45" s="777"/>
      <c r="P45" s="777"/>
      <c r="Q45" s="777"/>
      <c r="R45" s="777"/>
      <c r="S45" s="777"/>
      <c r="T45" s="437" t="s">
        <v>157</v>
      </c>
    </row>
    <row r="46" spans="1:20" ht="15" customHeight="1" thickBot="1" x14ac:dyDescent="0.3">
      <c r="A46" s="52">
        <v>9</v>
      </c>
      <c r="B46" s="1971" t="s">
        <v>2737</v>
      </c>
      <c r="C46" s="50" t="s">
        <v>2739</v>
      </c>
      <c r="D46" s="947"/>
      <c r="E46" s="343" t="s">
        <v>193</v>
      </c>
      <c r="F46" s="236">
        <v>6</v>
      </c>
      <c r="G46" s="1745">
        <v>0</v>
      </c>
      <c r="H46" s="27">
        <f>ROUND(G46*F46/F46,2)</f>
        <v>0</v>
      </c>
      <c r="I46" s="23" t="s">
        <v>50</v>
      </c>
      <c r="J46" s="25">
        <v>44</v>
      </c>
      <c r="K46" s="66">
        <f>IF(OR(ISBLANK(J46),G46=0,ISBLANK(G46)),,ROUND(J46+$K$3,2))</f>
        <v>0</v>
      </c>
      <c r="L46" s="28">
        <f t="shared" ref="L46" si="34">ROUND(H46*K46,2)</f>
        <v>0</v>
      </c>
      <c r="M46" s="29">
        <f t="shared" ref="M46" si="35">ROUND(K46/F46,2)</f>
        <v>0</v>
      </c>
      <c r="N46" s="1653"/>
      <c r="O46" s="1473" t="s">
        <v>157</v>
      </c>
      <c r="P46" s="1474" t="s">
        <v>157</v>
      </c>
      <c r="Q46" s="1475" t="s">
        <v>157</v>
      </c>
      <c r="R46" s="1476" t="s">
        <v>157</v>
      </c>
      <c r="S46" s="1476" t="s">
        <v>157</v>
      </c>
      <c r="T46" s="1476" t="s">
        <v>157</v>
      </c>
    </row>
    <row r="47" spans="1:20" ht="15" customHeight="1" thickBot="1" x14ac:dyDescent="0.3">
      <c r="A47" s="55"/>
      <c r="B47" s="13" t="s">
        <v>2738</v>
      </c>
      <c r="C47" s="146"/>
      <c r="D47" s="1049"/>
      <c r="E47" s="202"/>
      <c r="F47" s="212"/>
      <c r="G47" s="391"/>
      <c r="H47" s="128"/>
      <c r="I47" s="13"/>
      <c r="J47" s="79"/>
      <c r="K47" s="127"/>
      <c r="L47" s="71"/>
      <c r="M47" s="112"/>
      <c r="N47" s="112"/>
      <c r="O47" s="777"/>
      <c r="P47" s="777"/>
      <c r="Q47" s="777"/>
      <c r="R47" s="777"/>
      <c r="S47" s="777"/>
      <c r="T47" s="437" t="s">
        <v>157</v>
      </c>
    </row>
    <row r="48" spans="1:20" ht="15" customHeight="1" thickBot="1" x14ac:dyDescent="0.3">
      <c r="A48" s="298"/>
      <c r="B48" s="1494" t="s">
        <v>2087</v>
      </c>
      <c r="C48" s="299"/>
      <c r="D48" s="1002"/>
      <c r="E48" s="400"/>
      <c r="F48" s="401"/>
      <c r="G48" s="524"/>
      <c r="H48" s="302"/>
      <c r="I48" s="300"/>
      <c r="J48" s="523"/>
      <c r="K48" s="301"/>
      <c r="L48" s="303"/>
      <c r="M48" s="304"/>
      <c r="N48" s="520"/>
    </row>
    <row r="49" spans="1:14" ht="15" customHeight="1" thickTop="1" x14ac:dyDescent="0.25">
      <c r="A49" s="312"/>
      <c r="B49" s="23"/>
      <c r="C49" s="23"/>
      <c r="D49" s="436"/>
      <c r="E49" s="343"/>
      <c r="F49" s="236"/>
      <c r="G49" s="305">
        <v>0</v>
      </c>
      <c r="H49" s="27"/>
      <c r="I49" s="509" t="s">
        <v>66</v>
      </c>
      <c r="J49" s="526"/>
      <c r="K49" s="510"/>
      <c r="L49" s="28">
        <f>SUMIF(L7:L46,"&gt;0")</f>
        <v>4790.8</v>
      </c>
      <c r="M49" s="29"/>
      <c r="N49" s="520"/>
    </row>
    <row r="50" spans="1:14" ht="15" customHeight="1" x14ac:dyDescent="0.25"/>
    <row r="51" spans="1:14" ht="15" customHeight="1" x14ac:dyDescent="0.25"/>
    <row r="52" spans="1:14" ht="15" customHeight="1" x14ac:dyDescent="0.25"/>
    <row r="53" spans="1:14" ht="15" customHeight="1" x14ac:dyDescent="0.25"/>
    <row r="54" spans="1:14" ht="15" customHeight="1" x14ac:dyDescent="0.25"/>
    <row r="55" spans="1:14" ht="15" customHeight="1" x14ac:dyDescent="0.25"/>
  </sheetData>
  <sheetProtection selectLockedCells="1"/>
  <customSheetViews>
    <customSheetView guid="{2146B8A8-0C50-46D7-9E04-99F80A0FDBAC}" scale="120" showPageBreaks="1" fitToPage="1">
      <selection activeCell="B16" sqref="B16"/>
      <pageMargins left="0" right="0" top="0" bottom="0" header="0" footer="0"/>
      <pageSetup scale="92" fitToHeight="0" orientation="landscape" r:id="rId1"/>
      <headerFooter>
        <oddHeader>&amp;C&amp;16South Carolina Purchasing Alliance Lot A
&amp;R&amp;12&amp;A
2014</oddHeader>
      </headerFooter>
    </customSheetView>
    <customSheetView guid="{92C9CC13-8131-4554-86CD-BEA0EE82905A}" scale="120" fitToPage="1">
      <selection activeCell="C2" sqref="C2"/>
      <pageMargins left="0" right="0" top="0" bottom="0" header="0" footer="0"/>
      <pageSetup scale="91" fitToHeight="0" orientation="landscape" r:id="rId2"/>
      <headerFooter>
        <oddHeader>&amp;C&amp;16South Carolina Purchasing Alliance Lot A
&amp;R&amp;12&amp;A
2014</oddHeader>
      </headerFooter>
    </customSheetView>
  </customSheetViews>
  <mergeCells count="2">
    <mergeCell ref="E2:M2"/>
    <mergeCell ref="F3:J3"/>
  </mergeCells>
  <conditionalFormatting sqref="G42:G45 G47:G49 G18:G21 G8:G11 G13:G16 G23:G25 G27:G30 G32:G35 G37:G40">
    <cfRule type="cellIs" dxfId="121" priority="104" stopIfTrue="1" operator="equal">
      <formula>0</formula>
    </cfRule>
  </conditionalFormatting>
  <conditionalFormatting sqref="G42:G45 G47:G49 G18:G21 G8:G11 G13:G16 G23:G25 G27:G30 G32:G35 G37:G40">
    <cfRule type="cellIs" dxfId="120" priority="103" stopIfTrue="1" operator="equal">
      <formula>0</formula>
    </cfRule>
  </conditionalFormatting>
  <hyperlinks>
    <hyperlink ref="C2" location="'Recap Sheet'!B1" tooltip="Click here to return to recap sheet" display="Return to Recap Sheet"/>
  </hyperlinks>
  <pageMargins left="0.25" right="0.25" top="0.75" bottom="0.75" header="0.3" footer="0.3"/>
  <pageSetup scale="53" fitToHeight="0" orientation="landscape" r:id="rId3"/>
  <headerFooter>
    <oddHeader>&amp;C&amp;"-,Bold"South Carolina School Food Service, Inc.
2018-2019 Bid
LOT A &amp;R&amp;12&amp;A
Page &amp;P of &amp;P</oddHead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7" tint="0.39997558519241921"/>
    <pageSetUpPr fitToPage="1"/>
  </sheetPr>
  <dimension ref="A1:Q109"/>
  <sheetViews>
    <sheetView zoomScaleNormal="100" workbookViewId="0">
      <pane ySplit="6" topLeftCell="A7" activePane="bottomLeft" state="frozen"/>
      <selection activeCell="A4" sqref="A4"/>
      <selection pane="bottomLeft" activeCell="B7" sqref="B7"/>
    </sheetView>
  </sheetViews>
  <sheetFormatPr defaultColWidth="11.42578125" defaultRowHeight="15" customHeight="1" x14ac:dyDescent="0.25"/>
  <cols>
    <col min="1" max="1" width="5.140625" style="307" customWidth="1"/>
    <col min="2" max="2" width="49.7109375" style="334" customWidth="1"/>
    <col min="3" max="3" width="29.7109375" style="334" customWidth="1"/>
    <col min="4" max="4" width="7.7109375" style="1033" customWidth="1"/>
    <col min="5" max="5" width="6.28515625" style="403" customWidth="1"/>
    <col min="6" max="6" width="5.7109375" style="404" customWidth="1"/>
    <col min="7" max="7" width="6.42578125" style="579" customWidth="1"/>
    <col min="8" max="8" width="6.42578125" style="308" customWidth="1"/>
    <col min="9" max="9" width="3.28515625" style="334" customWidth="1"/>
    <col min="10" max="10" width="6" style="527" customWidth="1"/>
    <col min="11" max="11" width="7.28515625" style="209" customWidth="1"/>
    <col min="12" max="12" width="9.7109375" style="309" customWidth="1"/>
    <col min="13" max="13" width="6.140625" style="310" customWidth="1"/>
    <col min="14" max="14" width="5" style="10" customWidth="1"/>
    <col min="15" max="15" width="5.42578125" style="334" customWidth="1"/>
    <col min="16" max="16" width="6" style="334" customWidth="1"/>
    <col min="17" max="17" width="3.7109375" style="334" customWidth="1"/>
    <col min="18" max="18" width="4.28515625" style="334" customWidth="1"/>
    <col min="19" max="19" width="2.7109375" style="334" customWidth="1"/>
    <col min="20" max="255" width="11.42578125" style="334"/>
    <col min="256" max="256" width="3.85546875" style="334" customWidth="1"/>
    <col min="257" max="257" width="49.7109375" style="334" customWidth="1"/>
    <col min="258" max="258" width="29.42578125" style="334" customWidth="1"/>
    <col min="259" max="259" width="6.28515625" style="334" customWidth="1"/>
    <col min="260" max="260" width="4.28515625" style="334" customWidth="1"/>
    <col min="261" max="261" width="6.42578125" style="334" customWidth="1"/>
    <col min="262" max="262" width="3.28515625" style="334" customWidth="1"/>
    <col min="263" max="263" width="6" style="334" customWidth="1"/>
    <col min="264" max="264" width="5.7109375" style="334" bestFit="1" customWidth="1"/>
    <col min="265" max="265" width="7" style="334" customWidth="1"/>
    <col min="266" max="266" width="5.42578125" style="334" customWidth="1"/>
    <col min="267" max="267" width="5" style="334" customWidth="1"/>
    <col min="268" max="268" width="6" style="334" bestFit="1" customWidth="1"/>
    <col min="269" max="269" width="6.140625" style="334" customWidth="1"/>
    <col min="270" max="270" width="16.5703125" style="334" customWidth="1"/>
    <col min="271" max="511" width="11.42578125" style="334"/>
    <col min="512" max="512" width="3.85546875" style="334" customWidth="1"/>
    <col min="513" max="513" width="49.7109375" style="334" customWidth="1"/>
    <col min="514" max="514" width="29.42578125" style="334" customWidth="1"/>
    <col min="515" max="515" width="6.28515625" style="334" customWidth="1"/>
    <col min="516" max="516" width="4.28515625" style="334" customWidth="1"/>
    <col min="517" max="517" width="6.42578125" style="334" customWidth="1"/>
    <col min="518" max="518" width="3.28515625" style="334" customWidth="1"/>
    <col min="519" max="519" width="6" style="334" customWidth="1"/>
    <col min="520" max="520" width="5.7109375" style="334" bestFit="1" customWidth="1"/>
    <col min="521" max="521" width="7" style="334" customWidth="1"/>
    <col min="522" max="522" width="5.42578125" style="334" customWidth="1"/>
    <col min="523" max="523" width="5" style="334" customWidth="1"/>
    <col min="524" max="524" width="6" style="334" bestFit="1" customWidth="1"/>
    <col min="525" max="525" width="6.140625" style="334" customWidth="1"/>
    <col min="526" max="526" width="16.5703125" style="334" customWidth="1"/>
    <col min="527" max="767" width="11.42578125" style="334"/>
    <col min="768" max="768" width="3.85546875" style="334" customWidth="1"/>
    <col min="769" max="769" width="49.7109375" style="334" customWidth="1"/>
    <col min="770" max="770" width="29.42578125" style="334" customWidth="1"/>
    <col min="771" max="771" width="6.28515625" style="334" customWidth="1"/>
    <col min="772" max="772" width="4.28515625" style="334" customWidth="1"/>
    <col min="773" max="773" width="6.42578125" style="334" customWidth="1"/>
    <col min="774" max="774" width="3.28515625" style="334" customWidth="1"/>
    <col min="775" max="775" width="6" style="334" customWidth="1"/>
    <col min="776" max="776" width="5.7109375" style="334" bestFit="1" customWidth="1"/>
    <col min="777" max="777" width="7" style="334" customWidth="1"/>
    <col min="778" max="778" width="5.42578125" style="334" customWidth="1"/>
    <col min="779" max="779" width="5" style="334" customWidth="1"/>
    <col min="780" max="780" width="6" style="334" bestFit="1" customWidth="1"/>
    <col min="781" max="781" width="6.140625" style="334" customWidth="1"/>
    <col min="782" max="782" width="16.5703125" style="334" customWidth="1"/>
    <col min="783" max="1023" width="11.42578125" style="334"/>
    <col min="1024" max="1024" width="3.85546875" style="334" customWidth="1"/>
    <col min="1025" max="1025" width="49.7109375" style="334" customWidth="1"/>
    <col min="1026" max="1026" width="29.42578125" style="334" customWidth="1"/>
    <col min="1027" max="1027" width="6.28515625" style="334" customWidth="1"/>
    <col min="1028" max="1028" width="4.28515625" style="334" customWidth="1"/>
    <col min="1029" max="1029" width="6.42578125" style="334" customWidth="1"/>
    <col min="1030" max="1030" width="3.28515625" style="334" customWidth="1"/>
    <col min="1031" max="1031" width="6" style="334" customWidth="1"/>
    <col min="1032" max="1032" width="5.7109375" style="334" bestFit="1" customWidth="1"/>
    <col min="1033" max="1033" width="7" style="334" customWidth="1"/>
    <col min="1034" max="1034" width="5.42578125" style="334" customWidth="1"/>
    <col min="1035" max="1035" width="5" style="334" customWidth="1"/>
    <col min="1036" max="1036" width="6" style="334" bestFit="1" customWidth="1"/>
    <col min="1037" max="1037" width="6.140625" style="334" customWidth="1"/>
    <col min="1038" max="1038" width="16.5703125" style="334" customWidth="1"/>
    <col min="1039" max="1279" width="11.42578125" style="334"/>
    <col min="1280" max="1280" width="3.85546875" style="334" customWidth="1"/>
    <col min="1281" max="1281" width="49.7109375" style="334" customWidth="1"/>
    <col min="1282" max="1282" width="29.42578125" style="334" customWidth="1"/>
    <col min="1283" max="1283" width="6.28515625" style="334" customWidth="1"/>
    <col min="1284" max="1284" width="4.28515625" style="334" customWidth="1"/>
    <col min="1285" max="1285" width="6.42578125" style="334" customWidth="1"/>
    <col min="1286" max="1286" width="3.28515625" style="334" customWidth="1"/>
    <col min="1287" max="1287" width="6" style="334" customWidth="1"/>
    <col min="1288" max="1288" width="5.7109375" style="334" bestFit="1" customWidth="1"/>
    <col min="1289" max="1289" width="7" style="334" customWidth="1"/>
    <col min="1290" max="1290" width="5.42578125" style="334" customWidth="1"/>
    <col min="1291" max="1291" width="5" style="334" customWidth="1"/>
    <col min="1292" max="1292" width="6" style="334" bestFit="1" customWidth="1"/>
    <col min="1293" max="1293" width="6.140625" style="334" customWidth="1"/>
    <col min="1294" max="1294" width="16.5703125" style="334" customWidth="1"/>
    <col min="1295" max="1535" width="11.42578125" style="334"/>
    <col min="1536" max="1536" width="3.85546875" style="334" customWidth="1"/>
    <col min="1537" max="1537" width="49.7109375" style="334" customWidth="1"/>
    <col min="1538" max="1538" width="29.42578125" style="334" customWidth="1"/>
    <col min="1539" max="1539" width="6.28515625" style="334" customWidth="1"/>
    <col min="1540" max="1540" width="4.28515625" style="334" customWidth="1"/>
    <col min="1541" max="1541" width="6.42578125" style="334" customWidth="1"/>
    <col min="1542" max="1542" width="3.28515625" style="334" customWidth="1"/>
    <col min="1543" max="1543" width="6" style="334" customWidth="1"/>
    <col min="1544" max="1544" width="5.7109375" style="334" bestFit="1" customWidth="1"/>
    <col min="1545" max="1545" width="7" style="334" customWidth="1"/>
    <col min="1546" max="1546" width="5.42578125" style="334" customWidth="1"/>
    <col min="1547" max="1547" width="5" style="334" customWidth="1"/>
    <col min="1548" max="1548" width="6" style="334" bestFit="1" customWidth="1"/>
    <col min="1549" max="1549" width="6.140625" style="334" customWidth="1"/>
    <col min="1550" max="1550" width="16.5703125" style="334" customWidth="1"/>
    <col min="1551" max="1791" width="11.42578125" style="334"/>
    <col min="1792" max="1792" width="3.85546875" style="334" customWidth="1"/>
    <col min="1793" max="1793" width="49.7109375" style="334" customWidth="1"/>
    <col min="1794" max="1794" width="29.42578125" style="334" customWidth="1"/>
    <col min="1795" max="1795" width="6.28515625" style="334" customWidth="1"/>
    <col min="1796" max="1796" width="4.28515625" style="334" customWidth="1"/>
    <col min="1797" max="1797" width="6.42578125" style="334" customWidth="1"/>
    <col min="1798" max="1798" width="3.28515625" style="334" customWidth="1"/>
    <col min="1799" max="1799" width="6" style="334" customWidth="1"/>
    <col min="1800" max="1800" width="5.7109375" style="334" bestFit="1" customWidth="1"/>
    <col min="1801" max="1801" width="7" style="334" customWidth="1"/>
    <col min="1802" max="1802" width="5.42578125" style="334" customWidth="1"/>
    <col min="1803" max="1803" width="5" style="334" customWidth="1"/>
    <col min="1804" max="1804" width="6" style="334" bestFit="1" customWidth="1"/>
    <col min="1805" max="1805" width="6.140625" style="334" customWidth="1"/>
    <col min="1806" max="1806" width="16.5703125" style="334" customWidth="1"/>
    <col min="1807" max="2047" width="11.42578125" style="334"/>
    <col min="2048" max="2048" width="3.85546875" style="334" customWidth="1"/>
    <col min="2049" max="2049" width="49.7109375" style="334" customWidth="1"/>
    <col min="2050" max="2050" width="29.42578125" style="334" customWidth="1"/>
    <col min="2051" max="2051" width="6.28515625" style="334" customWidth="1"/>
    <col min="2052" max="2052" width="4.28515625" style="334" customWidth="1"/>
    <col min="2053" max="2053" width="6.42578125" style="334" customWidth="1"/>
    <col min="2054" max="2054" width="3.28515625" style="334" customWidth="1"/>
    <col min="2055" max="2055" width="6" style="334" customWidth="1"/>
    <col min="2056" max="2056" width="5.7109375" style="334" bestFit="1" customWidth="1"/>
    <col min="2057" max="2057" width="7" style="334" customWidth="1"/>
    <col min="2058" max="2058" width="5.42578125" style="334" customWidth="1"/>
    <col min="2059" max="2059" width="5" style="334" customWidth="1"/>
    <col min="2060" max="2060" width="6" style="334" bestFit="1" customWidth="1"/>
    <col min="2061" max="2061" width="6.140625" style="334" customWidth="1"/>
    <col min="2062" max="2062" width="16.5703125" style="334" customWidth="1"/>
    <col min="2063" max="2303" width="11.42578125" style="334"/>
    <col min="2304" max="2304" width="3.85546875" style="334" customWidth="1"/>
    <col min="2305" max="2305" width="49.7109375" style="334" customWidth="1"/>
    <col min="2306" max="2306" width="29.42578125" style="334" customWidth="1"/>
    <col min="2307" max="2307" width="6.28515625" style="334" customWidth="1"/>
    <col min="2308" max="2308" width="4.28515625" style="334" customWidth="1"/>
    <col min="2309" max="2309" width="6.42578125" style="334" customWidth="1"/>
    <col min="2310" max="2310" width="3.28515625" style="334" customWidth="1"/>
    <col min="2311" max="2311" width="6" style="334" customWidth="1"/>
    <col min="2312" max="2312" width="5.7109375" style="334" bestFit="1" customWidth="1"/>
    <col min="2313" max="2313" width="7" style="334" customWidth="1"/>
    <col min="2314" max="2314" width="5.42578125" style="334" customWidth="1"/>
    <col min="2315" max="2315" width="5" style="334" customWidth="1"/>
    <col min="2316" max="2316" width="6" style="334" bestFit="1" customWidth="1"/>
    <col min="2317" max="2317" width="6.140625" style="334" customWidth="1"/>
    <col min="2318" max="2318" width="16.5703125" style="334" customWidth="1"/>
    <col min="2319" max="2559" width="11.42578125" style="334"/>
    <col min="2560" max="2560" width="3.85546875" style="334" customWidth="1"/>
    <col min="2561" max="2561" width="49.7109375" style="334" customWidth="1"/>
    <col min="2562" max="2562" width="29.42578125" style="334" customWidth="1"/>
    <col min="2563" max="2563" width="6.28515625" style="334" customWidth="1"/>
    <col min="2564" max="2564" width="4.28515625" style="334" customWidth="1"/>
    <col min="2565" max="2565" width="6.42578125" style="334" customWidth="1"/>
    <col min="2566" max="2566" width="3.28515625" style="334" customWidth="1"/>
    <col min="2567" max="2567" width="6" style="334" customWidth="1"/>
    <col min="2568" max="2568" width="5.7109375" style="334" bestFit="1" customWidth="1"/>
    <col min="2569" max="2569" width="7" style="334" customWidth="1"/>
    <col min="2570" max="2570" width="5.42578125" style="334" customWidth="1"/>
    <col min="2571" max="2571" width="5" style="334" customWidth="1"/>
    <col min="2572" max="2572" width="6" style="334" bestFit="1" customWidth="1"/>
    <col min="2573" max="2573" width="6.140625" style="334" customWidth="1"/>
    <col min="2574" max="2574" width="16.5703125" style="334" customWidth="1"/>
    <col min="2575" max="2815" width="11.42578125" style="334"/>
    <col min="2816" max="2816" width="3.85546875" style="334" customWidth="1"/>
    <col min="2817" max="2817" width="49.7109375" style="334" customWidth="1"/>
    <col min="2818" max="2818" width="29.42578125" style="334" customWidth="1"/>
    <col min="2819" max="2819" width="6.28515625" style="334" customWidth="1"/>
    <col min="2820" max="2820" width="4.28515625" style="334" customWidth="1"/>
    <col min="2821" max="2821" width="6.42578125" style="334" customWidth="1"/>
    <col min="2822" max="2822" width="3.28515625" style="334" customWidth="1"/>
    <col min="2823" max="2823" width="6" style="334" customWidth="1"/>
    <col min="2824" max="2824" width="5.7109375" style="334" bestFit="1" customWidth="1"/>
    <col min="2825" max="2825" width="7" style="334" customWidth="1"/>
    <col min="2826" max="2826" width="5.42578125" style="334" customWidth="1"/>
    <col min="2827" max="2827" width="5" style="334" customWidth="1"/>
    <col min="2828" max="2828" width="6" style="334" bestFit="1" customWidth="1"/>
    <col min="2829" max="2829" width="6.140625" style="334" customWidth="1"/>
    <col min="2830" max="2830" width="16.5703125" style="334" customWidth="1"/>
    <col min="2831" max="3071" width="11.42578125" style="334"/>
    <col min="3072" max="3072" width="3.85546875" style="334" customWidth="1"/>
    <col min="3073" max="3073" width="49.7109375" style="334" customWidth="1"/>
    <col min="3074" max="3074" width="29.42578125" style="334" customWidth="1"/>
    <col min="3075" max="3075" width="6.28515625" style="334" customWidth="1"/>
    <col min="3076" max="3076" width="4.28515625" style="334" customWidth="1"/>
    <col min="3077" max="3077" width="6.42578125" style="334" customWidth="1"/>
    <col min="3078" max="3078" width="3.28515625" style="334" customWidth="1"/>
    <col min="3079" max="3079" width="6" style="334" customWidth="1"/>
    <col min="3080" max="3080" width="5.7109375" style="334" bestFit="1" customWidth="1"/>
    <col min="3081" max="3081" width="7" style="334" customWidth="1"/>
    <col min="3082" max="3082" width="5.42578125" style="334" customWidth="1"/>
    <col min="3083" max="3083" width="5" style="334" customWidth="1"/>
    <col min="3084" max="3084" width="6" style="334" bestFit="1" customWidth="1"/>
    <col min="3085" max="3085" width="6.140625" style="334" customWidth="1"/>
    <col min="3086" max="3086" width="16.5703125" style="334" customWidth="1"/>
    <col min="3087" max="3327" width="11.42578125" style="334"/>
    <col min="3328" max="3328" width="3.85546875" style="334" customWidth="1"/>
    <col min="3329" max="3329" width="49.7109375" style="334" customWidth="1"/>
    <col min="3330" max="3330" width="29.42578125" style="334" customWidth="1"/>
    <col min="3331" max="3331" width="6.28515625" style="334" customWidth="1"/>
    <col min="3332" max="3332" width="4.28515625" style="334" customWidth="1"/>
    <col min="3333" max="3333" width="6.42578125" style="334" customWidth="1"/>
    <col min="3334" max="3334" width="3.28515625" style="334" customWidth="1"/>
    <col min="3335" max="3335" width="6" style="334" customWidth="1"/>
    <col min="3336" max="3336" width="5.7109375" style="334" bestFit="1" customWidth="1"/>
    <col min="3337" max="3337" width="7" style="334" customWidth="1"/>
    <col min="3338" max="3338" width="5.42578125" style="334" customWidth="1"/>
    <col min="3339" max="3339" width="5" style="334" customWidth="1"/>
    <col min="3340" max="3340" width="6" style="334" bestFit="1" customWidth="1"/>
    <col min="3341" max="3341" width="6.140625" style="334" customWidth="1"/>
    <col min="3342" max="3342" width="16.5703125" style="334" customWidth="1"/>
    <col min="3343" max="3583" width="11.42578125" style="334"/>
    <col min="3584" max="3584" width="3.85546875" style="334" customWidth="1"/>
    <col min="3585" max="3585" width="49.7109375" style="334" customWidth="1"/>
    <col min="3586" max="3586" width="29.42578125" style="334" customWidth="1"/>
    <col min="3587" max="3587" width="6.28515625" style="334" customWidth="1"/>
    <col min="3588" max="3588" width="4.28515625" style="334" customWidth="1"/>
    <col min="3589" max="3589" width="6.42578125" style="334" customWidth="1"/>
    <col min="3590" max="3590" width="3.28515625" style="334" customWidth="1"/>
    <col min="3591" max="3591" width="6" style="334" customWidth="1"/>
    <col min="3592" max="3592" width="5.7109375" style="334" bestFit="1" customWidth="1"/>
    <col min="3593" max="3593" width="7" style="334" customWidth="1"/>
    <col min="3594" max="3594" width="5.42578125" style="334" customWidth="1"/>
    <col min="3595" max="3595" width="5" style="334" customWidth="1"/>
    <col min="3596" max="3596" width="6" style="334" bestFit="1" customWidth="1"/>
    <col min="3597" max="3597" width="6.140625" style="334" customWidth="1"/>
    <col min="3598" max="3598" width="16.5703125" style="334" customWidth="1"/>
    <col min="3599" max="3839" width="11.42578125" style="334"/>
    <col min="3840" max="3840" width="3.85546875" style="334" customWidth="1"/>
    <col min="3841" max="3841" width="49.7109375" style="334" customWidth="1"/>
    <col min="3842" max="3842" width="29.42578125" style="334" customWidth="1"/>
    <col min="3843" max="3843" width="6.28515625" style="334" customWidth="1"/>
    <col min="3844" max="3844" width="4.28515625" style="334" customWidth="1"/>
    <col min="3845" max="3845" width="6.42578125" style="334" customWidth="1"/>
    <col min="3846" max="3846" width="3.28515625" style="334" customWidth="1"/>
    <col min="3847" max="3847" width="6" style="334" customWidth="1"/>
    <col min="3848" max="3848" width="5.7109375" style="334" bestFit="1" customWidth="1"/>
    <col min="3849" max="3849" width="7" style="334" customWidth="1"/>
    <col min="3850" max="3850" width="5.42578125" style="334" customWidth="1"/>
    <col min="3851" max="3851" width="5" style="334" customWidth="1"/>
    <col min="3852" max="3852" width="6" style="334" bestFit="1" customWidth="1"/>
    <col min="3853" max="3853" width="6.140625" style="334" customWidth="1"/>
    <col min="3854" max="3854" width="16.5703125" style="334" customWidth="1"/>
    <col min="3855" max="4095" width="11.42578125" style="334"/>
    <col min="4096" max="4096" width="3.85546875" style="334" customWidth="1"/>
    <col min="4097" max="4097" width="49.7109375" style="334" customWidth="1"/>
    <col min="4098" max="4098" width="29.42578125" style="334" customWidth="1"/>
    <col min="4099" max="4099" width="6.28515625" style="334" customWidth="1"/>
    <col min="4100" max="4100" width="4.28515625" style="334" customWidth="1"/>
    <col min="4101" max="4101" width="6.42578125" style="334" customWidth="1"/>
    <col min="4102" max="4102" width="3.28515625" style="334" customWidth="1"/>
    <col min="4103" max="4103" width="6" style="334" customWidth="1"/>
    <col min="4104" max="4104" width="5.7109375" style="334" bestFit="1" customWidth="1"/>
    <col min="4105" max="4105" width="7" style="334" customWidth="1"/>
    <col min="4106" max="4106" width="5.42578125" style="334" customWidth="1"/>
    <col min="4107" max="4107" width="5" style="334" customWidth="1"/>
    <col min="4108" max="4108" width="6" style="334" bestFit="1" customWidth="1"/>
    <col min="4109" max="4109" width="6.140625" style="334" customWidth="1"/>
    <col min="4110" max="4110" width="16.5703125" style="334" customWidth="1"/>
    <col min="4111" max="4351" width="11.42578125" style="334"/>
    <col min="4352" max="4352" width="3.85546875" style="334" customWidth="1"/>
    <col min="4353" max="4353" width="49.7109375" style="334" customWidth="1"/>
    <col min="4354" max="4354" width="29.42578125" style="334" customWidth="1"/>
    <col min="4355" max="4355" width="6.28515625" style="334" customWidth="1"/>
    <col min="4356" max="4356" width="4.28515625" style="334" customWidth="1"/>
    <col min="4357" max="4357" width="6.42578125" style="334" customWidth="1"/>
    <col min="4358" max="4358" width="3.28515625" style="334" customWidth="1"/>
    <col min="4359" max="4359" width="6" style="334" customWidth="1"/>
    <col min="4360" max="4360" width="5.7109375" style="334" bestFit="1" customWidth="1"/>
    <col min="4361" max="4361" width="7" style="334" customWidth="1"/>
    <col min="4362" max="4362" width="5.42578125" style="334" customWidth="1"/>
    <col min="4363" max="4363" width="5" style="334" customWidth="1"/>
    <col min="4364" max="4364" width="6" style="334" bestFit="1" customWidth="1"/>
    <col min="4365" max="4365" width="6.140625" style="334" customWidth="1"/>
    <col min="4366" max="4366" width="16.5703125" style="334" customWidth="1"/>
    <col min="4367" max="4607" width="11.42578125" style="334"/>
    <col min="4608" max="4608" width="3.85546875" style="334" customWidth="1"/>
    <col min="4609" max="4609" width="49.7109375" style="334" customWidth="1"/>
    <col min="4610" max="4610" width="29.42578125" style="334" customWidth="1"/>
    <col min="4611" max="4611" width="6.28515625" style="334" customWidth="1"/>
    <col min="4612" max="4612" width="4.28515625" style="334" customWidth="1"/>
    <col min="4613" max="4613" width="6.42578125" style="334" customWidth="1"/>
    <col min="4614" max="4614" width="3.28515625" style="334" customWidth="1"/>
    <col min="4615" max="4615" width="6" style="334" customWidth="1"/>
    <col min="4616" max="4616" width="5.7109375" style="334" bestFit="1" customWidth="1"/>
    <col min="4617" max="4617" width="7" style="334" customWidth="1"/>
    <col min="4618" max="4618" width="5.42578125" style="334" customWidth="1"/>
    <col min="4619" max="4619" width="5" style="334" customWidth="1"/>
    <col min="4620" max="4620" width="6" style="334" bestFit="1" customWidth="1"/>
    <col min="4621" max="4621" width="6.140625" style="334" customWidth="1"/>
    <col min="4622" max="4622" width="16.5703125" style="334" customWidth="1"/>
    <col min="4623" max="4863" width="11.42578125" style="334"/>
    <col min="4864" max="4864" width="3.85546875" style="334" customWidth="1"/>
    <col min="4865" max="4865" width="49.7109375" style="334" customWidth="1"/>
    <col min="4866" max="4866" width="29.42578125" style="334" customWidth="1"/>
    <col min="4867" max="4867" width="6.28515625" style="334" customWidth="1"/>
    <col min="4868" max="4868" width="4.28515625" style="334" customWidth="1"/>
    <col min="4869" max="4869" width="6.42578125" style="334" customWidth="1"/>
    <col min="4870" max="4870" width="3.28515625" style="334" customWidth="1"/>
    <col min="4871" max="4871" width="6" style="334" customWidth="1"/>
    <col min="4872" max="4872" width="5.7109375" style="334" bestFit="1" customWidth="1"/>
    <col min="4873" max="4873" width="7" style="334" customWidth="1"/>
    <col min="4874" max="4874" width="5.42578125" style="334" customWidth="1"/>
    <col min="4875" max="4875" width="5" style="334" customWidth="1"/>
    <col min="4876" max="4876" width="6" style="334" bestFit="1" customWidth="1"/>
    <col min="4877" max="4877" width="6.140625" style="334" customWidth="1"/>
    <col min="4878" max="4878" width="16.5703125" style="334" customWidth="1"/>
    <col min="4879" max="5119" width="11.42578125" style="334"/>
    <col min="5120" max="5120" width="3.85546875" style="334" customWidth="1"/>
    <col min="5121" max="5121" width="49.7109375" style="334" customWidth="1"/>
    <col min="5122" max="5122" width="29.42578125" style="334" customWidth="1"/>
    <col min="5123" max="5123" width="6.28515625" style="334" customWidth="1"/>
    <col min="5124" max="5124" width="4.28515625" style="334" customWidth="1"/>
    <col min="5125" max="5125" width="6.42578125" style="334" customWidth="1"/>
    <col min="5126" max="5126" width="3.28515625" style="334" customWidth="1"/>
    <col min="5127" max="5127" width="6" style="334" customWidth="1"/>
    <col min="5128" max="5128" width="5.7109375" style="334" bestFit="1" customWidth="1"/>
    <col min="5129" max="5129" width="7" style="334" customWidth="1"/>
    <col min="5130" max="5130" width="5.42578125" style="334" customWidth="1"/>
    <col min="5131" max="5131" width="5" style="334" customWidth="1"/>
    <col min="5132" max="5132" width="6" style="334" bestFit="1" customWidth="1"/>
    <col min="5133" max="5133" width="6.140625" style="334" customWidth="1"/>
    <col min="5134" max="5134" width="16.5703125" style="334" customWidth="1"/>
    <col min="5135" max="5375" width="11.42578125" style="334"/>
    <col min="5376" max="5376" width="3.85546875" style="334" customWidth="1"/>
    <col min="5377" max="5377" width="49.7109375" style="334" customWidth="1"/>
    <col min="5378" max="5378" width="29.42578125" style="334" customWidth="1"/>
    <col min="5379" max="5379" width="6.28515625" style="334" customWidth="1"/>
    <col min="5380" max="5380" width="4.28515625" style="334" customWidth="1"/>
    <col min="5381" max="5381" width="6.42578125" style="334" customWidth="1"/>
    <col min="5382" max="5382" width="3.28515625" style="334" customWidth="1"/>
    <col min="5383" max="5383" width="6" style="334" customWidth="1"/>
    <col min="5384" max="5384" width="5.7109375" style="334" bestFit="1" customWidth="1"/>
    <col min="5385" max="5385" width="7" style="334" customWidth="1"/>
    <col min="5386" max="5386" width="5.42578125" style="334" customWidth="1"/>
    <col min="5387" max="5387" width="5" style="334" customWidth="1"/>
    <col min="5388" max="5388" width="6" style="334" bestFit="1" customWidth="1"/>
    <col min="5389" max="5389" width="6.140625" style="334" customWidth="1"/>
    <col min="5390" max="5390" width="16.5703125" style="334" customWidth="1"/>
    <col min="5391" max="5631" width="11.42578125" style="334"/>
    <col min="5632" max="5632" width="3.85546875" style="334" customWidth="1"/>
    <col min="5633" max="5633" width="49.7109375" style="334" customWidth="1"/>
    <col min="5634" max="5634" width="29.42578125" style="334" customWidth="1"/>
    <col min="5635" max="5635" width="6.28515625" style="334" customWidth="1"/>
    <col min="5636" max="5636" width="4.28515625" style="334" customWidth="1"/>
    <col min="5637" max="5637" width="6.42578125" style="334" customWidth="1"/>
    <col min="5638" max="5638" width="3.28515625" style="334" customWidth="1"/>
    <col min="5639" max="5639" width="6" style="334" customWidth="1"/>
    <col min="5640" max="5640" width="5.7109375" style="334" bestFit="1" customWidth="1"/>
    <col min="5641" max="5641" width="7" style="334" customWidth="1"/>
    <col min="5642" max="5642" width="5.42578125" style="334" customWidth="1"/>
    <col min="5643" max="5643" width="5" style="334" customWidth="1"/>
    <col min="5644" max="5644" width="6" style="334" bestFit="1" customWidth="1"/>
    <col min="5645" max="5645" width="6.140625" style="334" customWidth="1"/>
    <col min="5646" max="5646" width="16.5703125" style="334" customWidth="1"/>
    <col min="5647" max="5887" width="11.42578125" style="334"/>
    <col min="5888" max="5888" width="3.85546875" style="334" customWidth="1"/>
    <col min="5889" max="5889" width="49.7109375" style="334" customWidth="1"/>
    <col min="5890" max="5890" width="29.42578125" style="334" customWidth="1"/>
    <col min="5891" max="5891" width="6.28515625" style="334" customWidth="1"/>
    <col min="5892" max="5892" width="4.28515625" style="334" customWidth="1"/>
    <col min="5893" max="5893" width="6.42578125" style="334" customWidth="1"/>
    <col min="5894" max="5894" width="3.28515625" style="334" customWidth="1"/>
    <col min="5895" max="5895" width="6" style="334" customWidth="1"/>
    <col min="5896" max="5896" width="5.7109375" style="334" bestFit="1" customWidth="1"/>
    <col min="5897" max="5897" width="7" style="334" customWidth="1"/>
    <col min="5898" max="5898" width="5.42578125" style="334" customWidth="1"/>
    <col min="5899" max="5899" width="5" style="334" customWidth="1"/>
    <col min="5900" max="5900" width="6" style="334" bestFit="1" customWidth="1"/>
    <col min="5901" max="5901" width="6.140625" style="334" customWidth="1"/>
    <col min="5902" max="5902" width="16.5703125" style="334" customWidth="1"/>
    <col min="5903" max="6143" width="11.42578125" style="334"/>
    <col min="6144" max="6144" width="3.85546875" style="334" customWidth="1"/>
    <col min="6145" max="6145" width="49.7109375" style="334" customWidth="1"/>
    <col min="6146" max="6146" width="29.42578125" style="334" customWidth="1"/>
    <col min="6147" max="6147" width="6.28515625" style="334" customWidth="1"/>
    <col min="6148" max="6148" width="4.28515625" style="334" customWidth="1"/>
    <col min="6149" max="6149" width="6.42578125" style="334" customWidth="1"/>
    <col min="6150" max="6150" width="3.28515625" style="334" customWidth="1"/>
    <col min="6151" max="6151" width="6" style="334" customWidth="1"/>
    <col min="6152" max="6152" width="5.7109375" style="334" bestFit="1" customWidth="1"/>
    <col min="6153" max="6153" width="7" style="334" customWidth="1"/>
    <col min="6154" max="6154" width="5.42578125" style="334" customWidth="1"/>
    <col min="6155" max="6155" width="5" style="334" customWidth="1"/>
    <col min="6156" max="6156" width="6" style="334" bestFit="1" customWidth="1"/>
    <col min="6157" max="6157" width="6.140625" style="334" customWidth="1"/>
    <col min="6158" max="6158" width="16.5703125" style="334" customWidth="1"/>
    <col min="6159" max="6399" width="11.42578125" style="334"/>
    <col min="6400" max="6400" width="3.85546875" style="334" customWidth="1"/>
    <col min="6401" max="6401" width="49.7109375" style="334" customWidth="1"/>
    <col min="6402" max="6402" width="29.42578125" style="334" customWidth="1"/>
    <col min="6403" max="6403" width="6.28515625" style="334" customWidth="1"/>
    <col min="6404" max="6404" width="4.28515625" style="334" customWidth="1"/>
    <col min="6405" max="6405" width="6.42578125" style="334" customWidth="1"/>
    <col min="6406" max="6406" width="3.28515625" style="334" customWidth="1"/>
    <col min="6407" max="6407" width="6" style="334" customWidth="1"/>
    <col min="6408" max="6408" width="5.7109375" style="334" bestFit="1" customWidth="1"/>
    <col min="6409" max="6409" width="7" style="334" customWidth="1"/>
    <col min="6410" max="6410" width="5.42578125" style="334" customWidth="1"/>
    <col min="6411" max="6411" width="5" style="334" customWidth="1"/>
    <col min="6412" max="6412" width="6" style="334" bestFit="1" customWidth="1"/>
    <col min="6413" max="6413" width="6.140625" style="334" customWidth="1"/>
    <col min="6414" max="6414" width="16.5703125" style="334" customWidth="1"/>
    <col min="6415" max="6655" width="11.42578125" style="334"/>
    <col min="6656" max="6656" width="3.85546875" style="334" customWidth="1"/>
    <col min="6657" max="6657" width="49.7109375" style="334" customWidth="1"/>
    <col min="6658" max="6658" width="29.42578125" style="334" customWidth="1"/>
    <col min="6659" max="6659" width="6.28515625" style="334" customWidth="1"/>
    <col min="6660" max="6660" width="4.28515625" style="334" customWidth="1"/>
    <col min="6661" max="6661" width="6.42578125" style="334" customWidth="1"/>
    <col min="6662" max="6662" width="3.28515625" style="334" customWidth="1"/>
    <col min="6663" max="6663" width="6" style="334" customWidth="1"/>
    <col min="6664" max="6664" width="5.7109375" style="334" bestFit="1" customWidth="1"/>
    <col min="6665" max="6665" width="7" style="334" customWidth="1"/>
    <col min="6666" max="6666" width="5.42578125" style="334" customWidth="1"/>
    <col min="6667" max="6667" width="5" style="334" customWidth="1"/>
    <col min="6668" max="6668" width="6" style="334" bestFit="1" customWidth="1"/>
    <col min="6669" max="6669" width="6.140625" style="334" customWidth="1"/>
    <col min="6670" max="6670" width="16.5703125" style="334" customWidth="1"/>
    <col min="6671" max="6911" width="11.42578125" style="334"/>
    <col min="6912" max="6912" width="3.85546875" style="334" customWidth="1"/>
    <col min="6913" max="6913" width="49.7109375" style="334" customWidth="1"/>
    <col min="6914" max="6914" width="29.42578125" style="334" customWidth="1"/>
    <col min="6915" max="6915" width="6.28515625" style="334" customWidth="1"/>
    <col min="6916" max="6916" width="4.28515625" style="334" customWidth="1"/>
    <col min="6917" max="6917" width="6.42578125" style="334" customWidth="1"/>
    <col min="6918" max="6918" width="3.28515625" style="334" customWidth="1"/>
    <col min="6919" max="6919" width="6" style="334" customWidth="1"/>
    <col min="6920" max="6920" width="5.7109375" style="334" bestFit="1" customWidth="1"/>
    <col min="6921" max="6921" width="7" style="334" customWidth="1"/>
    <col min="6922" max="6922" width="5.42578125" style="334" customWidth="1"/>
    <col min="6923" max="6923" width="5" style="334" customWidth="1"/>
    <col min="6924" max="6924" width="6" style="334" bestFit="1" customWidth="1"/>
    <col min="6925" max="6925" width="6.140625" style="334" customWidth="1"/>
    <col min="6926" max="6926" width="16.5703125" style="334" customWidth="1"/>
    <col min="6927" max="7167" width="11.42578125" style="334"/>
    <col min="7168" max="7168" width="3.85546875" style="334" customWidth="1"/>
    <col min="7169" max="7169" width="49.7109375" style="334" customWidth="1"/>
    <col min="7170" max="7170" width="29.42578125" style="334" customWidth="1"/>
    <col min="7171" max="7171" width="6.28515625" style="334" customWidth="1"/>
    <col min="7172" max="7172" width="4.28515625" style="334" customWidth="1"/>
    <col min="7173" max="7173" width="6.42578125" style="334" customWidth="1"/>
    <col min="7174" max="7174" width="3.28515625" style="334" customWidth="1"/>
    <col min="7175" max="7175" width="6" style="334" customWidth="1"/>
    <col min="7176" max="7176" width="5.7109375" style="334" bestFit="1" customWidth="1"/>
    <col min="7177" max="7177" width="7" style="334" customWidth="1"/>
    <col min="7178" max="7178" width="5.42578125" style="334" customWidth="1"/>
    <col min="7179" max="7179" width="5" style="334" customWidth="1"/>
    <col min="7180" max="7180" width="6" style="334" bestFit="1" customWidth="1"/>
    <col min="7181" max="7181" width="6.140625" style="334" customWidth="1"/>
    <col min="7182" max="7182" width="16.5703125" style="334" customWidth="1"/>
    <col min="7183" max="7423" width="11.42578125" style="334"/>
    <col min="7424" max="7424" width="3.85546875" style="334" customWidth="1"/>
    <col min="7425" max="7425" width="49.7109375" style="334" customWidth="1"/>
    <col min="7426" max="7426" width="29.42578125" style="334" customWidth="1"/>
    <col min="7427" max="7427" width="6.28515625" style="334" customWidth="1"/>
    <col min="7428" max="7428" width="4.28515625" style="334" customWidth="1"/>
    <col min="7429" max="7429" width="6.42578125" style="334" customWidth="1"/>
    <col min="7430" max="7430" width="3.28515625" style="334" customWidth="1"/>
    <col min="7431" max="7431" width="6" style="334" customWidth="1"/>
    <col min="7432" max="7432" width="5.7109375" style="334" bestFit="1" customWidth="1"/>
    <col min="7433" max="7433" width="7" style="334" customWidth="1"/>
    <col min="7434" max="7434" width="5.42578125" style="334" customWidth="1"/>
    <col min="7435" max="7435" width="5" style="334" customWidth="1"/>
    <col min="7436" max="7436" width="6" style="334" bestFit="1" customWidth="1"/>
    <col min="7437" max="7437" width="6.140625" style="334" customWidth="1"/>
    <col min="7438" max="7438" width="16.5703125" style="334" customWidth="1"/>
    <col min="7439" max="7679" width="11.42578125" style="334"/>
    <col min="7680" max="7680" width="3.85546875" style="334" customWidth="1"/>
    <col min="7681" max="7681" width="49.7109375" style="334" customWidth="1"/>
    <col min="7682" max="7682" width="29.42578125" style="334" customWidth="1"/>
    <col min="7683" max="7683" width="6.28515625" style="334" customWidth="1"/>
    <col min="7684" max="7684" width="4.28515625" style="334" customWidth="1"/>
    <col min="7685" max="7685" width="6.42578125" style="334" customWidth="1"/>
    <col min="7686" max="7686" width="3.28515625" style="334" customWidth="1"/>
    <col min="7687" max="7687" width="6" style="334" customWidth="1"/>
    <col min="7688" max="7688" width="5.7109375" style="334" bestFit="1" customWidth="1"/>
    <col min="7689" max="7689" width="7" style="334" customWidth="1"/>
    <col min="7690" max="7690" width="5.42578125" style="334" customWidth="1"/>
    <col min="7691" max="7691" width="5" style="334" customWidth="1"/>
    <col min="7692" max="7692" width="6" style="334" bestFit="1" customWidth="1"/>
    <col min="7693" max="7693" width="6.140625" style="334" customWidth="1"/>
    <col min="7694" max="7694" width="16.5703125" style="334" customWidth="1"/>
    <col min="7695" max="7935" width="11.42578125" style="334"/>
    <col min="7936" max="7936" width="3.85546875" style="334" customWidth="1"/>
    <col min="7937" max="7937" width="49.7109375" style="334" customWidth="1"/>
    <col min="7938" max="7938" width="29.42578125" style="334" customWidth="1"/>
    <col min="7939" max="7939" width="6.28515625" style="334" customWidth="1"/>
    <col min="7940" max="7940" width="4.28515625" style="334" customWidth="1"/>
    <col min="7941" max="7941" width="6.42578125" style="334" customWidth="1"/>
    <col min="7942" max="7942" width="3.28515625" style="334" customWidth="1"/>
    <col min="7943" max="7943" width="6" style="334" customWidth="1"/>
    <col min="7944" max="7944" width="5.7109375" style="334" bestFit="1" customWidth="1"/>
    <col min="7945" max="7945" width="7" style="334" customWidth="1"/>
    <col min="7946" max="7946" width="5.42578125" style="334" customWidth="1"/>
    <col min="7947" max="7947" width="5" style="334" customWidth="1"/>
    <col min="7948" max="7948" width="6" style="334" bestFit="1" customWidth="1"/>
    <col min="7949" max="7949" width="6.140625" style="334" customWidth="1"/>
    <col min="7950" max="7950" width="16.5703125" style="334" customWidth="1"/>
    <col min="7951" max="8191" width="11.42578125" style="334"/>
    <col min="8192" max="8192" width="3.85546875" style="334" customWidth="1"/>
    <col min="8193" max="8193" width="49.7109375" style="334" customWidth="1"/>
    <col min="8194" max="8194" width="29.42578125" style="334" customWidth="1"/>
    <col min="8195" max="8195" width="6.28515625" style="334" customWidth="1"/>
    <col min="8196" max="8196" width="4.28515625" style="334" customWidth="1"/>
    <col min="8197" max="8197" width="6.42578125" style="334" customWidth="1"/>
    <col min="8198" max="8198" width="3.28515625" style="334" customWidth="1"/>
    <col min="8199" max="8199" width="6" style="334" customWidth="1"/>
    <col min="8200" max="8200" width="5.7109375" style="334" bestFit="1" customWidth="1"/>
    <col min="8201" max="8201" width="7" style="334" customWidth="1"/>
    <col min="8202" max="8202" width="5.42578125" style="334" customWidth="1"/>
    <col min="8203" max="8203" width="5" style="334" customWidth="1"/>
    <col min="8204" max="8204" width="6" style="334" bestFit="1" customWidth="1"/>
    <col min="8205" max="8205" width="6.140625" style="334" customWidth="1"/>
    <col min="8206" max="8206" width="16.5703125" style="334" customWidth="1"/>
    <col min="8207" max="8447" width="11.42578125" style="334"/>
    <col min="8448" max="8448" width="3.85546875" style="334" customWidth="1"/>
    <col min="8449" max="8449" width="49.7109375" style="334" customWidth="1"/>
    <col min="8450" max="8450" width="29.42578125" style="334" customWidth="1"/>
    <col min="8451" max="8451" width="6.28515625" style="334" customWidth="1"/>
    <col min="8452" max="8452" width="4.28515625" style="334" customWidth="1"/>
    <col min="8453" max="8453" width="6.42578125" style="334" customWidth="1"/>
    <col min="8454" max="8454" width="3.28515625" style="334" customWidth="1"/>
    <col min="8455" max="8455" width="6" style="334" customWidth="1"/>
    <col min="8456" max="8456" width="5.7109375" style="334" bestFit="1" customWidth="1"/>
    <col min="8457" max="8457" width="7" style="334" customWidth="1"/>
    <col min="8458" max="8458" width="5.42578125" style="334" customWidth="1"/>
    <col min="8459" max="8459" width="5" style="334" customWidth="1"/>
    <col min="8460" max="8460" width="6" style="334" bestFit="1" customWidth="1"/>
    <col min="8461" max="8461" width="6.140625" style="334" customWidth="1"/>
    <col min="8462" max="8462" width="16.5703125" style="334" customWidth="1"/>
    <col min="8463" max="8703" width="11.42578125" style="334"/>
    <col min="8704" max="8704" width="3.85546875" style="334" customWidth="1"/>
    <col min="8705" max="8705" width="49.7109375" style="334" customWidth="1"/>
    <col min="8706" max="8706" width="29.42578125" style="334" customWidth="1"/>
    <col min="8707" max="8707" width="6.28515625" style="334" customWidth="1"/>
    <col min="8708" max="8708" width="4.28515625" style="334" customWidth="1"/>
    <col min="8709" max="8709" width="6.42578125" style="334" customWidth="1"/>
    <col min="8710" max="8710" width="3.28515625" style="334" customWidth="1"/>
    <col min="8711" max="8711" width="6" style="334" customWidth="1"/>
    <col min="8712" max="8712" width="5.7109375" style="334" bestFit="1" customWidth="1"/>
    <col min="8713" max="8713" width="7" style="334" customWidth="1"/>
    <col min="8714" max="8714" width="5.42578125" style="334" customWidth="1"/>
    <col min="8715" max="8715" width="5" style="334" customWidth="1"/>
    <col min="8716" max="8716" width="6" style="334" bestFit="1" customWidth="1"/>
    <col min="8717" max="8717" width="6.140625" style="334" customWidth="1"/>
    <col min="8718" max="8718" width="16.5703125" style="334" customWidth="1"/>
    <col min="8719" max="8959" width="11.42578125" style="334"/>
    <col min="8960" max="8960" width="3.85546875" style="334" customWidth="1"/>
    <col min="8961" max="8961" width="49.7109375" style="334" customWidth="1"/>
    <col min="8962" max="8962" width="29.42578125" style="334" customWidth="1"/>
    <col min="8963" max="8963" width="6.28515625" style="334" customWidth="1"/>
    <col min="8964" max="8964" width="4.28515625" style="334" customWidth="1"/>
    <col min="8965" max="8965" width="6.42578125" style="334" customWidth="1"/>
    <col min="8966" max="8966" width="3.28515625" style="334" customWidth="1"/>
    <col min="8967" max="8967" width="6" style="334" customWidth="1"/>
    <col min="8968" max="8968" width="5.7109375" style="334" bestFit="1" customWidth="1"/>
    <col min="8969" max="8969" width="7" style="334" customWidth="1"/>
    <col min="8970" max="8970" width="5.42578125" style="334" customWidth="1"/>
    <col min="8971" max="8971" width="5" style="334" customWidth="1"/>
    <col min="8972" max="8972" width="6" style="334" bestFit="1" customWidth="1"/>
    <col min="8973" max="8973" width="6.140625" style="334" customWidth="1"/>
    <col min="8974" max="8974" width="16.5703125" style="334" customWidth="1"/>
    <col min="8975" max="9215" width="11.42578125" style="334"/>
    <col min="9216" max="9216" width="3.85546875" style="334" customWidth="1"/>
    <col min="9217" max="9217" width="49.7109375" style="334" customWidth="1"/>
    <col min="9218" max="9218" width="29.42578125" style="334" customWidth="1"/>
    <col min="9219" max="9219" width="6.28515625" style="334" customWidth="1"/>
    <col min="9220" max="9220" width="4.28515625" style="334" customWidth="1"/>
    <col min="9221" max="9221" width="6.42578125" style="334" customWidth="1"/>
    <col min="9222" max="9222" width="3.28515625" style="334" customWidth="1"/>
    <col min="9223" max="9223" width="6" style="334" customWidth="1"/>
    <col min="9224" max="9224" width="5.7109375" style="334" bestFit="1" customWidth="1"/>
    <col min="9225" max="9225" width="7" style="334" customWidth="1"/>
    <col min="9226" max="9226" width="5.42578125" style="334" customWidth="1"/>
    <col min="9227" max="9227" width="5" style="334" customWidth="1"/>
    <col min="9228" max="9228" width="6" style="334" bestFit="1" customWidth="1"/>
    <col min="9229" max="9229" width="6.140625" style="334" customWidth="1"/>
    <col min="9230" max="9230" width="16.5703125" style="334" customWidth="1"/>
    <col min="9231" max="9471" width="11.42578125" style="334"/>
    <col min="9472" max="9472" width="3.85546875" style="334" customWidth="1"/>
    <col min="9473" max="9473" width="49.7109375" style="334" customWidth="1"/>
    <col min="9474" max="9474" width="29.42578125" style="334" customWidth="1"/>
    <col min="9475" max="9475" width="6.28515625" style="334" customWidth="1"/>
    <col min="9476" max="9476" width="4.28515625" style="334" customWidth="1"/>
    <col min="9477" max="9477" width="6.42578125" style="334" customWidth="1"/>
    <col min="9478" max="9478" width="3.28515625" style="334" customWidth="1"/>
    <col min="9479" max="9479" width="6" style="334" customWidth="1"/>
    <col min="9480" max="9480" width="5.7109375" style="334" bestFit="1" customWidth="1"/>
    <col min="9481" max="9481" width="7" style="334" customWidth="1"/>
    <col min="9482" max="9482" width="5.42578125" style="334" customWidth="1"/>
    <col min="9483" max="9483" width="5" style="334" customWidth="1"/>
    <col min="9484" max="9484" width="6" style="334" bestFit="1" customWidth="1"/>
    <col min="9485" max="9485" width="6.140625" style="334" customWidth="1"/>
    <col min="9486" max="9486" width="16.5703125" style="334" customWidth="1"/>
    <col min="9487" max="9727" width="11.42578125" style="334"/>
    <col min="9728" max="9728" width="3.85546875" style="334" customWidth="1"/>
    <col min="9729" max="9729" width="49.7109375" style="334" customWidth="1"/>
    <col min="9730" max="9730" width="29.42578125" style="334" customWidth="1"/>
    <col min="9731" max="9731" width="6.28515625" style="334" customWidth="1"/>
    <col min="9732" max="9732" width="4.28515625" style="334" customWidth="1"/>
    <col min="9733" max="9733" width="6.42578125" style="334" customWidth="1"/>
    <col min="9734" max="9734" width="3.28515625" style="334" customWidth="1"/>
    <col min="9735" max="9735" width="6" style="334" customWidth="1"/>
    <col min="9736" max="9736" width="5.7109375" style="334" bestFit="1" customWidth="1"/>
    <col min="9737" max="9737" width="7" style="334" customWidth="1"/>
    <col min="9738" max="9738" width="5.42578125" style="334" customWidth="1"/>
    <col min="9739" max="9739" width="5" style="334" customWidth="1"/>
    <col min="9740" max="9740" width="6" style="334" bestFit="1" customWidth="1"/>
    <col min="9741" max="9741" width="6.140625" style="334" customWidth="1"/>
    <col min="9742" max="9742" width="16.5703125" style="334" customWidth="1"/>
    <col min="9743" max="9983" width="11.42578125" style="334"/>
    <col min="9984" max="9984" width="3.85546875" style="334" customWidth="1"/>
    <col min="9985" max="9985" width="49.7109375" style="334" customWidth="1"/>
    <col min="9986" max="9986" width="29.42578125" style="334" customWidth="1"/>
    <col min="9987" max="9987" width="6.28515625" style="334" customWidth="1"/>
    <col min="9988" max="9988" width="4.28515625" style="334" customWidth="1"/>
    <col min="9989" max="9989" width="6.42578125" style="334" customWidth="1"/>
    <col min="9990" max="9990" width="3.28515625" style="334" customWidth="1"/>
    <col min="9991" max="9991" width="6" style="334" customWidth="1"/>
    <col min="9992" max="9992" width="5.7109375" style="334" bestFit="1" customWidth="1"/>
    <col min="9993" max="9993" width="7" style="334" customWidth="1"/>
    <col min="9994" max="9994" width="5.42578125" style="334" customWidth="1"/>
    <col min="9995" max="9995" width="5" style="334" customWidth="1"/>
    <col min="9996" max="9996" width="6" style="334" bestFit="1" customWidth="1"/>
    <col min="9997" max="9997" width="6.140625" style="334" customWidth="1"/>
    <col min="9998" max="9998" width="16.5703125" style="334" customWidth="1"/>
    <col min="9999" max="10239" width="11.42578125" style="334"/>
    <col min="10240" max="10240" width="3.85546875" style="334" customWidth="1"/>
    <col min="10241" max="10241" width="49.7109375" style="334" customWidth="1"/>
    <col min="10242" max="10242" width="29.42578125" style="334" customWidth="1"/>
    <col min="10243" max="10243" width="6.28515625" style="334" customWidth="1"/>
    <col min="10244" max="10244" width="4.28515625" style="334" customWidth="1"/>
    <col min="10245" max="10245" width="6.42578125" style="334" customWidth="1"/>
    <col min="10246" max="10246" width="3.28515625" style="334" customWidth="1"/>
    <col min="10247" max="10247" width="6" style="334" customWidth="1"/>
    <col min="10248" max="10248" width="5.7109375" style="334" bestFit="1" customWidth="1"/>
    <col min="10249" max="10249" width="7" style="334" customWidth="1"/>
    <col min="10250" max="10250" width="5.42578125" style="334" customWidth="1"/>
    <col min="10251" max="10251" width="5" style="334" customWidth="1"/>
    <col min="10252" max="10252" width="6" style="334" bestFit="1" customWidth="1"/>
    <col min="10253" max="10253" width="6.140625" style="334" customWidth="1"/>
    <col min="10254" max="10254" width="16.5703125" style="334" customWidth="1"/>
    <col min="10255" max="10495" width="11.42578125" style="334"/>
    <col min="10496" max="10496" width="3.85546875" style="334" customWidth="1"/>
    <col min="10497" max="10497" width="49.7109375" style="334" customWidth="1"/>
    <col min="10498" max="10498" width="29.42578125" style="334" customWidth="1"/>
    <col min="10499" max="10499" width="6.28515625" style="334" customWidth="1"/>
    <col min="10500" max="10500" width="4.28515625" style="334" customWidth="1"/>
    <col min="10501" max="10501" width="6.42578125" style="334" customWidth="1"/>
    <col min="10502" max="10502" width="3.28515625" style="334" customWidth="1"/>
    <col min="10503" max="10503" width="6" style="334" customWidth="1"/>
    <col min="10504" max="10504" width="5.7109375" style="334" bestFit="1" customWidth="1"/>
    <col min="10505" max="10505" width="7" style="334" customWidth="1"/>
    <col min="10506" max="10506" width="5.42578125" style="334" customWidth="1"/>
    <col min="10507" max="10507" width="5" style="334" customWidth="1"/>
    <col min="10508" max="10508" width="6" style="334" bestFit="1" customWidth="1"/>
    <col min="10509" max="10509" width="6.140625" style="334" customWidth="1"/>
    <col min="10510" max="10510" width="16.5703125" style="334" customWidth="1"/>
    <col min="10511" max="10751" width="11.42578125" style="334"/>
    <col min="10752" max="10752" width="3.85546875" style="334" customWidth="1"/>
    <col min="10753" max="10753" width="49.7109375" style="334" customWidth="1"/>
    <col min="10754" max="10754" width="29.42578125" style="334" customWidth="1"/>
    <col min="10755" max="10755" width="6.28515625" style="334" customWidth="1"/>
    <col min="10756" max="10756" width="4.28515625" style="334" customWidth="1"/>
    <col min="10757" max="10757" width="6.42578125" style="334" customWidth="1"/>
    <col min="10758" max="10758" width="3.28515625" style="334" customWidth="1"/>
    <col min="10759" max="10759" width="6" style="334" customWidth="1"/>
    <col min="10760" max="10760" width="5.7109375" style="334" bestFit="1" customWidth="1"/>
    <col min="10761" max="10761" width="7" style="334" customWidth="1"/>
    <col min="10762" max="10762" width="5.42578125" style="334" customWidth="1"/>
    <col min="10763" max="10763" width="5" style="334" customWidth="1"/>
    <col min="10764" max="10764" width="6" style="334" bestFit="1" customWidth="1"/>
    <col min="10765" max="10765" width="6.140625" style="334" customWidth="1"/>
    <col min="10766" max="10766" width="16.5703125" style="334" customWidth="1"/>
    <col min="10767" max="11007" width="11.42578125" style="334"/>
    <col min="11008" max="11008" width="3.85546875" style="334" customWidth="1"/>
    <col min="11009" max="11009" width="49.7109375" style="334" customWidth="1"/>
    <col min="11010" max="11010" width="29.42578125" style="334" customWidth="1"/>
    <col min="11011" max="11011" width="6.28515625" style="334" customWidth="1"/>
    <col min="11012" max="11012" width="4.28515625" style="334" customWidth="1"/>
    <col min="11013" max="11013" width="6.42578125" style="334" customWidth="1"/>
    <col min="11014" max="11014" width="3.28515625" style="334" customWidth="1"/>
    <col min="11015" max="11015" width="6" style="334" customWidth="1"/>
    <col min="11016" max="11016" width="5.7109375" style="334" bestFit="1" customWidth="1"/>
    <col min="11017" max="11017" width="7" style="334" customWidth="1"/>
    <col min="11018" max="11018" width="5.42578125" style="334" customWidth="1"/>
    <col min="11019" max="11019" width="5" style="334" customWidth="1"/>
    <col min="11020" max="11020" width="6" style="334" bestFit="1" customWidth="1"/>
    <col min="11021" max="11021" width="6.140625" style="334" customWidth="1"/>
    <col min="11022" max="11022" width="16.5703125" style="334" customWidth="1"/>
    <col min="11023" max="11263" width="11.42578125" style="334"/>
    <col min="11264" max="11264" width="3.85546875" style="334" customWidth="1"/>
    <col min="11265" max="11265" width="49.7109375" style="334" customWidth="1"/>
    <col min="11266" max="11266" width="29.42578125" style="334" customWidth="1"/>
    <col min="11267" max="11267" width="6.28515625" style="334" customWidth="1"/>
    <col min="11268" max="11268" width="4.28515625" style="334" customWidth="1"/>
    <col min="11269" max="11269" width="6.42578125" style="334" customWidth="1"/>
    <col min="11270" max="11270" width="3.28515625" style="334" customWidth="1"/>
    <col min="11271" max="11271" width="6" style="334" customWidth="1"/>
    <col min="11272" max="11272" width="5.7109375" style="334" bestFit="1" customWidth="1"/>
    <col min="11273" max="11273" width="7" style="334" customWidth="1"/>
    <col min="11274" max="11274" width="5.42578125" style="334" customWidth="1"/>
    <col min="11275" max="11275" width="5" style="334" customWidth="1"/>
    <col min="11276" max="11276" width="6" style="334" bestFit="1" customWidth="1"/>
    <col min="11277" max="11277" width="6.140625" style="334" customWidth="1"/>
    <col min="11278" max="11278" width="16.5703125" style="334" customWidth="1"/>
    <col min="11279" max="11519" width="11.42578125" style="334"/>
    <col min="11520" max="11520" width="3.85546875" style="334" customWidth="1"/>
    <col min="11521" max="11521" width="49.7109375" style="334" customWidth="1"/>
    <col min="11522" max="11522" width="29.42578125" style="334" customWidth="1"/>
    <col min="11523" max="11523" width="6.28515625" style="334" customWidth="1"/>
    <col min="11524" max="11524" width="4.28515625" style="334" customWidth="1"/>
    <col min="11525" max="11525" width="6.42578125" style="334" customWidth="1"/>
    <col min="11526" max="11526" width="3.28515625" style="334" customWidth="1"/>
    <col min="11527" max="11527" width="6" style="334" customWidth="1"/>
    <col min="11528" max="11528" width="5.7109375" style="334" bestFit="1" customWidth="1"/>
    <col min="11529" max="11529" width="7" style="334" customWidth="1"/>
    <col min="11530" max="11530" width="5.42578125" style="334" customWidth="1"/>
    <col min="11531" max="11531" width="5" style="334" customWidth="1"/>
    <col min="11532" max="11532" width="6" style="334" bestFit="1" customWidth="1"/>
    <col min="11533" max="11533" width="6.140625" style="334" customWidth="1"/>
    <col min="11534" max="11534" width="16.5703125" style="334" customWidth="1"/>
    <col min="11535" max="11775" width="11.42578125" style="334"/>
    <col min="11776" max="11776" width="3.85546875" style="334" customWidth="1"/>
    <col min="11777" max="11777" width="49.7109375" style="334" customWidth="1"/>
    <col min="11778" max="11778" width="29.42578125" style="334" customWidth="1"/>
    <col min="11779" max="11779" width="6.28515625" style="334" customWidth="1"/>
    <col min="11780" max="11780" width="4.28515625" style="334" customWidth="1"/>
    <col min="11781" max="11781" width="6.42578125" style="334" customWidth="1"/>
    <col min="11782" max="11782" width="3.28515625" style="334" customWidth="1"/>
    <col min="11783" max="11783" width="6" style="334" customWidth="1"/>
    <col min="11784" max="11784" width="5.7109375" style="334" bestFit="1" customWidth="1"/>
    <col min="11785" max="11785" width="7" style="334" customWidth="1"/>
    <col min="11786" max="11786" width="5.42578125" style="334" customWidth="1"/>
    <col min="11787" max="11787" width="5" style="334" customWidth="1"/>
    <col min="11788" max="11788" width="6" style="334" bestFit="1" customWidth="1"/>
    <col min="11789" max="11789" width="6.140625" style="334" customWidth="1"/>
    <col min="11790" max="11790" width="16.5703125" style="334" customWidth="1"/>
    <col min="11791" max="12031" width="11.42578125" style="334"/>
    <col min="12032" max="12032" width="3.85546875" style="334" customWidth="1"/>
    <col min="12033" max="12033" width="49.7109375" style="334" customWidth="1"/>
    <col min="12034" max="12034" width="29.42578125" style="334" customWidth="1"/>
    <col min="12035" max="12035" width="6.28515625" style="334" customWidth="1"/>
    <col min="12036" max="12036" width="4.28515625" style="334" customWidth="1"/>
    <col min="12037" max="12037" width="6.42578125" style="334" customWidth="1"/>
    <col min="12038" max="12038" width="3.28515625" style="334" customWidth="1"/>
    <col min="12039" max="12039" width="6" style="334" customWidth="1"/>
    <col min="12040" max="12040" width="5.7109375" style="334" bestFit="1" customWidth="1"/>
    <col min="12041" max="12041" width="7" style="334" customWidth="1"/>
    <col min="12042" max="12042" width="5.42578125" style="334" customWidth="1"/>
    <col min="12043" max="12043" width="5" style="334" customWidth="1"/>
    <col min="12044" max="12044" width="6" style="334" bestFit="1" customWidth="1"/>
    <col min="12045" max="12045" width="6.140625" style="334" customWidth="1"/>
    <col min="12046" max="12046" width="16.5703125" style="334" customWidth="1"/>
    <col min="12047" max="12287" width="11.42578125" style="334"/>
    <col min="12288" max="12288" width="3.85546875" style="334" customWidth="1"/>
    <col min="12289" max="12289" width="49.7109375" style="334" customWidth="1"/>
    <col min="12290" max="12290" width="29.42578125" style="334" customWidth="1"/>
    <col min="12291" max="12291" width="6.28515625" style="334" customWidth="1"/>
    <col min="12292" max="12292" width="4.28515625" style="334" customWidth="1"/>
    <col min="12293" max="12293" width="6.42578125" style="334" customWidth="1"/>
    <col min="12294" max="12294" width="3.28515625" style="334" customWidth="1"/>
    <col min="12295" max="12295" width="6" style="334" customWidth="1"/>
    <col min="12296" max="12296" width="5.7109375" style="334" bestFit="1" customWidth="1"/>
    <col min="12297" max="12297" width="7" style="334" customWidth="1"/>
    <col min="12298" max="12298" width="5.42578125" style="334" customWidth="1"/>
    <col min="12299" max="12299" width="5" style="334" customWidth="1"/>
    <col min="12300" max="12300" width="6" style="334" bestFit="1" customWidth="1"/>
    <col min="12301" max="12301" width="6.140625" style="334" customWidth="1"/>
    <col min="12302" max="12302" width="16.5703125" style="334" customWidth="1"/>
    <col min="12303" max="12543" width="11.42578125" style="334"/>
    <col min="12544" max="12544" width="3.85546875" style="334" customWidth="1"/>
    <col min="12545" max="12545" width="49.7109375" style="334" customWidth="1"/>
    <col min="12546" max="12546" width="29.42578125" style="334" customWidth="1"/>
    <col min="12547" max="12547" width="6.28515625" style="334" customWidth="1"/>
    <col min="12548" max="12548" width="4.28515625" style="334" customWidth="1"/>
    <col min="12549" max="12549" width="6.42578125" style="334" customWidth="1"/>
    <col min="12550" max="12550" width="3.28515625" style="334" customWidth="1"/>
    <col min="12551" max="12551" width="6" style="334" customWidth="1"/>
    <col min="12552" max="12552" width="5.7109375" style="334" bestFit="1" customWidth="1"/>
    <col min="12553" max="12553" width="7" style="334" customWidth="1"/>
    <col min="12554" max="12554" width="5.42578125" style="334" customWidth="1"/>
    <col min="12555" max="12555" width="5" style="334" customWidth="1"/>
    <col min="12556" max="12556" width="6" style="334" bestFit="1" customWidth="1"/>
    <col min="12557" max="12557" width="6.140625" style="334" customWidth="1"/>
    <col min="12558" max="12558" width="16.5703125" style="334" customWidth="1"/>
    <col min="12559" max="12799" width="11.42578125" style="334"/>
    <col min="12800" max="12800" width="3.85546875" style="334" customWidth="1"/>
    <col min="12801" max="12801" width="49.7109375" style="334" customWidth="1"/>
    <col min="12802" max="12802" width="29.42578125" style="334" customWidth="1"/>
    <col min="12803" max="12803" width="6.28515625" style="334" customWidth="1"/>
    <col min="12804" max="12804" width="4.28515625" style="334" customWidth="1"/>
    <col min="12805" max="12805" width="6.42578125" style="334" customWidth="1"/>
    <col min="12806" max="12806" width="3.28515625" style="334" customWidth="1"/>
    <col min="12807" max="12807" width="6" style="334" customWidth="1"/>
    <col min="12808" max="12808" width="5.7109375" style="334" bestFit="1" customWidth="1"/>
    <col min="12809" max="12809" width="7" style="334" customWidth="1"/>
    <col min="12810" max="12810" width="5.42578125" style="334" customWidth="1"/>
    <col min="12811" max="12811" width="5" style="334" customWidth="1"/>
    <col min="12812" max="12812" width="6" style="334" bestFit="1" customWidth="1"/>
    <col min="12813" max="12813" width="6.140625" style="334" customWidth="1"/>
    <col min="12814" max="12814" width="16.5703125" style="334" customWidth="1"/>
    <col min="12815" max="13055" width="11.42578125" style="334"/>
    <col min="13056" max="13056" width="3.85546875" style="334" customWidth="1"/>
    <col min="13057" max="13057" width="49.7109375" style="334" customWidth="1"/>
    <col min="13058" max="13058" width="29.42578125" style="334" customWidth="1"/>
    <col min="13059" max="13059" width="6.28515625" style="334" customWidth="1"/>
    <col min="13060" max="13060" width="4.28515625" style="334" customWidth="1"/>
    <col min="13061" max="13061" width="6.42578125" style="334" customWidth="1"/>
    <col min="13062" max="13062" width="3.28515625" style="334" customWidth="1"/>
    <col min="13063" max="13063" width="6" style="334" customWidth="1"/>
    <col min="13064" max="13064" width="5.7109375" style="334" bestFit="1" customWidth="1"/>
    <col min="13065" max="13065" width="7" style="334" customWidth="1"/>
    <col min="13066" max="13066" width="5.42578125" style="334" customWidth="1"/>
    <col min="13067" max="13067" width="5" style="334" customWidth="1"/>
    <col min="13068" max="13068" width="6" style="334" bestFit="1" customWidth="1"/>
    <col min="13069" max="13069" width="6.140625" style="334" customWidth="1"/>
    <col min="13070" max="13070" width="16.5703125" style="334" customWidth="1"/>
    <col min="13071" max="13311" width="11.42578125" style="334"/>
    <col min="13312" max="13312" width="3.85546875" style="334" customWidth="1"/>
    <col min="13313" max="13313" width="49.7109375" style="334" customWidth="1"/>
    <col min="13314" max="13314" width="29.42578125" style="334" customWidth="1"/>
    <col min="13315" max="13315" width="6.28515625" style="334" customWidth="1"/>
    <col min="13316" max="13316" width="4.28515625" style="334" customWidth="1"/>
    <col min="13317" max="13317" width="6.42578125" style="334" customWidth="1"/>
    <col min="13318" max="13318" width="3.28515625" style="334" customWidth="1"/>
    <col min="13319" max="13319" width="6" style="334" customWidth="1"/>
    <col min="13320" max="13320" width="5.7109375" style="334" bestFit="1" customWidth="1"/>
    <col min="13321" max="13321" width="7" style="334" customWidth="1"/>
    <col min="13322" max="13322" width="5.42578125" style="334" customWidth="1"/>
    <col min="13323" max="13323" width="5" style="334" customWidth="1"/>
    <col min="13324" max="13324" width="6" style="334" bestFit="1" customWidth="1"/>
    <col min="13325" max="13325" width="6.140625" style="334" customWidth="1"/>
    <col min="13326" max="13326" width="16.5703125" style="334" customWidth="1"/>
    <col min="13327" max="13567" width="11.42578125" style="334"/>
    <col min="13568" max="13568" width="3.85546875" style="334" customWidth="1"/>
    <col min="13569" max="13569" width="49.7109375" style="334" customWidth="1"/>
    <col min="13570" max="13570" width="29.42578125" style="334" customWidth="1"/>
    <col min="13571" max="13571" width="6.28515625" style="334" customWidth="1"/>
    <col min="13572" max="13572" width="4.28515625" style="334" customWidth="1"/>
    <col min="13573" max="13573" width="6.42578125" style="334" customWidth="1"/>
    <col min="13574" max="13574" width="3.28515625" style="334" customWidth="1"/>
    <col min="13575" max="13575" width="6" style="334" customWidth="1"/>
    <col min="13576" max="13576" width="5.7109375" style="334" bestFit="1" customWidth="1"/>
    <col min="13577" max="13577" width="7" style="334" customWidth="1"/>
    <col min="13578" max="13578" width="5.42578125" style="334" customWidth="1"/>
    <col min="13579" max="13579" width="5" style="334" customWidth="1"/>
    <col min="13580" max="13580" width="6" style="334" bestFit="1" customWidth="1"/>
    <col min="13581" max="13581" width="6.140625" style="334" customWidth="1"/>
    <col min="13582" max="13582" width="16.5703125" style="334" customWidth="1"/>
    <col min="13583" max="13823" width="11.42578125" style="334"/>
    <col min="13824" max="13824" width="3.85546875" style="334" customWidth="1"/>
    <col min="13825" max="13825" width="49.7109375" style="334" customWidth="1"/>
    <col min="13826" max="13826" width="29.42578125" style="334" customWidth="1"/>
    <col min="13827" max="13827" width="6.28515625" style="334" customWidth="1"/>
    <col min="13828" max="13828" width="4.28515625" style="334" customWidth="1"/>
    <col min="13829" max="13829" width="6.42578125" style="334" customWidth="1"/>
    <col min="13830" max="13830" width="3.28515625" style="334" customWidth="1"/>
    <col min="13831" max="13831" width="6" style="334" customWidth="1"/>
    <col min="13832" max="13832" width="5.7109375" style="334" bestFit="1" customWidth="1"/>
    <col min="13833" max="13833" width="7" style="334" customWidth="1"/>
    <col min="13834" max="13834" width="5.42578125" style="334" customWidth="1"/>
    <col min="13835" max="13835" width="5" style="334" customWidth="1"/>
    <col min="13836" max="13836" width="6" style="334" bestFit="1" customWidth="1"/>
    <col min="13837" max="13837" width="6.140625" style="334" customWidth="1"/>
    <col min="13838" max="13838" width="16.5703125" style="334" customWidth="1"/>
    <col min="13839" max="14079" width="11.42578125" style="334"/>
    <col min="14080" max="14080" width="3.85546875" style="334" customWidth="1"/>
    <col min="14081" max="14081" width="49.7109375" style="334" customWidth="1"/>
    <col min="14082" max="14082" width="29.42578125" style="334" customWidth="1"/>
    <col min="14083" max="14083" width="6.28515625" style="334" customWidth="1"/>
    <col min="14084" max="14084" width="4.28515625" style="334" customWidth="1"/>
    <col min="14085" max="14085" width="6.42578125" style="334" customWidth="1"/>
    <col min="14086" max="14086" width="3.28515625" style="334" customWidth="1"/>
    <col min="14087" max="14087" width="6" style="334" customWidth="1"/>
    <col min="14088" max="14088" width="5.7109375" style="334" bestFit="1" customWidth="1"/>
    <col min="14089" max="14089" width="7" style="334" customWidth="1"/>
    <col min="14090" max="14090" width="5.42578125" style="334" customWidth="1"/>
    <col min="14091" max="14091" width="5" style="334" customWidth="1"/>
    <col min="14092" max="14092" width="6" style="334" bestFit="1" customWidth="1"/>
    <col min="14093" max="14093" width="6.140625" style="334" customWidth="1"/>
    <col min="14094" max="14094" width="16.5703125" style="334" customWidth="1"/>
    <col min="14095" max="14335" width="11.42578125" style="334"/>
    <col min="14336" max="14336" width="3.85546875" style="334" customWidth="1"/>
    <col min="14337" max="14337" width="49.7109375" style="334" customWidth="1"/>
    <col min="14338" max="14338" width="29.42578125" style="334" customWidth="1"/>
    <col min="14339" max="14339" width="6.28515625" style="334" customWidth="1"/>
    <col min="14340" max="14340" width="4.28515625" style="334" customWidth="1"/>
    <col min="14341" max="14341" width="6.42578125" style="334" customWidth="1"/>
    <col min="14342" max="14342" width="3.28515625" style="334" customWidth="1"/>
    <col min="14343" max="14343" width="6" style="334" customWidth="1"/>
    <col min="14344" max="14344" width="5.7109375" style="334" bestFit="1" customWidth="1"/>
    <col min="14345" max="14345" width="7" style="334" customWidth="1"/>
    <col min="14346" max="14346" width="5.42578125" style="334" customWidth="1"/>
    <col min="14347" max="14347" width="5" style="334" customWidth="1"/>
    <col min="14348" max="14348" width="6" style="334" bestFit="1" customWidth="1"/>
    <col min="14349" max="14349" width="6.140625" style="334" customWidth="1"/>
    <col min="14350" max="14350" width="16.5703125" style="334" customWidth="1"/>
    <col min="14351" max="14591" width="11.42578125" style="334"/>
    <col min="14592" max="14592" width="3.85546875" style="334" customWidth="1"/>
    <col min="14593" max="14593" width="49.7109375" style="334" customWidth="1"/>
    <col min="14594" max="14594" width="29.42578125" style="334" customWidth="1"/>
    <col min="14595" max="14595" width="6.28515625" style="334" customWidth="1"/>
    <col min="14596" max="14596" width="4.28515625" style="334" customWidth="1"/>
    <col min="14597" max="14597" width="6.42578125" style="334" customWidth="1"/>
    <col min="14598" max="14598" width="3.28515625" style="334" customWidth="1"/>
    <col min="14599" max="14599" width="6" style="334" customWidth="1"/>
    <col min="14600" max="14600" width="5.7109375" style="334" bestFit="1" customWidth="1"/>
    <col min="14601" max="14601" width="7" style="334" customWidth="1"/>
    <col min="14602" max="14602" width="5.42578125" style="334" customWidth="1"/>
    <col min="14603" max="14603" width="5" style="334" customWidth="1"/>
    <col min="14604" max="14604" width="6" style="334" bestFit="1" customWidth="1"/>
    <col min="14605" max="14605" width="6.140625" style="334" customWidth="1"/>
    <col min="14606" max="14606" width="16.5703125" style="334" customWidth="1"/>
    <col min="14607" max="14847" width="11.42578125" style="334"/>
    <col min="14848" max="14848" width="3.85546875" style="334" customWidth="1"/>
    <col min="14849" max="14849" width="49.7109375" style="334" customWidth="1"/>
    <col min="14850" max="14850" width="29.42578125" style="334" customWidth="1"/>
    <col min="14851" max="14851" width="6.28515625" style="334" customWidth="1"/>
    <col min="14852" max="14852" width="4.28515625" style="334" customWidth="1"/>
    <col min="14853" max="14853" width="6.42578125" style="334" customWidth="1"/>
    <col min="14854" max="14854" width="3.28515625" style="334" customWidth="1"/>
    <col min="14855" max="14855" width="6" style="334" customWidth="1"/>
    <col min="14856" max="14856" width="5.7109375" style="334" bestFit="1" customWidth="1"/>
    <col min="14857" max="14857" width="7" style="334" customWidth="1"/>
    <col min="14858" max="14858" width="5.42578125" style="334" customWidth="1"/>
    <col min="14859" max="14859" width="5" style="334" customWidth="1"/>
    <col min="14860" max="14860" width="6" style="334" bestFit="1" customWidth="1"/>
    <col min="14861" max="14861" width="6.140625" style="334" customWidth="1"/>
    <col min="14862" max="14862" width="16.5703125" style="334" customWidth="1"/>
    <col min="14863" max="15103" width="11.42578125" style="334"/>
    <col min="15104" max="15104" width="3.85546875" style="334" customWidth="1"/>
    <col min="15105" max="15105" width="49.7109375" style="334" customWidth="1"/>
    <col min="15106" max="15106" width="29.42578125" style="334" customWidth="1"/>
    <col min="15107" max="15107" width="6.28515625" style="334" customWidth="1"/>
    <col min="15108" max="15108" width="4.28515625" style="334" customWidth="1"/>
    <col min="15109" max="15109" width="6.42578125" style="334" customWidth="1"/>
    <col min="15110" max="15110" width="3.28515625" style="334" customWidth="1"/>
    <col min="15111" max="15111" width="6" style="334" customWidth="1"/>
    <col min="15112" max="15112" width="5.7109375" style="334" bestFit="1" customWidth="1"/>
    <col min="15113" max="15113" width="7" style="334" customWidth="1"/>
    <col min="15114" max="15114" width="5.42578125" style="334" customWidth="1"/>
    <col min="15115" max="15115" width="5" style="334" customWidth="1"/>
    <col min="15116" max="15116" width="6" style="334" bestFit="1" customWidth="1"/>
    <col min="15117" max="15117" width="6.140625" style="334" customWidth="1"/>
    <col min="15118" max="15118" width="16.5703125" style="334" customWidth="1"/>
    <col min="15119" max="15359" width="11.42578125" style="334"/>
    <col min="15360" max="15360" width="3.85546875" style="334" customWidth="1"/>
    <col min="15361" max="15361" width="49.7109375" style="334" customWidth="1"/>
    <col min="15362" max="15362" width="29.42578125" style="334" customWidth="1"/>
    <col min="15363" max="15363" width="6.28515625" style="334" customWidth="1"/>
    <col min="15364" max="15364" width="4.28515625" style="334" customWidth="1"/>
    <col min="15365" max="15365" width="6.42578125" style="334" customWidth="1"/>
    <col min="15366" max="15366" width="3.28515625" style="334" customWidth="1"/>
    <col min="15367" max="15367" width="6" style="334" customWidth="1"/>
    <col min="15368" max="15368" width="5.7109375" style="334" bestFit="1" customWidth="1"/>
    <col min="15369" max="15369" width="7" style="334" customWidth="1"/>
    <col min="15370" max="15370" width="5.42578125" style="334" customWidth="1"/>
    <col min="15371" max="15371" width="5" style="334" customWidth="1"/>
    <col min="15372" max="15372" width="6" style="334" bestFit="1" customWidth="1"/>
    <col min="15373" max="15373" width="6.140625" style="334" customWidth="1"/>
    <col min="15374" max="15374" width="16.5703125" style="334" customWidth="1"/>
    <col min="15375" max="15615" width="11.42578125" style="334"/>
    <col min="15616" max="15616" width="3.85546875" style="334" customWidth="1"/>
    <col min="15617" max="15617" width="49.7109375" style="334" customWidth="1"/>
    <col min="15618" max="15618" width="29.42578125" style="334" customWidth="1"/>
    <col min="15619" max="15619" width="6.28515625" style="334" customWidth="1"/>
    <col min="15620" max="15620" width="4.28515625" style="334" customWidth="1"/>
    <col min="15621" max="15621" width="6.42578125" style="334" customWidth="1"/>
    <col min="15622" max="15622" width="3.28515625" style="334" customWidth="1"/>
    <col min="15623" max="15623" width="6" style="334" customWidth="1"/>
    <col min="15624" max="15624" width="5.7109375" style="334" bestFit="1" customWidth="1"/>
    <col min="15625" max="15625" width="7" style="334" customWidth="1"/>
    <col min="15626" max="15626" width="5.42578125" style="334" customWidth="1"/>
    <col min="15627" max="15627" width="5" style="334" customWidth="1"/>
    <col min="15628" max="15628" width="6" style="334" bestFit="1" customWidth="1"/>
    <col min="15629" max="15629" width="6.140625" style="334" customWidth="1"/>
    <col min="15630" max="15630" width="16.5703125" style="334" customWidth="1"/>
    <col min="15631" max="15871" width="11.42578125" style="334"/>
    <col min="15872" max="15872" width="3.85546875" style="334" customWidth="1"/>
    <col min="15873" max="15873" width="49.7109375" style="334" customWidth="1"/>
    <col min="15874" max="15874" width="29.42578125" style="334" customWidth="1"/>
    <col min="15875" max="15875" width="6.28515625" style="334" customWidth="1"/>
    <col min="15876" max="15876" width="4.28515625" style="334" customWidth="1"/>
    <col min="15877" max="15877" width="6.42578125" style="334" customWidth="1"/>
    <col min="15878" max="15878" width="3.28515625" style="334" customWidth="1"/>
    <col min="15879" max="15879" width="6" style="334" customWidth="1"/>
    <col min="15880" max="15880" width="5.7109375" style="334" bestFit="1" customWidth="1"/>
    <col min="15881" max="15881" width="7" style="334" customWidth="1"/>
    <col min="15882" max="15882" width="5.42578125" style="334" customWidth="1"/>
    <col min="15883" max="15883" width="5" style="334" customWidth="1"/>
    <col min="15884" max="15884" width="6" style="334" bestFit="1" customWidth="1"/>
    <col min="15885" max="15885" width="6.140625" style="334" customWidth="1"/>
    <col min="15886" max="15886" width="16.5703125" style="334" customWidth="1"/>
    <col min="15887" max="16127" width="11.42578125" style="334"/>
    <col min="16128" max="16128" width="3.85546875" style="334" customWidth="1"/>
    <col min="16129" max="16129" width="49.7109375" style="334" customWidth="1"/>
    <col min="16130" max="16130" width="29.42578125" style="334" customWidth="1"/>
    <col min="16131" max="16131" width="6.28515625" style="334" customWidth="1"/>
    <col min="16132" max="16132" width="4.28515625" style="334" customWidth="1"/>
    <col min="16133" max="16133" width="6.42578125" style="334" customWidth="1"/>
    <col min="16134" max="16134" width="3.28515625" style="334" customWidth="1"/>
    <col min="16135" max="16135" width="6" style="334" customWidth="1"/>
    <col min="16136" max="16136" width="5.7109375" style="334" bestFit="1" customWidth="1"/>
    <col min="16137" max="16137" width="7" style="334" customWidth="1"/>
    <col min="16138" max="16138" width="5.42578125" style="334" customWidth="1"/>
    <col min="16139" max="16139" width="5" style="334" customWidth="1"/>
    <col min="16140" max="16140" width="6" style="334" bestFit="1" customWidth="1"/>
    <col min="16141" max="16141" width="6.140625" style="334" customWidth="1"/>
    <col min="16142" max="16142" width="16.5703125" style="334" customWidth="1"/>
    <col min="16143" max="16384" width="11.42578125" style="334"/>
  </cols>
  <sheetData>
    <row r="1" spans="1:17" ht="18" customHeight="1" thickBot="1" x14ac:dyDescent="0.3">
      <c r="B1" s="924" t="str">
        <f>'Recap Sheet'!A2</f>
        <v>School Food Authority:</v>
      </c>
      <c r="D1" s="308"/>
      <c r="E1" s="2384" t="str">
        <f>'Recap Sheet'!A3</f>
        <v>Offeror Name:</v>
      </c>
      <c r="F1" s="2384"/>
      <c r="G1" s="2384"/>
      <c r="H1" s="2384"/>
      <c r="I1" s="2384"/>
      <c r="J1" s="2384"/>
      <c r="K1" s="2384"/>
      <c r="L1" s="2384"/>
      <c r="M1" s="2384"/>
    </row>
    <row r="2" spans="1:17" s="8" customFormat="1" ht="18.75" customHeight="1" thickBot="1" x14ac:dyDescent="0.3">
      <c r="A2" s="975"/>
      <c r="B2" s="925" t="str">
        <f>'Recap Sheet'!B2</f>
        <v>WILLIAMSBURG COUNTY SCHOOLS</v>
      </c>
      <c r="C2" s="542" t="s">
        <v>27</v>
      </c>
      <c r="D2" s="1013"/>
      <c r="E2" s="2385">
        <f>'Recap Sheet'!B3</f>
        <v>0</v>
      </c>
      <c r="F2" s="2386"/>
      <c r="G2" s="2386"/>
      <c r="H2" s="2386"/>
      <c r="I2" s="2386"/>
      <c r="J2" s="2386"/>
      <c r="K2" s="2386"/>
      <c r="L2" s="2386"/>
      <c r="M2" s="2387"/>
      <c r="N2" s="7"/>
      <c r="P2" s="335"/>
      <c r="Q2" s="335"/>
    </row>
    <row r="3" spans="1:17" s="8" customFormat="1" ht="15" customHeight="1" x14ac:dyDescent="0.25">
      <c r="A3" s="974" t="s">
        <v>28</v>
      </c>
      <c r="B3" s="918" t="s">
        <v>29</v>
      </c>
      <c r="C3" s="11" t="s">
        <v>30</v>
      </c>
      <c r="D3" s="1014"/>
      <c r="E3" s="920"/>
      <c r="F3" s="2388" t="s">
        <v>3</v>
      </c>
      <c r="G3" s="2388"/>
      <c r="H3" s="2388"/>
      <c r="I3" s="2388"/>
      <c r="J3" s="2388"/>
      <c r="K3" s="928">
        <f>'Recap Sheet'!B4</f>
        <v>0</v>
      </c>
      <c r="L3" s="917"/>
      <c r="M3" s="921"/>
      <c r="N3" s="20"/>
      <c r="P3" s="335"/>
      <c r="Q3" s="335"/>
    </row>
    <row r="4" spans="1:17" ht="15" customHeight="1" x14ac:dyDescent="0.25">
      <c r="A4" s="52" t="s">
        <v>31</v>
      </c>
      <c r="B4" s="34"/>
      <c r="C4" s="34"/>
      <c r="D4" s="1015" t="s">
        <v>32</v>
      </c>
      <c r="E4" s="572" t="s">
        <v>33</v>
      </c>
      <c r="F4" s="393" t="s">
        <v>34</v>
      </c>
      <c r="G4" s="528" t="s">
        <v>35</v>
      </c>
      <c r="H4" s="393" t="s">
        <v>36</v>
      </c>
      <c r="I4" s="393" t="s">
        <v>37</v>
      </c>
      <c r="J4" s="528" t="s">
        <v>38</v>
      </c>
      <c r="K4" s="393" t="s">
        <v>39</v>
      </c>
      <c r="L4" s="861" t="s">
        <v>40</v>
      </c>
      <c r="M4" s="919" t="s">
        <v>41</v>
      </c>
      <c r="O4" s="335"/>
      <c r="P4" s="335"/>
      <c r="Q4" s="335"/>
    </row>
    <row r="5" spans="1:17" ht="15" customHeight="1" thickBot="1" x14ac:dyDescent="0.3">
      <c r="A5" s="506"/>
      <c r="B5" s="86"/>
      <c r="C5" s="13"/>
      <c r="D5" s="1016" t="s">
        <v>42</v>
      </c>
      <c r="E5" s="607" t="s">
        <v>43</v>
      </c>
      <c r="F5" s="672" t="s">
        <v>44</v>
      </c>
      <c r="G5" s="673" t="s">
        <v>45</v>
      </c>
      <c r="H5" s="672" t="s">
        <v>46</v>
      </c>
      <c r="I5" s="672" t="s">
        <v>38</v>
      </c>
      <c r="J5" s="673" t="s">
        <v>47</v>
      </c>
      <c r="K5" s="672" t="s">
        <v>48</v>
      </c>
      <c r="L5" s="672" t="s">
        <v>47</v>
      </c>
      <c r="M5" s="674" t="s">
        <v>38</v>
      </c>
      <c r="P5" s="335"/>
      <c r="Q5" s="335"/>
    </row>
    <row r="6" spans="1:17" s="173" customFormat="1" ht="15" customHeight="1" thickBot="1" x14ac:dyDescent="0.25">
      <c r="A6" s="14"/>
      <c r="B6" s="15" t="s">
        <v>194</v>
      </c>
      <c r="C6" s="15"/>
      <c r="D6" s="1017"/>
      <c r="E6" s="406"/>
      <c r="F6" s="407"/>
      <c r="G6" s="530"/>
      <c r="H6" s="17"/>
      <c r="I6" s="15"/>
      <c r="J6" s="525"/>
      <c r="K6" s="16"/>
      <c r="L6" s="18"/>
      <c r="M6" s="19"/>
      <c r="N6" s="172"/>
    </row>
    <row r="7" spans="1:17" ht="15" customHeight="1" thickBot="1" x14ac:dyDescent="0.3">
      <c r="A7" s="52">
        <v>1</v>
      </c>
      <c r="B7" s="23" t="s">
        <v>195</v>
      </c>
      <c r="C7" s="24" t="s">
        <v>196</v>
      </c>
      <c r="D7" s="947"/>
      <c r="E7" s="364" t="s">
        <v>197</v>
      </c>
      <c r="F7" s="337">
        <v>192</v>
      </c>
      <c r="G7" s="831">
        <v>4500</v>
      </c>
      <c r="H7" s="27">
        <f>ROUND($G$7*$F$7/F7,2)</f>
        <v>4500</v>
      </c>
      <c r="I7" s="65" t="s">
        <v>50</v>
      </c>
      <c r="J7" s="25"/>
      <c r="K7" s="66">
        <f>IF(OR(ISBLANK(J7),G7=0,ISBLANK(G7)),,ROUND(J7+$K$3,2))</f>
        <v>0</v>
      </c>
      <c r="L7" s="28">
        <f>ROUND(H7*K7,2)</f>
        <v>0</v>
      </c>
      <c r="M7" s="29">
        <f>ROUND(K7/F7,2)</f>
        <v>0</v>
      </c>
    </row>
    <row r="8" spans="1:17" ht="15" customHeight="1" x14ac:dyDescent="0.25">
      <c r="A8" s="52"/>
      <c r="B8" s="34" t="s">
        <v>198</v>
      </c>
      <c r="C8" s="30" t="s">
        <v>199</v>
      </c>
      <c r="D8" s="947"/>
      <c r="E8" s="370" t="s">
        <v>200</v>
      </c>
      <c r="F8" s="338">
        <v>144</v>
      </c>
      <c r="G8" s="573"/>
      <c r="H8" s="27">
        <f>ROUND($G$7*$F$7/F8,2)</f>
        <v>6000</v>
      </c>
      <c r="I8" s="92" t="s">
        <v>50</v>
      </c>
      <c r="J8" s="82"/>
      <c r="K8" s="57">
        <f>IF(OR(ISBLANK(J8),G7=0,ISBLANK(G7)),,ROUND(J8+$K$3,2))</f>
        <v>0</v>
      </c>
      <c r="L8" s="28">
        <f>ROUND(H8*K8,2)</f>
        <v>0</v>
      </c>
      <c r="M8" s="29">
        <f>ROUND(K8/F8,2)</f>
        <v>0</v>
      </c>
    </row>
    <row r="9" spans="1:17" ht="15" customHeight="1" x14ac:dyDescent="0.25">
      <c r="A9" s="52"/>
      <c r="B9" s="34" t="s">
        <v>201</v>
      </c>
      <c r="C9" s="338"/>
      <c r="D9" s="1018"/>
      <c r="E9" s="197"/>
      <c r="F9" s="83"/>
      <c r="G9" s="573"/>
      <c r="H9" s="87"/>
      <c r="I9" s="75"/>
      <c r="J9" s="76"/>
      <c r="K9" s="57"/>
      <c r="L9" s="164"/>
      <c r="M9" s="33"/>
    </row>
    <row r="10" spans="1:17" ht="15" customHeight="1" thickBot="1" x14ac:dyDescent="0.3">
      <c r="A10" s="55"/>
      <c r="B10" s="13" t="s">
        <v>202</v>
      </c>
      <c r="C10" s="13"/>
      <c r="D10" s="1022"/>
      <c r="E10" s="362"/>
      <c r="F10" s="212"/>
      <c r="G10" s="573"/>
      <c r="H10" s="74"/>
      <c r="I10" s="73"/>
      <c r="J10" s="79"/>
      <c r="K10" s="61"/>
      <c r="L10" s="163"/>
      <c r="M10" s="47"/>
    </row>
    <row r="11" spans="1:17" ht="15" customHeight="1" thickBot="1" x14ac:dyDescent="0.3">
      <c r="A11" s="52">
        <v>2</v>
      </c>
      <c r="B11" s="23" t="s">
        <v>203</v>
      </c>
      <c r="C11" s="24" t="s">
        <v>204</v>
      </c>
      <c r="D11" s="947"/>
      <c r="E11" s="363" t="s">
        <v>205</v>
      </c>
      <c r="F11" s="236">
        <v>48</v>
      </c>
      <c r="G11" s="723">
        <v>6000</v>
      </c>
      <c r="H11" s="27">
        <f>ROUND(G11*F11/F11,2)</f>
        <v>6000</v>
      </c>
      <c r="I11" s="65" t="s">
        <v>50</v>
      </c>
      <c r="J11" s="154"/>
      <c r="K11" s="66">
        <f>IF(OR(ISBLANK(J11),G11=0,ISBLANK(G11)),,ROUND(J11+$K$3,2))</f>
        <v>0</v>
      </c>
      <c r="L11" s="28">
        <f>ROUND(H11*K11,2)</f>
        <v>0</v>
      </c>
      <c r="M11" s="29">
        <f>ROUND(K11/F11,2)</f>
        <v>0</v>
      </c>
    </row>
    <row r="12" spans="1:17" ht="15" customHeight="1" x14ac:dyDescent="0.25">
      <c r="A12" s="52"/>
      <c r="B12" s="34" t="s">
        <v>206</v>
      </c>
      <c r="C12" s="34"/>
      <c r="D12" s="1026"/>
      <c r="E12" s="197"/>
      <c r="F12" s="83"/>
      <c r="G12" s="573"/>
      <c r="H12" s="87"/>
      <c r="I12" s="75"/>
      <c r="J12" s="76"/>
      <c r="K12" s="57"/>
      <c r="L12" s="164"/>
      <c r="M12" s="33"/>
    </row>
    <row r="13" spans="1:17" ht="15" customHeight="1" thickBot="1" x14ac:dyDescent="0.3">
      <c r="A13" s="55"/>
      <c r="B13" s="13" t="s">
        <v>207</v>
      </c>
      <c r="C13" s="13"/>
      <c r="D13" s="1022"/>
      <c r="E13" s="362"/>
      <c r="F13" s="212"/>
      <c r="G13" s="573"/>
      <c r="H13" s="74"/>
      <c r="I13" s="73"/>
      <c r="J13" s="79"/>
      <c r="K13" s="61"/>
      <c r="L13" s="163"/>
      <c r="M13" s="47"/>
    </row>
    <row r="14" spans="1:17" ht="15" customHeight="1" thickBot="1" x14ac:dyDescent="0.3">
      <c r="A14" s="95">
        <v>3</v>
      </c>
      <c r="B14" s="24" t="s">
        <v>208</v>
      </c>
      <c r="C14" s="53" t="s">
        <v>209</v>
      </c>
      <c r="D14" s="947"/>
      <c r="E14" s="364" t="s">
        <v>210</v>
      </c>
      <c r="F14" s="337">
        <v>80</v>
      </c>
      <c r="G14" s="723">
        <v>3500</v>
      </c>
      <c r="H14" s="27">
        <f>ROUND(G14*F14/F14,2)</f>
        <v>3500</v>
      </c>
      <c r="I14" s="65" t="s">
        <v>50</v>
      </c>
      <c r="J14" s="25"/>
      <c r="K14" s="66">
        <f>IF(OR(ISBLANK(J14),G14=0,ISBLANK(G14)),,ROUND(J14+$K$3,2))</f>
        <v>0</v>
      </c>
      <c r="L14" s="28">
        <f>ROUND(H14*K14,2)</f>
        <v>0</v>
      </c>
      <c r="M14" s="29">
        <f>ROUND(K14/F14,2)</f>
        <v>0</v>
      </c>
    </row>
    <row r="15" spans="1:17" ht="15" customHeight="1" x14ac:dyDescent="0.25">
      <c r="A15" s="52"/>
      <c r="B15" s="30" t="s">
        <v>211</v>
      </c>
      <c r="C15" s="30"/>
      <c r="D15" s="1018"/>
      <c r="E15" s="370"/>
      <c r="F15" s="338"/>
      <c r="G15" s="573"/>
      <c r="H15" s="87"/>
      <c r="I15" s="75"/>
      <c r="J15" s="132"/>
      <c r="K15" s="57"/>
      <c r="L15" s="32"/>
      <c r="M15" s="33"/>
    </row>
    <row r="16" spans="1:17" ht="15" customHeight="1" x14ac:dyDescent="0.25">
      <c r="A16" s="52"/>
      <c r="B16" s="30" t="s">
        <v>212</v>
      </c>
      <c r="C16" s="30"/>
      <c r="D16" s="1018"/>
      <c r="E16" s="370"/>
      <c r="F16" s="338"/>
      <c r="G16" s="573"/>
      <c r="H16" s="87"/>
      <c r="I16" s="75"/>
      <c r="J16" s="132"/>
      <c r="K16" s="57"/>
      <c r="L16" s="32"/>
      <c r="M16" s="33"/>
    </row>
    <row r="17" spans="1:14" ht="15" customHeight="1" thickBot="1" x14ac:dyDescent="0.3">
      <c r="A17" s="55"/>
      <c r="B17" s="174" t="s">
        <v>213</v>
      </c>
      <c r="C17" s="130"/>
      <c r="D17" s="1298"/>
      <c r="E17" s="414"/>
      <c r="F17" s="399"/>
      <c r="G17" s="573"/>
      <c r="H17" s="74"/>
      <c r="I17" s="67"/>
      <c r="J17" s="114"/>
      <c r="K17" s="69"/>
      <c r="L17" s="161"/>
      <c r="M17" s="112"/>
    </row>
    <row r="18" spans="1:14" ht="15" customHeight="1" thickBot="1" x14ac:dyDescent="0.3">
      <c r="A18" s="52">
        <v>4</v>
      </c>
      <c r="B18" s="24" t="s">
        <v>214</v>
      </c>
      <c r="C18" s="24" t="s">
        <v>215</v>
      </c>
      <c r="D18" s="947"/>
      <c r="E18" s="364" t="s">
        <v>216</v>
      </c>
      <c r="F18" s="337">
        <v>192</v>
      </c>
      <c r="G18" s="723">
        <v>14000</v>
      </c>
      <c r="H18" s="27">
        <f>ROUND($G$18*$F$18/F18,2)</f>
        <v>14000</v>
      </c>
      <c r="I18" s="65" t="s">
        <v>50</v>
      </c>
      <c r="J18" s="25"/>
      <c r="K18" s="66">
        <f>IF(OR(ISBLANK(J18),G18=0,ISBLANK(G18)),,ROUND(J18+$K$3,2))</f>
        <v>0</v>
      </c>
      <c r="L18" s="28">
        <f t="shared" ref="L18:L20" si="0">ROUND(H18*K18,2)</f>
        <v>0</v>
      </c>
      <c r="M18" s="29">
        <f t="shared" ref="M18:M20" si="1">ROUND(K18/F18,2)</f>
        <v>0</v>
      </c>
      <c r="N18" s="99"/>
    </row>
    <row r="19" spans="1:14" ht="15" customHeight="1" x14ac:dyDescent="0.25">
      <c r="A19" s="52"/>
      <c r="B19" s="30" t="s">
        <v>217</v>
      </c>
      <c r="C19" s="24" t="s">
        <v>218</v>
      </c>
      <c r="D19" s="947"/>
      <c r="E19" s="370" t="s">
        <v>219</v>
      </c>
      <c r="F19" s="338">
        <v>128</v>
      </c>
      <c r="G19" s="573"/>
      <c r="H19" s="27">
        <f>ROUND($G$18*$F$18/F19,2)</f>
        <v>21000</v>
      </c>
      <c r="I19" s="75" t="s">
        <v>50</v>
      </c>
      <c r="J19" s="82"/>
      <c r="K19" s="57">
        <f>IF(OR(ISBLANK(J19),G18=0,ISBLANK(G18)),,ROUND(J19+$K$3,2))</f>
        <v>0</v>
      </c>
      <c r="L19" s="28">
        <f t="shared" si="0"/>
        <v>0</v>
      </c>
      <c r="M19" s="29">
        <f t="shared" si="1"/>
        <v>0</v>
      </c>
    </row>
    <row r="20" spans="1:14" ht="15" customHeight="1" x14ac:dyDescent="0.25">
      <c r="A20" s="52"/>
      <c r="B20" s="30" t="s">
        <v>220</v>
      </c>
      <c r="C20" s="30" t="s">
        <v>221</v>
      </c>
      <c r="D20" s="947"/>
      <c r="E20" s="370" t="s">
        <v>222</v>
      </c>
      <c r="F20" s="338">
        <v>80</v>
      </c>
      <c r="G20" s="573"/>
      <c r="H20" s="27">
        <f>ROUND($G$18*$F$18/F20,2)</f>
        <v>33600</v>
      </c>
      <c r="I20" s="75" t="s">
        <v>50</v>
      </c>
      <c r="J20" s="82"/>
      <c r="K20" s="57">
        <f>IF(OR(ISBLANK(J20),G18=0,ISBLANK(G18)),,ROUND(J20+$K$3,2))</f>
        <v>0</v>
      </c>
      <c r="L20" s="28">
        <f t="shared" si="0"/>
        <v>0</v>
      </c>
      <c r="M20" s="29">
        <f t="shared" si="1"/>
        <v>0</v>
      </c>
    </row>
    <row r="21" spans="1:14" ht="15" customHeight="1" thickBot="1" x14ac:dyDescent="0.3">
      <c r="A21" s="55"/>
      <c r="B21" s="43"/>
      <c r="C21" s="269"/>
      <c r="D21" s="1298"/>
      <c r="E21" s="414"/>
      <c r="F21" s="399"/>
      <c r="G21" s="573"/>
      <c r="H21" s="74"/>
      <c r="I21" s="67"/>
      <c r="J21" s="114"/>
      <c r="K21" s="61"/>
      <c r="L21" s="161"/>
      <c r="M21" s="112"/>
    </row>
    <row r="22" spans="1:14" ht="15" customHeight="1" thickBot="1" x14ac:dyDescent="0.3">
      <c r="A22" s="52">
        <v>5</v>
      </c>
      <c r="B22" s="94" t="s">
        <v>223</v>
      </c>
      <c r="C22" s="34" t="s">
        <v>224</v>
      </c>
      <c r="D22" s="947"/>
      <c r="E22" s="197" t="s">
        <v>225</v>
      </c>
      <c r="F22" s="397">
        <v>96</v>
      </c>
      <c r="G22" s="723">
        <v>6000</v>
      </c>
      <c r="H22" s="27">
        <f>ROUND(G22*F22/F22,2)</f>
        <v>6000</v>
      </c>
      <c r="I22" s="144" t="s">
        <v>50</v>
      </c>
      <c r="J22" s="120"/>
      <c r="K22" s="66">
        <f>IF(OR(ISBLANK(J22),G22=0,ISBLANK(G22)),,ROUND(J22+$K$3,2))</f>
        <v>0</v>
      </c>
      <c r="L22" s="28">
        <f>ROUND(H22*K22,2)</f>
        <v>0</v>
      </c>
      <c r="M22" s="29">
        <f>ROUND(K22/F22,2)</f>
        <v>0</v>
      </c>
      <c r="N22" s="99"/>
    </row>
    <row r="23" spans="1:14" ht="15" customHeight="1" x14ac:dyDescent="0.25">
      <c r="A23" s="52"/>
      <c r="B23" s="34" t="s">
        <v>226</v>
      </c>
      <c r="D23" s="947"/>
      <c r="F23" s="338"/>
      <c r="G23" s="724"/>
      <c r="H23" s="233"/>
      <c r="I23" s="145"/>
      <c r="J23" s="36"/>
      <c r="K23" s="26"/>
      <c r="L23" s="234"/>
      <c r="M23" s="178"/>
    </row>
    <row r="24" spans="1:14" ht="15" customHeight="1" thickBot="1" x14ac:dyDescent="0.3">
      <c r="A24" s="55"/>
      <c r="B24" s="13" t="s">
        <v>227</v>
      </c>
      <c r="C24" s="13"/>
      <c r="D24" s="1022"/>
      <c r="E24" s="362"/>
      <c r="F24" s="212"/>
      <c r="G24" s="573"/>
      <c r="H24" s="74"/>
      <c r="I24" s="73"/>
      <c r="J24" s="79"/>
      <c r="K24" s="61"/>
      <c r="L24" s="163"/>
      <c r="M24" s="47"/>
    </row>
    <row r="25" spans="1:14" ht="15" customHeight="1" thickBot="1" x14ac:dyDescent="0.3">
      <c r="A25" s="52">
        <v>6</v>
      </c>
      <c r="B25" s="23" t="s">
        <v>228</v>
      </c>
      <c r="C25" s="24" t="s">
        <v>229</v>
      </c>
      <c r="D25" s="947"/>
      <c r="E25" s="364" t="s">
        <v>230</v>
      </c>
      <c r="F25" s="337">
        <v>96</v>
      </c>
      <c r="G25" s="723">
        <v>15000</v>
      </c>
      <c r="H25" s="27">
        <f>ROUND(G25*F25/F25,2)</f>
        <v>15000</v>
      </c>
      <c r="I25" s="65" t="s">
        <v>50</v>
      </c>
      <c r="J25" s="25"/>
      <c r="K25" s="66">
        <f>IF(OR(ISBLANK(J25),G25=0,ISBLANK(G25)),,ROUND(J25+$K$3,2))</f>
        <v>0</v>
      </c>
      <c r="L25" s="28">
        <f t="shared" ref="L25:L26" si="2">ROUND(H25*K25,2)</f>
        <v>0</v>
      </c>
      <c r="M25" s="29">
        <f t="shared" ref="M25:M26" si="3">ROUND(K25/F25,2)</f>
        <v>0</v>
      </c>
      <c r="N25" s="99"/>
    </row>
    <row r="26" spans="1:14" ht="15" customHeight="1" x14ac:dyDescent="0.25">
      <c r="A26" s="52"/>
      <c r="B26" s="34" t="s">
        <v>231</v>
      </c>
      <c r="C26" s="34" t="s">
        <v>232</v>
      </c>
      <c r="D26" s="947"/>
      <c r="E26" s="197" t="s">
        <v>168</v>
      </c>
      <c r="F26" s="83">
        <v>96</v>
      </c>
      <c r="G26" s="724"/>
      <c r="H26" s="122">
        <f>ROUND(G25*F25/F26,2)</f>
        <v>15000</v>
      </c>
      <c r="I26" s="145" t="s">
        <v>50</v>
      </c>
      <c r="J26" s="154"/>
      <c r="K26" s="31">
        <f>IF(OR(ISBLANK(J26),G25=0,ISBLANK(G25)),,ROUND(J26+$K$3,2))</f>
        <v>0</v>
      </c>
      <c r="L26" s="175">
        <f t="shared" si="2"/>
        <v>0</v>
      </c>
      <c r="M26" s="176">
        <f t="shared" si="3"/>
        <v>0</v>
      </c>
    </row>
    <row r="27" spans="1:14" ht="15" customHeight="1" thickBot="1" x14ac:dyDescent="0.3">
      <c r="A27" s="52"/>
      <c r="B27" s="113" t="s">
        <v>233</v>
      </c>
      <c r="C27" s="113"/>
      <c r="D27" s="1022"/>
      <c r="E27" s="371"/>
      <c r="F27" s="372"/>
      <c r="G27" s="724"/>
      <c r="H27" s="516"/>
      <c r="I27" s="767"/>
      <c r="J27" s="170"/>
      <c r="K27" s="435"/>
      <c r="L27" s="829"/>
      <c r="M27" s="620"/>
    </row>
    <row r="28" spans="1:14" ht="15" customHeight="1" thickBot="1" x14ac:dyDescent="0.3">
      <c r="A28" s="95">
        <v>7</v>
      </c>
      <c r="B28" s="62" t="s">
        <v>234</v>
      </c>
      <c r="C28" s="94" t="s">
        <v>235</v>
      </c>
      <c r="D28" s="947"/>
      <c r="E28" s="396" t="s">
        <v>236</v>
      </c>
      <c r="F28" s="397">
        <v>96</v>
      </c>
      <c r="G28" s="723">
        <v>2500</v>
      </c>
      <c r="H28" s="329">
        <f>ROUND(G28*F28/F28,2)</f>
        <v>2500</v>
      </c>
      <c r="I28" s="830" t="s">
        <v>50</v>
      </c>
      <c r="J28" s="120"/>
      <c r="K28" s="217">
        <f>IF(OR(ISBLANK(J28),G28=0,ISBLANK(G28)),,ROUND(J28+$K$3,2))</f>
        <v>0</v>
      </c>
      <c r="L28" s="221">
        <f>ROUND(H28*K28,2)</f>
        <v>0</v>
      </c>
      <c r="M28" s="330">
        <f>ROUND(K28/F28,2)</f>
        <v>0</v>
      </c>
    </row>
    <row r="29" spans="1:14" ht="15" customHeight="1" x14ac:dyDescent="0.25">
      <c r="A29" s="22"/>
      <c r="B29" s="34" t="s">
        <v>231</v>
      </c>
      <c r="C29" s="179"/>
      <c r="D29" s="1299"/>
      <c r="E29" s="364"/>
      <c r="F29" s="337"/>
      <c r="G29" s="724"/>
      <c r="H29" s="122"/>
      <c r="I29" s="145"/>
      <c r="J29" s="91"/>
      <c r="K29" s="31"/>
      <c r="L29" s="177"/>
      <c r="M29" s="178"/>
    </row>
    <row r="30" spans="1:14" ht="15" customHeight="1" x14ac:dyDescent="0.25">
      <c r="A30" s="22"/>
      <c r="B30" s="34" t="s">
        <v>237</v>
      </c>
      <c r="C30" s="179"/>
      <c r="D30" s="1299"/>
      <c r="E30" s="364"/>
      <c r="F30" s="337"/>
      <c r="G30" s="724"/>
      <c r="H30" s="181"/>
      <c r="I30" s="145"/>
      <c r="J30" s="91"/>
      <c r="K30" s="180"/>
      <c r="L30" s="177"/>
      <c r="M30" s="178"/>
    </row>
    <row r="31" spans="1:14" s="167" customFormat="1" ht="15" customHeight="1" thickBot="1" x14ac:dyDescent="0.3">
      <c r="A31" s="55"/>
      <c r="B31" s="130" t="s">
        <v>238</v>
      </c>
      <c r="C31" s="182"/>
      <c r="D31" s="1300"/>
      <c r="E31" s="398"/>
      <c r="F31" s="399"/>
      <c r="G31" s="712"/>
      <c r="H31" s="117"/>
      <c r="I31" s="183"/>
      <c r="J31" s="133"/>
      <c r="K31" s="116"/>
      <c r="L31" s="184"/>
      <c r="M31" s="185"/>
      <c r="N31" s="99"/>
    </row>
    <row r="32" spans="1:14" ht="15" customHeight="1" thickBot="1" x14ac:dyDescent="0.3">
      <c r="A32" s="52">
        <v>8</v>
      </c>
      <c r="B32" s="63" t="s">
        <v>239</v>
      </c>
      <c r="C32" s="24" t="s">
        <v>240</v>
      </c>
      <c r="D32" s="947"/>
      <c r="E32" s="364" t="s">
        <v>241</v>
      </c>
      <c r="F32" s="337">
        <v>72</v>
      </c>
      <c r="G32" s="723">
        <v>1000</v>
      </c>
      <c r="H32" s="27">
        <f>ROUND(G32*F32/F32,2)</f>
        <v>1000</v>
      </c>
      <c r="I32" s="89" t="s">
        <v>50</v>
      </c>
      <c r="J32" s="25"/>
      <c r="K32" s="57">
        <f>IF(OR(ISBLANK(J32),G32=0,ISBLANK(G32)),,ROUND(J32+$K$3,2))</f>
        <v>0</v>
      </c>
      <c r="L32" s="28">
        <f>ROUND(H32*K32,2)</f>
        <v>0</v>
      </c>
      <c r="M32" s="29">
        <f>ROUND(K32/F32,2)</f>
        <v>0</v>
      </c>
      <c r="N32" s="7"/>
    </row>
    <row r="33" spans="1:16" ht="15" customHeight="1" x14ac:dyDescent="0.25">
      <c r="A33" s="52"/>
      <c r="B33" s="34" t="s">
        <v>242</v>
      </c>
      <c r="C33" s="35"/>
      <c r="D33" s="1301"/>
      <c r="E33" s="415"/>
      <c r="F33" s="416"/>
      <c r="G33" s="573"/>
      <c r="H33" s="186"/>
      <c r="I33" s="75"/>
      <c r="J33" s="76"/>
      <c r="K33" s="134"/>
      <c r="L33" s="187"/>
      <c r="M33" s="40"/>
      <c r="N33" s="7"/>
    </row>
    <row r="34" spans="1:16" ht="15" customHeight="1" thickBot="1" x14ac:dyDescent="0.3">
      <c r="A34" s="55"/>
      <c r="B34" s="13" t="s">
        <v>243</v>
      </c>
      <c r="C34" s="13"/>
      <c r="D34" s="1022"/>
      <c r="E34" s="362"/>
      <c r="F34" s="212"/>
      <c r="G34" s="832"/>
      <c r="H34" s="128"/>
      <c r="I34" s="67"/>
      <c r="J34" s="111"/>
      <c r="K34" s="188"/>
      <c r="L34" s="163"/>
      <c r="M34" s="47"/>
    </row>
    <row r="35" spans="1:16" ht="15" customHeight="1" thickBot="1" x14ac:dyDescent="0.3">
      <c r="A35" s="95">
        <v>9</v>
      </c>
      <c r="B35" s="62" t="s">
        <v>244</v>
      </c>
      <c r="C35" s="830" t="s">
        <v>245</v>
      </c>
      <c r="D35" s="947"/>
      <c r="E35" s="342" t="s">
        <v>246</v>
      </c>
      <c r="F35" s="341">
        <v>96</v>
      </c>
      <c r="G35" s="723">
        <v>7000</v>
      </c>
      <c r="H35" s="329">
        <f>ROUND($G$35*$F$35/F35,2)</f>
        <v>7000</v>
      </c>
      <c r="I35" s="144" t="s">
        <v>50</v>
      </c>
      <c r="J35" s="120"/>
      <c r="K35" s="217">
        <f>IF(OR(ISBLANK(J35),G35=0,ISBLANK(G35)),,ROUND(J35+$K$3,2))</f>
        <v>0</v>
      </c>
      <c r="L35" s="221">
        <f t="shared" ref="L35:L36" si="4">ROUND(H35*K35,2)</f>
        <v>0</v>
      </c>
      <c r="M35" s="330">
        <f t="shared" ref="M35:M36" si="5">ROUND(K35/F35,2)</f>
        <v>0</v>
      </c>
      <c r="N35" s="99"/>
      <c r="O35" s="167"/>
      <c r="P35" s="167"/>
    </row>
    <row r="36" spans="1:16" ht="15" customHeight="1" x14ac:dyDescent="0.25">
      <c r="A36" s="52"/>
      <c r="B36" s="34" t="s">
        <v>247</v>
      </c>
      <c r="C36" s="34" t="s">
        <v>248</v>
      </c>
      <c r="D36" s="947"/>
      <c r="E36" s="197" t="s">
        <v>249</v>
      </c>
      <c r="F36" s="83">
        <v>96</v>
      </c>
      <c r="G36" s="573"/>
      <c r="H36" s="87">
        <f>ROUND($G$35*$F$35/F36,2)</f>
        <v>7000</v>
      </c>
      <c r="I36" s="75" t="s">
        <v>50</v>
      </c>
      <c r="J36" s="25"/>
      <c r="K36" s="134">
        <f>IF(OR(ISBLANK(J36),G35=0,ISBLANK(G35)),,ROUND(J36+$K$3,2))</f>
        <v>0</v>
      </c>
      <c r="L36" s="187">
        <f t="shared" si="4"/>
        <v>0</v>
      </c>
      <c r="M36" s="40">
        <f t="shared" si="5"/>
        <v>0</v>
      </c>
    </row>
    <row r="37" spans="1:16" ht="15" customHeight="1" x14ac:dyDescent="0.25">
      <c r="A37" s="52"/>
      <c r="B37" s="34" t="s">
        <v>250</v>
      </c>
      <c r="C37" s="34"/>
      <c r="D37" s="1026"/>
      <c r="E37" s="197"/>
      <c r="F37" s="83"/>
      <c r="G37" s="573"/>
      <c r="H37" s="87"/>
      <c r="I37" s="75"/>
      <c r="J37" s="76"/>
      <c r="K37" s="134"/>
      <c r="L37" s="187"/>
      <c r="M37" s="40"/>
    </row>
    <row r="38" spans="1:16" ht="15" customHeight="1" thickBot="1" x14ac:dyDescent="0.3">
      <c r="A38" s="55"/>
      <c r="B38" s="98" t="s">
        <v>251</v>
      </c>
      <c r="C38" s="98"/>
      <c r="D38" s="1302"/>
      <c r="E38" s="368"/>
      <c r="F38" s="237"/>
      <c r="G38" s="574"/>
      <c r="H38" s="74"/>
      <c r="I38" s="67"/>
      <c r="J38" s="111"/>
      <c r="K38" s="127"/>
      <c r="L38" s="163"/>
      <c r="M38" s="47"/>
    </row>
    <row r="39" spans="1:16" ht="15" customHeight="1" thickBot="1" x14ac:dyDescent="0.3">
      <c r="A39" s="52">
        <v>10</v>
      </c>
      <c r="B39" s="23" t="s">
        <v>252</v>
      </c>
      <c r="C39" s="24" t="s">
        <v>253</v>
      </c>
      <c r="D39" s="947"/>
      <c r="E39" s="364" t="s">
        <v>254</v>
      </c>
      <c r="F39" s="236">
        <v>96</v>
      </c>
      <c r="G39" s="831">
        <v>11000</v>
      </c>
      <c r="H39" s="27">
        <f>ROUND($G$39*$F$39/F39,2)</f>
        <v>11000</v>
      </c>
      <c r="I39" s="65" t="s">
        <v>50</v>
      </c>
      <c r="J39" s="25"/>
      <c r="K39" s="66">
        <f>IF(OR(ISBLANK(J39),G39=0,ISBLANK(G39)),,ROUND(J39+$K$3,2))</f>
        <v>0</v>
      </c>
      <c r="L39" s="28">
        <f t="shared" ref="L39:L42" si="6">ROUND(H39*K39,2)</f>
        <v>0</v>
      </c>
      <c r="M39" s="29">
        <f t="shared" ref="M39:M42" si="7">ROUND(K39/F39,2)</f>
        <v>0</v>
      </c>
    </row>
    <row r="40" spans="1:16" ht="15" customHeight="1" x14ac:dyDescent="0.25">
      <c r="A40" s="52"/>
      <c r="B40" s="34" t="s">
        <v>255</v>
      </c>
      <c r="C40" s="21" t="s">
        <v>256</v>
      </c>
      <c r="D40" s="947"/>
      <c r="E40" s="197" t="s">
        <v>257</v>
      </c>
      <c r="F40" s="83">
        <v>96</v>
      </c>
      <c r="G40" s="724"/>
      <c r="H40" s="27">
        <f>ROUND($G$39*$F$39/F40,2)</f>
        <v>11000</v>
      </c>
      <c r="I40" s="65" t="s">
        <v>50</v>
      </c>
      <c r="J40" s="25"/>
      <c r="K40" s="66">
        <f>IF(OR(ISBLANK(J40),G39=0,ISBLANK(G39)),,ROUND(J40+$K$3,2))</f>
        <v>0</v>
      </c>
      <c r="L40" s="28">
        <f t="shared" si="6"/>
        <v>0</v>
      </c>
      <c r="M40" s="29">
        <f t="shared" si="7"/>
        <v>0</v>
      </c>
    </row>
    <row r="41" spans="1:16" ht="15" customHeight="1" thickBot="1" x14ac:dyDescent="0.3">
      <c r="A41" s="55"/>
      <c r="B41" s="13" t="s">
        <v>258</v>
      </c>
      <c r="C41" s="189" t="s">
        <v>259</v>
      </c>
      <c r="D41" s="947"/>
      <c r="E41" s="362" t="s">
        <v>260</v>
      </c>
      <c r="F41" s="212">
        <v>96</v>
      </c>
      <c r="G41" s="573"/>
      <c r="H41" s="128">
        <f>ROUND($G$39*$F$39/F41,2)</f>
        <v>11000</v>
      </c>
      <c r="I41" s="73" t="s">
        <v>50</v>
      </c>
      <c r="J41" s="60"/>
      <c r="K41" s="61">
        <f>IF(OR(ISBLANK(J41),G39=0,ISBLANK(G39)),,ROUND(J41+$K$3,2))</f>
        <v>0</v>
      </c>
      <c r="L41" s="46">
        <f t="shared" si="6"/>
        <v>0</v>
      </c>
      <c r="M41" s="47">
        <f t="shared" si="7"/>
        <v>0</v>
      </c>
    </row>
    <row r="42" spans="1:16" ht="15" customHeight="1" thickBot="1" x14ac:dyDescent="0.3">
      <c r="A42" s="52">
        <v>11</v>
      </c>
      <c r="B42" s="62" t="s">
        <v>261</v>
      </c>
      <c r="C42" s="53" t="s">
        <v>262</v>
      </c>
      <c r="D42" s="947"/>
      <c r="E42" s="379" t="s">
        <v>236</v>
      </c>
      <c r="F42" s="366">
        <v>96</v>
      </c>
      <c r="G42" s="723">
        <v>4500</v>
      </c>
      <c r="H42" s="27">
        <f>ROUND(G42*F42/F42,2)</f>
        <v>4500</v>
      </c>
      <c r="I42" s="89" t="s">
        <v>50</v>
      </c>
      <c r="J42" s="25"/>
      <c r="K42" s="66">
        <f>IF(OR(ISBLANK(J42),G42=0,ISBLANK(G42)),,ROUND(J42+$K$3,2))</f>
        <v>0</v>
      </c>
      <c r="L42" s="28">
        <f t="shared" si="6"/>
        <v>0</v>
      </c>
      <c r="M42" s="29">
        <f t="shared" si="7"/>
        <v>0</v>
      </c>
    </row>
    <row r="43" spans="1:16" ht="15" customHeight="1" x14ac:dyDescent="0.25">
      <c r="A43" s="52"/>
      <c r="B43" s="34" t="s">
        <v>255</v>
      </c>
      <c r="C43" s="56"/>
      <c r="D43" s="1303"/>
      <c r="E43" s="197"/>
      <c r="F43" s="83"/>
      <c r="G43" s="573"/>
      <c r="H43" s="87"/>
      <c r="I43" s="75"/>
      <c r="J43" s="132"/>
      <c r="K43" s="57"/>
      <c r="L43" s="32"/>
      <c r="M43" s="33"/>
    </row>
    <row r="44" spans="1:16" ht="15" customHeight="1" thickBot="1" x14ac:dyDescent="0.3">
      <c r="A44" s="55"/>
      <c r="B44" s="13" t="s">
        <v>258</v>
      </c>
      <c r="C44" s="30"/>
      <c r="D44" s="1019"/>
      <c r="E44" s="197"/>
      <c r="F44" s="83"/>
      <c r="G44" s="573"/>
      <c r="H44" s="74"/>
      <c r="I44" s="75"/>
      <c r="J44" s="132"/>
      <c r="K44" s="61"/>
      <c r="L44" s="46"/>
      <c r="M44" s="47"/>
    </row>
    <row r="45" spans="1:16" ht="15" customHeight="1" thickBot="1" x14ac:dyDescent="0.3">
      <c r="A45" s="52">
        <v>12</v>
      </c>
      <c r="B45" s="62" t="s">
        <v>263</v>
      </c>
      <c r="C45" s="94" t="s">
        <v>264</v>
      </c>
      <c r="D45" s="947"/>
      <c r="E45" s="342" t="s">
        <v>246</v>
      </c>
      <c r="F45" s="341">
        <v>96</v>
      </c>
      <c r="G45" s="723">
        <v>14000</v>
      </c>
      <c r="H45" s="27">
        <f>ROUND(G45*F45/F45,2)</f>
        <v>14000</v>
      </c>
      <c r="I45" s="162" t="s">
        <v>50</v>
      </c>
      <c r="J45" s="147"/>
      <c r="K45" s="66">
        <f>IF(OR(ISBLANK(J45),G45=0,ISBLANK(G45)),,ROUND(J45+$K$3,2))</f>
        <v>0</v>
      </c>
      <c r="L45" s="28">
        <f>ROUND(H45*K45,2)</f>
        <v>0</v>
      </c>
      <c r="M45" s="29">
        <f>ROUND(K45/F45,2)</f>
        <v>0</v>
      </c>
      <c r="N45" s="99"/>
    </row>
    <row r="46" spans="1:16" ht="15" customHeight="1" x14ac:dyDescent="0.25">
      <c r="A46" s="52"/>
      <c r="B46" s="34" t="s">
        <v>265</v>
      </c>
      <c r="C46" s="34" t="s">
        <v>266</v>
      </c>
      <c r="D46" s="947"/>
      <c r="E46" s="197" t="s">
        <v>257</v>
      </c>
      <c r="F46" s="83">
        <v>96</v>
      </c>
      <c r="G46" s="573"/>
      <c r="H46" s="27">
        <f>ROUND(G45*F45/F46,2)</f>
        <v>14000</v>
      </c>
      <c r="I46" s="75" t="s">
        <v>50</v>
      </c>
      <c r="J46" s="82"/>
      <c r="K46" s="66">
        <f>IF(OR(ISBLANK(J46),G45=0,ISBLANK(G45)),,ROUND(J46+$K$3,2))</f>
        <v>0</v>
      </c>
      <c r="L46" s="28">
        <f>ROUND(H46*K46,2)</f>
        <v>0</v>
      </c>
      <c r="M46" s="29">
        <f>ROUND(K46/F46,2)</f>
        <v>0</v>
      </c>
    </row>
    <row r="47" spans="1:16" ht="15" customHeight="1" x14ac:dyDescent="0.25">
      <c r="A47" s="52"/>
      <c r="B47" s="34" t="s">
        <v>267</v>
      </c>
      <c r="C47" s="34"/>
      <c r="D47" s="1026"/>
      <c r="E47" s="197"/>
      <c r="F47" s="83"/>
      <c r="G47" s="573"/>
      <c r="H47" s="87"/>
      <c r="I47" s="75"/>
      <c r="J47" s="132"/>
      <c r="K47" s="57"/>
      <c r="L47" s="191"/>
      <c r="M47" s="29"/>
    </row>
    <row r="48" spans="1:16" ht="15" customHeight="1" thickBot="1" x14ac:dyDescent="0.3">
      <c r="A48" s="55"/>
      <c r="B48" s="13" t="s">
        <v>268</v>
      </c>
      <c r="C48" s="13"/>
      <c r="D48" s="1022"/>
      <c r="E48" s="362"/>
      <c r="F48" s="212"/>
      <c r="G48" s="574"/>
      <c r="H48" s="74"/>
      <c r="I48" s="73"/>
      <c r="J48" s="151"/>
      <c r="K48" s="61"/>
      <c r="L48" s="161"/>
      <c r="M48" s="112"/>
    </row>
    <row r="49" spans="1:13" ht="15" customHeight="1" thickBot="1" x14ac:dyDescent="0.3">
      <c r="A49" s="52">
        <v>13</v>
      </c>
      <c r="B49" s="192" t="s">
        <v>269</v>
      </c>
      <c r="C49" s="23" t="s">
        <v>270</v>
      </c>
      <c r="D49" s="1025"/>
      <c r="E49" s="363"/>
      <c r="F49" s="537"/>
      <c r="G49" s="1312"/>
      <c r="H49" s="27"/>
      <c r="I49" s="65"/>
      <c r="J49" s="978"/>
      <c r="K49" s="134"/>
      <c r="L49" s="28"/>
      <c r="M49" s="29"/>
    </row>
    <row r="50" spans="1:13" ht="15" customHeight="1" thickBot="1" x14ac:dyDescent="0.3">
      <c r="A50" s="52"/>
      <c r="B50" s="193" t="s">
        <v>271</v>
      </c>
      <c r="C50" s="30" t="s">
        <v>272</v>
      </c>
      <c r="D50" s="947"/>
      <c r="E50" s="370" t="s">
        <v>65</v>
      </c>
      <c r="F50" s="338">
        <v>96</v>
      </c>
      <c r="G50" s="723">
        <v>2500</v>
      </c>
      <c r="H50" s="27">
        <f>ROUND($G$50*$F$50/F50,2)</f>
        <v>2500</v>
      </c>
      <c r="I50" s="65" t="s">
        <v>50</v>
      </c>
      <c r="J50" s="25"/>
      <c r="K50" s="66">
        <f>IF(OR(ISBLANK(J50),G50=0,ISBLANK(G50)),,ROUND(J50+$K$3,2))</f>
        <v>0</v>
      </c>
      <c r="L50" s="28">
        <f t="shared" ref="L50:L51" si="8">ROUND(H50*K50,2)</f>
        <v>0</v>
      </c>
      <c r="M50" s="29">
        <f t="shared" ref="M50:M51" si="9">ROUND(K50/F50,2)</f>
        <v>0</v>
      </c>
    </row>
    <row r="51" spans="1:13" ht="15" customHeight="1" thickBot="1" x14ac:dyDescent="0.3">
      <c r="A51" s="22"/>
      <c r="B51" s="30" t="s">
        <v>273</v>
      </c>
      <c r="C51" s="30" t="s">
        <v>274</v>
      </c>
      <c r="D51" s="947"/>
      <c r="E51" s="370" t="s">
        <v>65</v>
      </c>
      <c r="F51" s="338">
        <v>96</v>
      </c>
      <c r="G51" s="723">
        <v>2500</v>
      </c>
      <c r="H51" s="27">
        <f>ROUND($G$51*$F$51/F51,2)</f>
        <v>2500</v>
      </c>
      <c r="I51" s="65" t="s">
        <v>50</v>
      </c>
      <c r="J51" s="82"/>
      <c r="K51" s="57">
        <f>IF(OR(ISBLANK(J51),G51=0,ISBLANK(G51)),,ROUND(J51+$K$3,2))</f>
        <v>0</v>
      </c>
      <c r="L51" s="32">
        <f t="shared" si="8"/>
        <v>0</v>
      </c>
      <c r="M51" s="33">
        <f t="shared" si="9"/>
        <v>0</v>
      </c>
    </row>
    <row r="52" spans="1:13" ht="15" customHeight="1" thickBot="1" x14ac:dyDescent="0.3">
      <c r="A52" s="41"/>
      <c r="B52" s="130"/>
      <c r="C52" s="48"/>
      <c r="D52" s="1023"/>
      <c r="E52" s="368"/>
      <c r="F52" s="237"/>
      <c r="G52" s="575"/>
      <c r="H52" s="70"/>
      <c r="I52" s="67"/>
      <c r="J52" s="111"/>
      <c r="K52" s="69"/>
      <c r="L52" s="161"/>
      <c r="M52" s="112"/>
    </row>
    <row r="53" spans="1:13" ht="15" customHeight="1" thickBot="1" x14ac:dyDescent="0.3">
      <c r="A53" s="52">
        <v>14</v>
      </c>
      <c r="B53" s="62" t="s">
        <v>275</v>
      </c>
      <c r="C53" s="94" t="s">
        <v>276</v>
      </c>
      <c r="D53" s="947"/>
      <c r="E53" s="396" t="s">
        <v>277</v>
      </c>
      <c r="F53" s="397">
        <v>96</v>
      </c>
      <c r="G53" s="723">
        <v>5000</v>
      </c>
      <c r="H53" s="27">
        <f>ROUND(G53*F53/F53,2)</f>
        <v>5000</v>
      </c>
      <c r="I53" s="144" t="s">
        <v>50</v>
      </c>
      <c r="J53" s="120"/>
      <c r="K53" s="66">
        <f>IF(OR(ISBLANK(J53),G53=0,ISBLANK(G53)),,ROUND(J53+$K$3,2))</f>
        <v>0</v>
      </c>
      <c r="L53" s="28">
        <f>ROUND(H53*K53,2)</f>
        <v>0</v>
      </c>
      <c r="M53" s="29">
        <f>ROUND(K53/F53,2)</f>
        <v>0</v>
      </c>
    </row>
    <row r="54" spans="1:13" ht="15" customHeight="1" x14ac:dyDescent="0.25">
      <c r="A54" s="52"/>
      <c r="B54" s="34" t="s">
        <v>278</v>
      </c>
      <c r="C54" s="34"/>
      <c r="D54" s="1026"/>
      <c r="E54" s="197"/>
      <c r="F54" s="83"/>
      <c r="G54" s="573"/>
      <c r="H54" s="87"/>
      <c r="I54" s="75"/>
      <c r="J54" s="121"/>
      <c r="K54" s="57"/>
      <c r="L54" s="164"/>
      <c r="M54" s="33"/>
    </row>
    <row r="55" spans="1:13" ht="15" customHeight="1" x14ac:dyDescent="0.25">
      <c r="A55" s="52"/>
      <c r="B55" s="34" t="s">
        <v>279</v>
      </c>
      <c r="C55" s="34"/>
      <c r="D55" s="1026"/>
      <c r="E55" s="197"/>
      <c r="F55" s="83"/>
      <c r="G55" s="573"/>
      <c r="H55" s="87"/>
      <c r="I55" s="75"/>
      <c r="J55" s="121"/>
      <c r="K55" s="57"/>
      <c r="L55" s="164"/>
      <c r="M55" s="33"/>
    </row>
    <row r="56" spans="1:13" ht="15" customHeight="1" thickBot="1" x14ac:dyDescent="0.3">
      <c r="A56" s="55"/>
      <c r="B56" s="48" t="s">
        <v>280</v>
      </c>
      <c r="C56" s="13"/>
      <c r="D56" s="1023"/>
      <c r="E56" s="368"/>
      <c r="F56" s="237"/>
      <c r="G56" s="573"/>
      <c r="H56" s="74"/>
      <c r="I56" s="73"/>
      <c r="J56" s="44"/>
      <c r="K56" s="61"/>
      <c r="L56" s="163"/>
      <c r="M56" s="47"/>
    </row>
    <row r="57" spans="1:13" ht="15" customHeight="1" thickBot="1" x14ac:dyDescent="0.3">
      <c r="A57" s="52">
        <v>15</v>
      </c>
      <c r="B57" s="23" t="s">
        <v>281</v>
      </c>
      <c r="C57" s="24" t="s">
        <v>282</v>
      </c>
      <c r="D57" s="947"/>
      <c r="E57" s="364" t="s">
        <v>283</v>
      </c>
      <c r="F57" s="337">
        <v>70</v>
      </c>
      <c r="G57" s="723">
        <v>1500</v>
      </c>
      <c r="H57" s="27">
        <f>ROUND(G57*F57/F57,2)</f>
        <v>1500</v>
      </c>
      <c r="I57" s="65" t="s">
        <v>50</v>
      </c>
      <c r="J57" s="25"/>
      <c r="K57" s="66">
        <f>IF(OR(ISBLANK(J57),G57=0,ISBLANK(G57)),,ROUND(J57+$K$3,2))</f>
        <v>0</v>
      </c>
      <c r="L57" s="28">
        <f>ROUND(H57*K57,2)</f>
        <v>0</v>
      </c>
      <c r="M57" s="29">
        <f>ROUND(K57/F57,2)</f>
        <v>0</v>
      </c>
    </row>
    <row r="58" spans="1:13" ht="15" customHeight="1" x14ac:dyDescent="0.25">
      <c r="A58" s="52"/>
      <c r="B58" s="34" t="s">
        <v>284</v>
      </c>
      <c r="C58" s="30"/>
      <c r="D58" s="1018"/>
      <c r="E58" s="370"/>
      <c r="F58" s="338"/>
      <c r="G58" s="573"/>
      <c r="H58" s="87"/>
      <c r="I58" s="75"/>
      <c r="J58" s="171"/>
      <c r="K58" s="57"/>
      <c r="L58" s="32"/>
      <c r="M58" s="33"/>
    </row>
    <row r="59" spans="1:13" ht="15" customHeight="1" thickBot="1" x14ac:dyDescent="0.3">
      <c r="A59" s="55"/>
      <c r="B59" s="48" t="s">
        <v>285</v>
      </c>
      <c r="C59" s="130"/>
      <c r="D59" s="1304"/>
      <c r="E59" s="398"/>
      <c r="F59" s="399"/>
      <c r="G59" s="573"/>
      <c r="H59" s="74"/>
      <c r="I59" s="67"/>
      <c r="J59" s="44"/>
      <c r="K59" s="61"/>
      <c r="L59" s="161"/>
      <c r="M59" s="112"/>
    </row>
    <row r="60" spans="1:13" ht="15" customHeight="1" thickBot="1" x14ac:dyDescent="0.3">
      <c r="A60" s="52">
        <v>16</v>
      </c>
      <c r="B60" s="94" t="s">
        <v>286</v>
      </c>
      <c r="C60" s="94" t="s">
        <v>287</v>
      </c>
      <c r="D60" s="947"/>
      <c r="E60" s="396" t="s">
        <v>288</v>
      </c>
      <c r="F60" s="397">
        <v>70</v>
      </c>
      <c r="G60" s="723">
        <v>2500</v>
      </c>
      <c r="H60" s="27">
        <f>ROUND($G$60*$F$60/F60,2)</f>
        <v>2500</v>
      </c>
      <c r="I60" s="144" t="s">
        <v>50</v>
      </c>
      <c r="J60" s="25"/>
      <c r="K60" s="66">
        <f>IF(OR(ISBLANK(J60),G60=0,ISBLANK(G60)),,ROUND(J60+$K$3,2))</f>
        <v>0</v>
      </c>
      <c r="L60" s="28">
        <f>ROUND(H60*K60,2)</f>
        <v>0</v>
      </c>
      <c r="M60" s="29">
        <f>ROUND(K60/F60,2)</f>
        <v>0</v>
      </c>
    </row>
    <row r="61" spans="1:13" ht="15" customHeight="1" x14ac:dyDescent="0.25">
      <c r="A61" s="52"/>
      <c r="B61" s="24" t="s">
        <v>289</v>
      </c>
      <c r="C61" s="30" t="s">
        <v>157</v>
      </c>
      <c r="D61" s="1018"/>
      <c r="E61" s="370"/>
      <c r="F61" s="338"/>
      <c r="G61" s="573"/>
      <c r="H61" s="87"/>
      <c r="I61" s="92"/>
      <c r="J61" s="132"/>
      <c r="K61" s="331"/>
      <c r="L61" s="32"/>
      <c r="M61" s="29"/>
    </row>
    <row r="62" spans="1:13" ht="15" customHeight="1" thickBot="1" x14ac:dyDescent="0.3">
      <c r="A62" s="55"/>
      <c r="B62" s="43" t="s">
        <v>290</v>
      </c>
      <c r="C62" s="130"/>
      <c r="D62" s="1304"/>
      <c r="E62" s="398"/>
      <c r="F62" s="399"/>
      <c r="G62" s="573"/>
      <c r="H62" s="74"/>
      <c r="I62" s="150"/>
      <c r="J62" s="151"/>
      <c r="K62" s="61"/>
      <c r="L62" s="163"/>
      <c r="M62" s="47"/>
    </row>
    <row r="63" spans="1:13" ht="15" customHeight="1" thickBot="1" x14ac:dyDescent="0.3">
      <c r="A63" s="52">
        <v>17</v>
      </c>
      <c r="B63" s="53" t="s">
        <v>291</v>
      </c>
      <c r="C63" s="53" t="s">
        <v>292</v>
      </c>
      <c r="D63" s="947"/>
      <c r="E63" s="379" t="s">
        <v>293</v>
      </c>
      <c r="F63" s="375">
        <v>96</v>
      </c>
      <c r="G63" s="723">
        <v>1000</v>
      </c>
      <c r="H63" s="27">
        <f>ROUND($G$63*$F$63/F63,2)</f>
        <v>1000</v>
      </c>
      <c r="I63" s="515" t="s">
        <v>50</v>
      </c>
      <c r="J63" s="25"/>
      <c r="K63" s="66">
        <f>IF(OR(ISBLANK(J63),G63=0,ISBLANK(G63)),,ROUND(J63+$K$3,2))</f>
        <v>0</v>
      </c>
      <c r="L63" s="28">
        <f t="shared" ref="L63:L66" si="10">ROUND(H63*K63,2)</f>
        <v>0</v>
      </c>
      <c r="M63" s="29">
        <f t="shared" ref="M63:M66" si="11">ROUND(K63/F63,2)</f>
        <v>0</v>
      </c>
    </row>
    <row r="64" spans="1:13" ht="15" customHeight="1" x14ac:dyDescent="0.25">
      <c r="A64" s="52"/>
      <c r="B64" s="193" t="s">
        <v>294</v>
      </c>
      <c r="C64" s="30" t="s">
        <v>295</v>
      </c>
      <c r="D64" s="947"/>
      <c r="E64" s="376" t="s">
        <v>296</v>
      </c>
      <c r="F64" s="338">
        <v>72</v>
      </c>
      <c r="G64" s="573"/>
      <c r="H64" s="27">
        <f>ROUND($G$63*$F$63/F64,2)</f>
        <v>1333.33</v>
      </c>
      <c r="I64" s="149" t="s">
        <v>50</v>
      </c>
      <c r="J64" s="25"/>
      <c r="K64" s="66">
        <f>IF(OR(ISBLANK(J64),G63=0,ISBLANK(G63)),,ROUND(J64+$K$3,2))</f>
        <v>0</v>
      </c>
      <c r="L64" s="28">
        <f t="shared" si="10"/>
        <v>0</v>
      </c>
      <c r="M64" s="29">
        <f t="shared" si="11"/>
        <v>0</v>
      </c>
    </row>
    <row r="65" spans="1:13" ht="15" customHeight="1" thickBot="1" x14ac:dyDescent="0.3">
      <c r="A65" s="55"/>
      <c r="B65" s="130" t="s">
        <v>297</v>
      </c>
      <c r="C65" s="130" t="s">
        <v>298</v>
      </c>
      <c r="D65" s="947"/>
      <c r="E65" s="417" t="s">
        <v>288</v>
      </c>
      <c r="F65" s="399">
        <v>70</v>
      </c>
      <c r="G65" s="573"/>
      <c r="H65" s="513">
        <f>ROUND($G$63*$F$63/F65,2)</f>
        <v>1371.43</v>
      </c>
      <c r="I65" s="514" t="s">
        <v>50</v>
      </c>
      <c r="J65" s="68"/>
      <c r="K65" s="69">
        <f>IF(OR(ISBLANK(J65),G63=0,ISBLANK(G63)),,ROUND(J65+$K$3,2))</f>
        <v>0</v>
      </c>
      <c r="L65" s="71">
        <f t="shared" si="10"/>
        <v>0</v>
      </c>
      <c r="M65" s="112">
        <f t="shared" si="11"/>
        <v>0</v>
      </c>
    </row>
    <row r="66" spans="1:13" ht="15" customHeight="1" thickBot="1" x14ac:dyDescent="0.3">
      <c r="A66" s="52">
        <v>18</v>
      </c>
      <c r="B66" s="88" t="s">
        <v>299</v>
      </c>
      <c r="C66" s="88" t="s">
        <v>300</v>
      </c>
      <c r="D66" s="947"/>
      <c r="E66" s="378" t="s">
        <v>301</v>
      </c>
      <c r="F66" s="366">
        <v>64</v>
      </c>
      <c r="G66" s="723">
        <v>1000</v>
      </c>
      <c r="H66" s="27">
        <f>ROUND(G66*F66/F66,2)</f>
        <v>1000</v>
      </c>
      <c r="I66" s="195" t="s">
        <v>50</v>
      </c>
      <c r="J66" s="25"/>
      <c r="K66" s="66">
        <f>IF(OR(ISBLANK(J66),G66=0,ISBLANK(G66)),,ROUND(J66+$K$3,2))</f>
        <v>0</v>
      </c>
      <c r="L66" s="28">
        <f t="shared" si="10"/>
        <v>0</v>
      </c>
      <c r="M66" s="29">
        <f t="shared" si="11"/>
        <v>0</v>
      </c>
    </row>
    <row r="67" spans="1:13" ht="15" customHeight="1" x14ac:dyDescent="0.25">
      <c r="A67" s="52"/>
      <c r="B67" s="34" t="s">
        <v>302</v>
      </c>
      <c r="C67" s="34"/>
      <c r="D67" s="1026"/>
      <c r="E67" s="196"/>
      <c r="F67" s="83"/>
      <c r="G67" s="573"/>
      <c r="H67" s="87"/>
      <c r="I67" s="56"/>
      <c r="J67" s="132"/>
      <c r="K67" s="57"/>
      <c r="L67" s="32"/>
      <c r="M67" s="33"/>
    </row>
    <row r="68" spans="1:13" ht="15" customHeight="1" thickBot="1" x14ac:dyDescent="0.3">
      <c r="A68" s="55"/>
      <c r="B68" s="48" t="s">
        <v>303</v>
      </c>
      <c r="C68" s="48"/>
      <c r="D68" s="1023"/>
      <c r="E68" s="373"/>
      <c r="F68" s="237"/>
      <c r="G68" s="574"/>
      <c r="H68" s="70"/>
      <c r="I68" s="59"/>
      <c r="J68" s="114"/>
      <c r="K68" s="69"/>
      <c r="L68" s="161"/>
      <c r="M68" s="112"/>
    </row>
    <row r="69" spans="1:13" ht="15" customHeight="1" thickBot="1" x14ac:dyDescent="0.3">
      <c r="A69" s="219">
        <v>19</v>
      </c>
      <c r="B69" s="62" t="s">
        <v>304</v>
      </c>
      <c r="C69" s="62" t="s">
        <v>305</v>
      </c>
      <c r="D69" s="947"/>
      <c r="E69" s="377" t="s">
        <v>306</v>
      </c>
      <c r="F69" s="483">
        <v>60</v>
      </c>
      <c r="G69" s="647">
        <v>500</v>
      </c>
      <c r="H69" s="329">
        <f>ROUND($G$69*$F$69/F69,2)</f>
        <v>500</v>
      </c>
      <c r="I69" s="62" t="s">
        <v>50</v>
      </c>
      <c r="J69" s="120"/>
      <c r="K69" s="217">
        <f>IF(OR(ISBLANK(J69),G69=0,ISBLANK(G69)),,ROUND(J69+$K$3,2))</f>
        <v>0</v>
      </c>
      <c r="L69" s="221">
        <f>ROUND(H69*K69,2)</f>
        <v>0</v>
      </c>
      <c r="M69" s="330">
        <f>ROUND(K69/F69,2)</f>
        <v>0</v>
      </c>
    </row>
    <row r="70" spans="1:13" ht="15" customHeight="1" x14ac:dyDescent="0.25">
      <c r="A70" s="210"/>
      <c r="B70" s="34" t="s">
        <v>307</v>
      </c>
      <c r="C70" s="34" t="s">
        <v>308</v>
      </c>
      <c r="D70" s="1091"/>
      <c r="E70" s="196"/>
      <c r="F70" s="83"/>
      <c r="G70" s="573"/>
      <c r="H70" s="135"/>
      <c r="I70" s="34"/>
      <c r="J70" s="132"/>
      <c r="K70" s="488"/>
      <c r="L70" s="489"/>
      <c r="M70" s="490"/>
    </row>
    <row r="71" spans="1:13" ht="15" customHeight="1" x14ac:dyDescent="0.25">
      <c r="A71" s="210"/>
      <c r="B71" s="34" t="s">
        <v>309</v>
      </c>
      <c r="C71" s="34" t="s">
        <v>310</v>
      </c>
      <c r="D71" s="947"/>
      <c r="E71" s="196" t="s">
        <v>311</v>
      </c>
      <c r="F71" s="83">
        <v>60</v>
      </c>
      <c r="G71" s="573"/>
      <c r="H71" s="135">
        <f>ROUND($G$69*$F$71/F71,2)</f>
        <v>500</v>
      </c>
      <c r="I71" s="34" t="s">
        <v>50</v>
      </c>
      <c r="J71" s="25"/>
      <c r="K71" s="134">
        <f>IF(OR(ISBLANK(J71),G69=0,ISBLANK(G69)),,ROUND(J71+$K$3,2))</f>
        <v>0</v>
      </c>
      <c r="L71" s="32">
        <f>ROUND(H71*K71,2)</f>
        <v>0</v>
      </c>
      <c r="M71" s="33">
        <f>ROUND(K71/F71,2)</f>
        <v>0</v>
      </c>
    </row>
    <row r="72" spans="1:13" ht="15" customHeight="1" x14ac:dyDescent="0.25">
      <c r="A72" s="52"/>
      <c r="B72" s="273" t="s">
        <v>312</v>
      </c>
      <c r="C72" s="34" t="s">
        <v>313</v>
      </c>
      <c r="D72" s="1091"/>
      <c r="E72" s="196"/>
      <c r="F72" s="83"/>
      <c r="G72" s="573"/>
      <c r="H72" s="135"/>
      <c r="I72" s="34"/>
      <c r="J72" s="132"/>
      <c r="K72" s="488"/>
      <c r="L72" s="489"/>
      <c r="M72" s="490"/>
    </row>
    <row r="73" spans="1:13" ht="15" customHeight="1" thickBot="1" x14ac:dyDescent="0.3">
      <c r="A73" s="210"/>
      <c r="B73" s="676" t="s">
        <v>314</v>
      </c>
      <c r="C73" s="88"/>
      <c r="D73" s="1048"/>
      <c r="E73" s="378"/>
      <c r="F73" s="559"/>
      <c r="G73" s="574"/>
      <c r="H73" s="128"/>
      <c r="I73" s="13"/>
      <c r="J73" s="151"/>
      <c r="K73" s="650"/>
      <c r="L73" s="493"/>
      <c r="M73" s="494"/>
    </row>
    <row r="74" spans="1:13" ht="15" customHeight="1" thickBot="1" x14ac:dyDescent="0.3">
      <c r="A74" s="219">
        <v>20</v>
      </c>
      <c r="B74" s="62" t="s">
        <v>315</v>
      </c>
      <c r="C74" s="62" t="s">
        <v>316</v>
      </c>
      <c r="D74" s="947"/>
      <c r="E74" s="377" t="s">
        <v>317</v>
      </c>
      <c r="F74" s="483">
        <v>60</v>
      </c>
      <c r="G74" s="833">
        <v>500</v>
      </c>
      <c r="H74" s="27">
        <f>ROUND(G74*F74/F74,2)</f>
        <v>500</v>
      </c>
      <c r="I74" s="23" t="s">
        <v>50</v>
      </c>
      <c r="J74" s="25"/>
      <c r="K74" s="66">
        <f>IF(OR(ISBLANK(J74),G74=0,ISBLANK(G74)),,ROUND(J74+$K$3,2))</f>
        <v>0</v>
      </c>
      <c r="L74" s="28">
        <f>ROUND(H74*K74,2)</f>
        <v>0</v>
      </c>
      <c r="M74" s="29">
        <f>ROUND(K74/F74,2)</f>
        <v>0</v>
      </c>
    </row>
    <row r="75" spans="1:13" ht="15" customHeight="1" x14ac:dyDescent="0.25">
      <c r="A75" s="210"/>
      <c r="B75" s="34" t="s">
        <v>318</v>
      </c>
      <c r="C75" s="34" t="s">
        <v>319</v>
      </c>
      <c r="D75" s="1091"/>
      <c r="E75" s="196"/>
      <c r="F75" s="83"/>
      <c r="G75" s="576"/>
      <c r="H75" s="135"/>
      <c r="I75" s="34"/>
      <c r="J75" s="132"/>
      <c r="K75" s="488"/>
      <c r="L75" s="489"/>
      <c r="M75" s="490"/>
    </row>
    <row r="76" spans="1:13" ht="15" customHeight="1" x14ac:dyDescent="0.25">
      <c r="A76" s="210"/>
      <c r="B76" s="34" t="s">
        <v>320</v>
      </c>
      <c r="C76" s="34"/>
      <c r="D76" s="1091"/>
      <c r="E76" s="196"/>
      <c r="F76" s="83"/>
      <c r="G76" s="576"/>
      <c r="H76" s="135"/>
      <c r="I76" s="34"/>
      <c r="J76" s="132"/>
      <c r="K76" s="488"/>
      <c r="L76" s="489"/>
      <c r="M76" s="490"/>
    </row>
    <row r="77" spans="1:13" ht="15" customHeight="1" x14ac:dyDescent="0.25">
      <c r="A77" s="210"/>
      <c r="B77" s="618" t="s">
        <v>321</v>
      </c>
      <c r="C77" s="34"/>
      <c r="D77" s="1091"/>
      <c r="E77" s="196"/>
      <c r="F77" s="83"/>
      <c r="G77" s="576"/>
      <c r="H77" s="135"/>
      <c r="I77" s="34"/>
      <c r="J77" s="132"/>
      <c r="K77" s="488"/>
      <c r="L77" s="489"/>
      <c r="M77" s="490"/>
    </row>
    <row r="78" spans="1:13" ht="15" customHeight="1" thickBot="1" x14ac:dyDescent="0.3">
      <c r="A78" s="211"/>
      <c r="B78" s="13" t="s">
        <v>314</v>
      </c>
      <c r="C78" s="13"/>
      <c r="D78" s="1048"/>
      <c r="E78" s="202"/>
      <c r="F78" s="212"/>
      <c r="G78" s="577"/>
      <c r="H78" s="128"/>
      <c r="I78" s="13"/>
      <c r="J78" s="151"/>
      <c r="K78" s="492"/>
      <c r="L78" s="493"/>
      <c r="M78" s="494"/>
    </row>
    <row r="79" spans="1:13" ht="15" customHeight="1" thickBot="1" x14ac:dyDescent="0.3">
      <c r="A79" s="219">
        <v>21</v>
      </c>
      <c r="B79" s="62" t="s">
        <v>322</v>
      </c>
      <c r="C79" s="62" t="s">
        <v>323</v>
      </c>
      <c r="D79" s="947"/>
      <c r="E79" s="377" t="s">
        <v>324</v>
      </c>
      <c r="F79" s="483">
        <v>72</v>
      </c>
      <c r="G79" s="647">
        <v>500</v>
      </c>
      <c r="H79" s="27">
        <f>ROUND(G79*F79/F79,2)</f>
        <v>500</v>
      </c>
      <c r="I79" s="34" t="s">
        <v>50</v>
      </c>
      <c r="J79" s="25"/>
      <c r="K79" s="66">
        <f>IF(OR(ISBLANK(J79),G79=0,ISBLANK(G79)),,ROUND(J79+$K$3,2))</f>
        <v>0</v>
      </c>
      <c r="L79" s="28">
        <f>ROUND(H79*K79,2)</f>
        <v>0</v>
      </c>
      <c r="M79" s="29">
        <f>ROUND(K79/F79,2)</f>
        <v>0</v>
      </c>
    </row>
    <row r="80" spans="1:13" ht="15" customHeight="1" x14ac:dyDescent="0.25">
      <c r="A80" s="210"/>
      <c r="B80" s="34" t="s">
        <v>325</v>
      </c>
      <c r="C80" s="34" t="s">
        <v>326</v>
      </c>
      <c r="D80" s="1091"/>
      <c r="E80" s="196"/>
      <c r="F80" s="83"/>
      <c r="G80" s="573"/>
      <c r="H80" s="135"/>
      <c r="I80" s="34"/>
      <c r="J80" s="132"/>
      <c r="K80" s="488"/>
      <c r="L80" s="489"/>
      <c r="M80" s="490"/>
    </row>
    <row r="81" spans="1:13" ht="15" customHeight="1" x14ac:dyDescent="0.25">
      <c r="A81" s="210"/>
      <c r="B81" s="273" t="s">
        <v>327</v>
      </c>
      <c r="C81" s="34"/>
      <c r="D81" s="1091"/>
      <c r="E81" s="196"/>
      <c r="F81" s="83"/>
      <c r="G81" s="573"/>
      <c r="H81" s="135"/>
      <c r="I81" s="34"/>
      <c r="J81" s="132"/>
      <c r="K81" s="488"/>
      <c r="L81" s="489"/>
      <c r="M81" s="490"/>
    </row>
    <row r="82" spans="1:13" ht="15" customHeight="1" x14ac:dyDescent="0.25">
      <c r="A82" s="52"/>
      <c r="B82" s="273" t="s">
        <v>328</v>
      </c>
      <c r="C82" s="34"/>
      <c r="D82" s="1091"/>
      <c r="E82" s="196"/>
      <c r="F82" s="452"/>
      <c r="G82" s="573"/>
      <c r="H82" s="87"/>
      <c r="I82" s="34"/>
      <c r="J82" s="132"/>
      <c r="K82" s="488"/>
      <c r="L82" s="489"/>
      <c r="M82" s="490"/>
    </row>
    <row r="83" spans="1:13" ht="15" customHeight="1" thickBot="1" x14ac:dyDescent="0.3">
      <c r="A83" s="210"/>
      <c r="B83" s="676" t="s">
        <v>314</v>
      </c>
      <c r="C83" s="88"/>
      <c r="D83" s="1048"/>
      <c r="E83" s="373"/>
      <c r="F83" s="212"/>
      <c r="G83" s="574"/>
      <c r="H83" s="128"/>
      <c r="I83" s="13"/>
      <c r="J83" s="151"/>
      <c r="K83" s="492"/>
      <c r="L83" s="493"/>
      <c r="M83" s="494"/>
    </row>
    <row r="84" spans="1:13" ht="15" customHeight="1" thickBot="1" x14ac:dyDescent="0.3">
      <c r="A84" s="219">
        <v>22</v>
      </c>
      <c r="B84" s="62" t="s">
        <v>329</v>
      </c>
      <c r="C84" s="62" t="s">
        <v>323</v>
      </c>
      <c r="D84" s="947"/>
      <c r="E84" s="343" t="s">
        <v>330</v>
      </c>
      <c r="F84" s="537">
        <v>96</v>
      </c>
      <c r="G84" s="833">
        <v>500</v>
      </c>
      <c r="H84" s="27">
        <f>ROUND(G84*F84/F84,2)</f>
        <v>500</v>
      </c>
      <c r="I84" s="23" t="s">
        <v>50</v>
      </c>
      <c r="J84" s="25"/>
      <c r="K84" s="66">
        <f>IF(OR(ISBLANK(J84),G84=0,ISBLANK(G84)),,ROUND(J84+$K$3,2))</f>
        <v>0</v>
      </c>
      <c r="L84" s="28">
        <f>ROUND(H84*K84,2)</f>
        <v>0</v>
      </c>
      <c r="M84" s="29">
        <f>ROUND(K84/F84,2)</f>
        <v>0</v>
      </c>
    </row>
    <row r="85" spans="1:13" ht="15" customHeight="1" x14ac:dyDescent="0.25">
      <c r="A85" s="210"/>
      <c r="B85" s="34" t="s">
        <v>331</v>
      </c>
      <c r="C85" s="34" t="s">
        <v>332</v>
      </c>
      <c r="D85" s="1091"/>
      <c r="E85" s="196"/>
      <c r="F85" s="83"/>
      <c r="G85" s="573"/>
      <c r="H85" s="135"/>
      <c r="I85" s="34"/>
      <c r="J85" s="132"/>
      <c r="K85" s="488"/>
      <c r="L85" s="489"/>
      <c r="M85" s="490"/>
    </row>
    <row r="86" spans="1:13" ht="15" customHeight="1" x14ac:dyDescent="0.25">
      <c r="A86" s="210"/>
      <c r="B86" s="34" t="s">
        <v>333</v>
      </c>
      <c r="C86" s="34"/>
      <c r="D86" s="1091"/>
      <c r="E86" s="196"/>
      <c r="F86" s="83"/>
      <c r="G86" s="573"/>
      <c r="H86" s="135"/>
      <c r="I86" s="34"/>
      <c r="J86" s="132"/>
      <c r="K86" s="488"/>
      <c r="L86" s="489"/>
      <c r="M86" s="490"/>
    </row>
    <row r="87" spans="1:13" ht="15" customHeight="1" x14ac:dyDescent="0.25">
      <c r="A87" s="210"/>
      <c r="B87" s="34" t="s">
        <v>334</v>
      </c>
      <c r="C87" s="34"/>
      <c r="D87" s="1091"/>
      <c r="E87" s="196"/>
      <c r="F87" s="83"/>
      <c r="G87" s="573"/>
      <c r="H87" s="135"/>
      <c r="I87" s="34"/>
      <c r="J87" s="132"/>
      <c r="K87" s="488"/>
      <c r="L87" s="489"/>
      <c r="M87" s="490"/>
    </row>
    <row r="88" spans="1:13" ht="15" customHeight="1" x14ac:dyDescent="0.25">
      <c r="A88" s="210"/>
      <c r="B88" s="273" t="s">
        <v>328</v>
      </c>
      <c r="C88" s="113"/>
      <c r="D88" s="1239"/>
      <c r="E88" s="413"/>
      <c r="F88" s="372"/>
      <c r="G88" s="573"/>
      <c r="H88" s="228"/>
      <c r="I88" s="113"/>
      <c r="J88" s="283"/>
      <c r="K88" s="502"/>
      <c r="L88" s="503"/>
      <c r="M88" s="504"/>
    </row>
    <row r="89" spans="1:13" ht="15" customHeight="1" thickBot="1" x14ac:dyDescent="0.3">
      <c r="A89" s="211"/>
      <c r="B89" s="113" t="s">
        <v>314</v>
      </c>
      <c r="C89" s="113"/>
      <c r="D89" s="1048"/>
      <c r="E89" s="413"/>
      <c r="F89" s="372"/>
      <c r="G89" s="573"/>
      <c r="H89" s="228"/>
      <c r="I89" s="113"/>
      <c r="J89" s="283"/>
      <c r="K89" s="502"/>
      <c r="L89" s="503"/>
      <c r="M89" s="504"/>
    </row>
    <row r="90" spans="1:13" ht="15" customHeight="1" thickBot="1" x14ac:dyDescent="0.3">
      <c r="A90" s="219">
        <v>23</v>
      </c>
      <c r="B90" s="62" t="s">
        <v>335</v>
      </c>
      <c r="C90" s="62" t="s">
        <v>305</v>
      </c>
      <c r="D90" s="966"/>
      <c r="E90" s="377" t="s">
        <v>336</v>
      </c>
      <c r="F90" s="483">
        <v>60</v>
      </c>
      <c r="G90" s="1334"/>
      <c r="H90" s="329">
        <f>ROUND(G90*F90/F90,2)</f>
        <v>0</v>
      </c>
      <c r="I90" s="62" t="s">
        <v>50</v>
      </c>
      <c r="J90" s="120"/>
      <c r="K90" s="217">
        <f>IF(OR(ISBLANK(J90),G90=0,ISBLANK(G90)),,ROUND(J90+$K$3,2))</f>
        <v>0</v>
      </c>
      <c r="L90" s="221">
        <f>ROUND(H90*K90,2)</f>
        <v>0</v>
      </c>
      <c r="M90" s="330">
        <f>ROUND(K90/F90,2)</f>
        <v>0</v>
      </c>
    </row>
    <row r="91" spans="1:13" ht="15" customHeight="1" x14ac:dyDescent="0.25">
      <c r="A91" s="210"/>
      <c r="B91" s="34" t="s">
        <v>337</v>
      </c>
      <c r="C91" s="23" t="s">
        <v>338</v>
      </c>
      <c r="D91" s="1216"/>
      <c r="E91" s="343"/>
      <c r="F91" s="236"/>
      <c r="G91" s="573"/>
      <c r="H91" s="436"/>
      <c r="I91" s="23"/>
      <c r="J91" s="93"/>
      <c r="K91" s="485"/>
      <c r="L91" s="486"/>
      <c r="M91" s="495"/>
    </row>
    <row r="92" spans="1:13" ht="15" customHeight="1" x14ac:dyDescent="0.25">
      <c r="A92" s="210"/>
      <c r="B92" s="34" t="s">
        <v>339</v>
      </c>
      <c r="C92" s="1426" t="s">
        <v>1795</v>
      </c>
      <c r="D92" s="1216"/>
      <c r="E92" s="343"/>
      <c r="F92" s="236"/>
      <c r="G92" s="573"/>
      <c r="H92" s="436"/>
      <c r="I92" s="23"/>
      <c r="J92" s="93"/>
      <c r="K92" s="485"/>
      <c r="L92" s="486"/>
      <c r="M92" s="495"/>
    </row>
    <row r="93" spans="1:13" ht="15" customHeight="1" x14ac:dyDescent="0.25">
      <c r="A93" s="210"/>
      <c r="B93" s="273" t="s">
        <v>312</v>
      </c>
      <c r="C93" s="34"/>
      <c r="D93" s="1091"/>
      <c r="E93" s="196"/>
      <c r="F93" s="83"/>
      <c r="G93" s="576"/>
      <c r="H93" s="135"/>
      <c r="I93" s="34"/>
      <c r="J93" s="132"/>
      <c r="K93" s="488"/>
      <c r="L93" s="489"/>
      <c r="M93" s="490"/>
    </row>
    <row r="94" spans="1:13" ht="15" customHeight="1" thickBot="1" x14ac:dyDescent="0.3">
      <c r="A94" s="211"/>
      <c r="B94" s="252" t="s">
        <v>314</v>
      </c>
      <c r="C94" s="13"/>
      <c r="D94" s="1048"/>
      <c r="E94" s="202"/>
      <c r="F94" s="212"/>
      <c r="G94" s="577"/>
      <c r="H94" s="128"/>
      <c r="I94" s="13"/>
      <c r="J94" s="151"/>
      <c r="K94" s="492"/>
      <c r="L94" s="493"/>
      <c r="M94" s="494"/>
    </row>
    <row r="95" spans="1:13" ht="15" customHeight="1" thickBot="1" x14ac:dyDescent="0.3">
      <c r="A95" s="219">
        <v>24</v>
      </c>
      <c r="B95" s="156" t="s">
        <v>340</v>
      </c>
      <c r="C95" s="62" t="s">
        <v>323</v>
      </c>
      <c r="D95" s="947"/>
      <c r="E95" s="377" t="s">
        <v>249</v>
      </c>
      <c r="F95" s="483">
        <v>96</v>
      </c>
      <c r="G95" s="647">
        <v>500</v>
      </c>
      <c r="H95" s="329">
        <f>ROUND(G95*F95/F95,2)</f>
        <v>500</v>
      </c>
      <c r="I95" s="62" t="s">
        <v>50</v>
      </c>
      <c r="J95" s="120"/>
      <c r="K95" s="217">
        <f>IF(OR(ISBLANK(J95),G95=0,ISBLANK(G95)),,ROUND(J95+$K$3,2))</f>
        <v>0</v>
      </c>
      <c r="L95" s="221">
        <f>ROUND(H95*K95,2)</f>
        <v>0</v>
      </c>
      <c r="M95" s="330">
        <f>ROUND(K95/F95,2)</f>
        <v>0</v>
      </c>
    </row>
    <row r="96" spans="1:13" ht="15" customHeight="1" x14ac:dyDescent="0.25">
      <c r="A96" s="210"/>
      <c r="B96" s="34" t="s">
        <v>341</v>
      </c>
      <c r="C96" s="23" t="s">
        <v>342</v>
      </c>
      <c r="D96" s="1216"/>
      <c r="E96" s="343"/>
      <c r="F96" s="236"/>
      <c r="G96" s="573"/>
      <c r="H96" s="436"/>
      <c r="I96" s="23"/>
      <c r="J96" s="93"/>
      <c r="K96" s="485"/>
      <c r="L96" s="486"/>
      <c r="M96" s="495"/>
    </row>
    <row r="97" spans="1:13" ht="15" customHeight="1" x14ac:dyDescent="0.25">
      <c r="A97" s="210"/>
      <c r="B97" s="34" t="s">
        <v>343</v>
      </c>
      <c r="C97" s="23"/>
      <c r="D97" s="1216"/>
      <c r="E97" s="343"/>
      <c r="F97" s="236"/>
      <c r="G97" s="573"/>
      <c r="H97" s="436"/>
      <c r="I97" s="23"/>
      <c r="J97" s="93"/>
      <c r="K97" s="485"/>
      <c r="L97" s="486"/>
      <c r="M97" s="495"/>
    </row>
    <row r="98" spans="1:13" ht="15" customHeight="1" x14ac:dyDescent="0.25">
      <c r="A98" s="210"/>
      <c r="B98" s="273" t="s">
        <v>312</v>
      </c>
      <c r="C98" s="34"/>
      <c r="D98" s="1091"/>
      <c r="E98" s="196"/>
      <c r="F98" s="452"/>
      <c r="G98" s="573"/>
      <c r="H98" s="87"/>
      <c r="I98" s="34"/>
      <c r="J98" s="132"/>
      <c r="K98" s="488"/>
      <c r="L98" s="489"/>
      <c r="M98" s="490"/>
    </row>
    <row r="99" spans="1:13" ht="15" customHeight="1" thickBot="1" x14ac:dyDescent="0.3">
      <c r="A99" s="211"/>
      <c r="B99" s="252" t="s">
        <v>314</v>
      </c>
      <c r="C99" s="13"/>
      <c r="D99" s="1048"/>
      <c r="E99" s="202"/>
      <c r="F99" s="212"/>
      <c r="G99" s="577"/>
      <c r="H99" s="128"/>
      <c r="I99" s="13"/>
      <c r="J99" s="151"/>
      <c r="K99" s="492"/>
      <c r="L99" s="493"/>
      <c r="M99" s="494"/>
    </row>
    <row r="100" spans="1:13" ht="15" customHeight="1" thickBot="1" x14ac:dyDescent="0.3">
      <c r="A100" s="210">
        <v>25</v>
      </c>
      <c r="B100" s="23" t="s">
        <v>344</v>
      </c>
      <c r="C100" s="23" t="s">
        <v>345</v>
      </c>
      <c r="D100" s="947"/>
      <c r="E100" s="343" t="s">
        <v>249</v>
      </c>
      <c r="F100" s="537">
        <v>96</v>
      </c>
      <c r="G100" s="833">
        <v>500</v>
      </c>
      <c r="H100" s="27">
        <f>ROUND(G100*F100/F100,2)</f>
        <v>500</v>
      </c>
      <c r="I100" s="23" t="s">
        <v>50</v>
      </c>
      <c r="J100" s="25"/>
      <c r="K100" s="66">
        <f>IF(OR(ISBLANK(J100),G100=0,ISBLANK(G100)),,ROUND(J100+$K$3,2))</f>
        <v>0</v>
      </c>
      <c r="L100" s="28">
        <f>ROUND(H100*K100,2)</f>
        <v>0</v>
      </c>
      <c r="M100" s="29">
        <f>ROUND(K100/F100,2)</f>
        <v>0</v>
      </c>
    </row>
    <row r="101" spans="1:13" ht="15" customHeight="1" x14ac:dyDescent="0.25">
      <c r="A101" s="210"/>
      <c r="B101" s="34" t="s">
        <v>341</v>
      </c>
      <c r="C101" s="23" t="s">
        <v>346</v>
      </c>
      <c r="D101" s="1216"/>
      <c r="E101" s="343"/>
      <c r="F101" s="236"/>
      <c r="G101" s="573"/>
      <c r="H101" s="436"/>
      <c r="I101" s="23"/>
      <c r="J101" s="93"/>
      <c r="K101" s="485"/>
      <c r="L101" s="486"/>
      <c r="M101" s="495"/>
    </row>
    <row r="102" spans="1:13" ht="15" customHeight="1" x14ac:dyDescent="0.25">
      <c r="A102" s="210"/>
      <c r="B102" s="34" t="s">
        <v>347</v>
      </c>
      <c r="C102" s="23"/>
      <c r="D102" s="1216"/>
      <c r="E102" s="343"/>
      <c r="F102" s="236"/>
      <c r="G102" s="573"/>
      <c r="H102" s="436"/>
      <c r="I102" s="23"/>
      <c r="J102" s="93"/>
      <c r="K102" s="485"/>
      <c r="L102" s="486"/>
      <c r="M102" s="495"/>
    </row>
    <row r="103" spans="1:13" ht="15" customHeight="1" x14ac:dyDescent="0.25">
      <c r="A103" s="210"/>
      <c r="B103" s="273" t="s">
        <v>312</v>
      </c>
      <c r="C103" s="23"/>
      <c r="D103" s="1216"/>
      <c r="E103" s="343"/>
      <c r="F103" s="236"/>
      <c r="G103" s="573"/>
      <c r="H103" s="436"/>
      <c r="I103" s="23"/>
      <c r="J103" s="93"/>
      <c r="K103" s="485"/>
      <c r="L103" s="486"/>
      <c r="M103" s="495"/>
    </row>
    <row r="104" spans="1:13" ht="15" customHeight="1" thickBot="1" x14ac:dyDescent="0.3">
      <c r="A104" s="211"/>
      <c r="B104" s="252" t="s">
        <v>314</v>
      </c>
      <c r="C104" s="48"/>
      <c r="D104" s="1228"/>
      <c r="E104" s="373"/>
      <c r="F104" s="237"/>
      <c r="G104" s="574"/>
      <c r="H104" s="513"/>
      <c r="I104" s="48"/>
      <c r="J104" s="114"/>
      <c r="K104" s="497"/>
      <c r="L104" s="498"/>
      <c r="M104" s="499"/>
    </row>
    <row r="105" spans="1:13" ht="15" customHeight="1" thickBot="1" x14ac:dyDescent="0.3">
      <c r="A105" s="219">
        <v>26</v>
      </c>
      <c r="B105" s="62" t="s">
        <v>348</v>
      </c>
      <c r="C105" s="62" t="s">
        <v>349</v>
      </c>
      <c r="D105" s="947"/>
      <c r="E105" s="377" t="s">
        <v>350</v>
      </c>
      <c r="F105" s="483">
        <v>60</v>
      </c>
      <c r="G105" s="647">
        <v>500</v>
      </c>
      <c r="H105" s="329">
        <f>ROUND(G105*F105/F105,2)</f>
        <v>500</v>
      </c>
      <c r="I105" s="62" t="s">
        <v>50</v>
      </c>
      <c r="J105" s="120"/>
      <c r="K105" s="270">
        <f>IF(OR(ISBLANK(J105),G105=0,ISBLANK(G105)),,ROUND(J105+$K$3,2))</f>
        <v>0</v>
      </c>
      <c r="L105" s="221">
        <f>ROUND(H105*K105,2)</f>
        <v>0</v>
      </c>
      <c r="M105" s="330">
        <f>ROUND(K105/F105,2)</f>
        <v>0</v>
      </c>
    </row>
    <row r="106" spans="1:13" ht="15" customHeight="1" x14ac:dyDescent="0.25">
      <c r="A106" s="210"/>
      <c r="B106" s="34" t="s">
        <v>351</v>
      </c>
      <c r="C106" s="96" t="s">
        <v>352</v>
      </c>
      <c r="D106" s="1026"/>
      <c r="E106" s="196"/>
      <c r="F106" s="83"/>
      <c r="G106" s="576"/>
      <c r="H106" s="135"/>
      <c r="I106" s="34"/>
      <c r="J106" s="132"/>
      <c r="K106" s="488"/>
      <c r="L106" s="489"/>
      <c r="M106" s="490"/>
    </row>
    <row r="107" spans="1:13" ht="15" customHeight="1" thickBot="1" x14ac:dyDescent="0.3">
      <c r="A107" s="210"/>
      <c r="B107" s="273" t="s">
        <v>314</v>
      </c>
      <c r="C107" s="34"/>
      <c r="D107" s="1091"/>
      <c r="E107" s="196"/>
      <c r="F107" s="83"/>
      <c r="G107" s="576"/>
      <c r="H107" s="135"/>
      <c r="I107" s="34"/>
      <c r="J107" s="132"/>
      <c r="K107" s="488"/>
      <c r="L107" s="489"/>
      <c r="M107" s="490"/>
    </row>
    <row r="108" spans="1:13" ht="15" customHeight="1" thickBot="1" x14ac:dyDescent="0.3">
      <c r="A108" s="298"/>
      <c r="B108" s="299"/>
      <c r="C108" s="299"/>
      <c r="D108" s="1031"/>
      <c r="E108" s="400"/>
      <c r="F108" s="401"/>
      <c r="G108" s="834"/>
      <c r="H108" s="302"/>
      <c r="I108" s="300"/>
      <c r="J108" s="523"/>
      <c r="K108" s="301"/>
      <c r="L108" s="303"/>
      <c r="M108" s="304"/>
    </row>
    <row r="109" spans="1:13" ht="15" customHeight="1" thickTop="1" x14ac:dyDescent="0.25">
      <c r="A109" s="312"/>
      <c r="B109" s="23"/>
      <c r="C109" s="23"/>
      <c r="D109" s="1056"/>
      <c r="E109" s="343"/>
      <c r="F109" s="236"/>
      <c r="G109" s="578"/>
      <c r="H109" s="27"/>
      <c r="I109" s="509" t="s">
        <v>66</v>
      </c>
      <c r="J109" s="526"/>
      <c r="K109" s="510"/>
      <c r="L109" s="28">
        <f>SUMIF(L6:L107,"&gt;0")</f>
        <v>0</v>
      </c>
      <c r="M109" s="29"/>
    </row>
  </sheetData>
  <sheetProtection selectLockedCells="1"/>
  <customSheetViews>
    <customSheetView guid="{2146B8A8-0C50-46D7-9E04-99F80A0FDBAC}" scale="130" showPageBreaks="1" fitToPage="1">
      <selection activeCell="B64" sqref="B64"/>
      <rowBreaks count="1" manualBreakCount="1">
        <brk id="35" max="16383" man="1"/>
      </rowBreaks>
      <pageMargins left="0" right="0" top="0" bottom="0" header="0" footer="0"/>
      <pageSetup scale="92" fitToHeight="0" orientation="landscape" r:id="rId1"/>
      <headerFooter>
        <oddHeader>&amp;C&amp;16South Carolina Purchasing Alliance Lot A
&amp;R&amp;12&amp;A
2014</oddHeader>
      </headerFooter>
    </customSheetView>
    <customSheetView guid="{92C9CC13-8131-4554-86CD-BEA0EE82905A}" scale="120" fitToPage="1">
      <selection activeCell="C2" sqref="C2"/>
      <rowBreaks count="1" manualBreakCount="1">
        <brk id="35" max="16383" man="1"/>
      </rowBreaks>
      <pageMargins left="0" right="0" top="0" bottom="0" header="0" footer="0"/>
      <pageSetup scale="91" fitToHeight="0" orientation="landscape" r:id="rId2"/>
      <headerFooter>
        <oddHeader>&amp;C&amp;16South Carolina Purchasing Alliance Lot A
&amp;R&amp;12&amp;A
2014</oddHeader>
      </headerFooter>
    </customSheetView>
  </customSheetViews>
  <mergeCells count="3">
    <mergeCell ref="E2:M2"/>
    <mergeCell ref="F3:J3"/>
    <mergeCell ref="E1:M1"/>
  </mergeCells>
  <conditionalFormatting sqref="G9:G10 G20:G21 G54:G56 G67:G68 G12:G13 G15:G17 G23:G24 G26:G27 G29:G31 G33:G34 G36:G38 G40:G41 G43:G44 G46:G48 G58:G59 G61:G62 G64:G65 G96:G99 G108:G109">
    <cfRule type="cellIs" dxfId="119" priority="104" stopIfTrue="1" operator="equal">
      <formula>0</formula>
    </cfRule>
  </conditionalFormatting>
  <conditionalFormatting sqref="G9:G10 G20:G21 G54:G56 G67:G68 G12:G13 G15:G17 G23:G24 G26:G27 G29:G31 G33:G34 G36:G38 G40:G41 G43:G44 G46:G48 G58:G59 G61:G62 G64:G65 G96:G99 G108:G109">
    <cfRule type="cellIs" dxfId="118" priority="103" stopIfTrue="1" operator="equal">
      <formula>0</formula>
    </cfRule>
  </conditionalFormatting>
  <conditionalFormatting sqref="G19">
    <cfRule type="cellIs" dxfId="117" priority="99" stopIfTrue="1" operator="equal">
      <formula>0</formula>
    </cfRule>
  </conditionalFormatting>
  <conditionalFormatting sqref="G19">
    <cfRule type="cellIs" dxfId="116" priority="100" stopIfTrue="1" operator="equal">
      <formula>0</formula>
    </cfRule>
  </conditionalFormatting>
  <conditionalFormatting sqref="G8">
    <cfRule type="cellIs" dxfId="115" priority="90" stopIfTrue="1" operator="equal">
      <formula>0</formula>
    </cfRule>
  </conditionalFormatting>
  <conditionalFormatting sqref="G8">
    <cfRule type="cellIs" dxfId="114" priority="89" stopIfTrue="1" operator="equal">
      <formula>0</formula>
    </cfRule>
  </conditionalFormatting>
  <conditionalFormatting sqref="G70:G73 G75:G78 G80:G83 G85:G89 G91:G94">
    <cfRule type="cellIs" dxfId="113" priority="3" stopIfTrue="1" operator="equal">
      <formula>0</formula>
    </cfRule>
  </conditionalFormatting>
  <conditionalFormatting sqref="G70:G73 G75:G78 G80:G83 G85:G89 G91:G94">
    <cfRule type="cellIs" dxfId="112" priority="4" stopIfTrue="1" operator="equal">
      <formula>0</formula>
    </cfRule>
  </conditionalFormatting>
  <conditionalFormatting sqref="G101:G104 G106:G107">
    <cfRule type="cellIs" dxfId="111" priority="2" stopIfTrue="1" operator="equal">
      <formula>0</formula>
    </cfRule>
  </conditionalFormatting>
  <conditionalFormatting sqref="G101:G104 G106:G107">
    <cfRule type="cellIs" dxfId="110" priority="1" stopIfTrue="1" operator="equal">
      <formula>0</formula>
    </cfRule>
  </conditionalFormatting>
  <hyperlinks>
    <hyperlink ref="C2" location="'Recap Sheet'!B1" tooltip="Click here to return to recap sheet" display="Return to Recap Sheet"/>
  </hyperlinks>
  <pageMargins left="0.25" right="0.25" top="0.75" bottom="0.75" header="0.3" footer="0.3"/>
  <pageSetup scale="89" fitToHeight="0" orientation="landscape" r:id="rId3"/>
  <headerFooter>
    <oddHeader>&amp;C&amp;16South Carolina Purchasing Alliance Lot A
&amp;R&amp;12&amp;A
2016</oddHeader>
  </headerFooter>
  <rowBreaks count="3" manualBreakCount="3">
    <brk id="38" max="16383" man="1"/>
    <brk id="68" max="16383" man="1"/>
    <brk id="99" max="16383" man="1"/>
  </rowBreak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U163"/>
  <sheetViews>
    <sheetView view="pageLayout" topLeftCell="B25" zoomScaleNormal="100" workbookViewId="0">
      <selection activeCell="G44" sqref="G44"/>
    </sheetView>
  </sheetViews>
  <sheetFormatPr defaultColWidth="11.42578125" defaultRowHeight="15" customHeight="1" x14ac:dyDescent="0.25"/>
  <cols>
    <col min="1" max="1" width="5.140625" style="307" customWidth="1"/>
    <col min="2" max="2" width="64.42578125" style="334" bestFit="1" customWidth="1"/>
    <col min="3" max="3" width="25.7109375" style="308" customWidth="1"/>
    <col min="4" max="4" width="7.7109375" style="308" customWidth="1"/>
    <col min="5" max="5" width="6.28515625" style="308" customWidth="1"/>
    <col min="6" max="6" width="5.7109375" style="1082" customWidth="1"/>
    <col min="7" max="7" width="6.42578125" style="839" customWidth="1"/>
    <col min="8" max="8" width="6.42578125" style="308" customWidth="1"/>
    <col min="9" max="9" width="3.28515625" style="334" customWidth="1"/>
    <col min="10" max="10" width="6" style="527" customWidth="1"/>
    <col min="11" max="11" width="7.28515625" style="209" customWidth="1"/>
    <col min="12" max="12" width="9.7109375" style="309" customWidth="1"/>
    <col min="13" max="13" width="6.140625" style="310" customWidth="1"/>
    <col min="14" max="14" width="8.42578125" style="310" customWidth="1"/>
    <col min="15" max="15" width="9.5703125" style="558" customWidth="1"/>
    <col min="16" max="16" width="9.5703125" style="1096" customWidth="1"/>
    <col min="17" max="18" width="10.85546875" style="558" customWidth="1"/>
    <col min="19" max="19" width="8.42578125" style="334" customWidth="1"/>
    <col min="20" max="20" width="12.140625" style="334" customWidth="1"/>
    <col min="21" max="21" width="7.42578125" style="334" customWidth="1"/>
    <col min="22" max="22" width="6.85546875" style="334" customWidth="1"/>
    <col min="23" max="23" width="5.42578125" style="334" customWidth="1"/>
    <col min="24" max="24" width="5.85546875" style="334" customWidth="1"/>
    <col min="25" max="259" width="11.42578125" style="334"/>
    <col min="260" max="260" width="3.85546875" style="334" customWidth="1"/>
    <col min="261" max="261" width="49.7109375" style="334" customWidth="1"/>
    <col min="262" max="262" width="29.42578125" style="334" customWidth="1"/>
    <col min="263" max="263" width="6.28515625" style="334" customWidth="1"/>
    <col min="264" max="264" width="4.28515625" style="334" customWidth="1"/>
    <col min="265" max="265" width="6.42578125" style="334" customWidth="1"/>
    <col min="266" max="266" width="3.28515625" style="334" customWidth="1"/>
    <col min="267" max="267" width="6" style="334" customWidth="1"/>
    <col min="268" max="268" width="5.7109375" style="334" bestFit="1" customWidth="1"/>
    <col min="269" max="269" width="7" style="334" customWidth="1"/>
    <col min="270" max="270" width="5.42578125" style="334" customWidth="1"/>
    <col min="271" max="271" width="5" style="334" customWidth="1"/>
    <col min="272" max="272" width="6" style="334" bestFit="1" customWidth="1"/>
    <col min="273" max="273" width="6.140625" style="334" customWidth="1"/>
    <col min="274" max="274" width="16.5703125" style="334" customWidth="1"/>
    <col min="275" max="515" width="11.42578125" style="334"/>
    <col min="516" max="516" width="3.85546875" style="334" customWidth="1"/>
    <col min="517" max="517" width="49.7109375" style="334" customWidth="1"/>
    <col min="518" max="518" width="29.42578125" style="334" customWidth="1"/>
    <col min="519" max="519" width="6.28515625" style="334" customWidth="1"/>
    <col min="520" max="520" width="4.28515625" style="334" customWidth="1"/>
    <col min="521" max="521" width="6.42578125" style="334" customWidth="1"/>
    <col min="522" max="522" width="3.28515625" style="334" customWidth="1"/>
    <col min="523" max="523" width="6" style="334" customWidth="1"/>
    <col min="524" max="524" width="5.7109375" style="334" bestFit="1" customWidth="1"/>
    <col min="525" max="525" width="7" style="334" customWidth="1"/>
    <col min="526" max="526" width="5.42578125" style="334" customWidth="1"/>
    <col min="527" max="527" width="5" style="334" customWidth="1"/>
    <col min="528" max="528" width="6" style="334" bestFit="1" customWidth="1"/>
    <col min="529" max="529" width="6.140625" style="334" customWidth="1"/>
    <col min="530" max="530" width="16.5703125" style="334" customWidth="1"/>
    <col min="531" max="771" width="11.42578125" style="334"/>
    <col min="772" max="772" width="3.85546875" style="334" customWidth="1"/>
    <col min="773" max="773" width="49.7109375" style="334" customWidth="1"/>
    <col min="774" max="774" width="29.42578125" style="334" customWidth="1"/>
    <col min="775" max="775" width="6.28515625" style="334" customWidth="1"/>
    <col min="776" max="776" width="4.28515625" style="334" customWidth="1"/>
    <col min="777" max="777" width="6.42578125" style="334" customWidth="1"/>
    <col min="778" max="778" width="3.28515625" style="334" customWidth="1"/>
    <col min="779" max="779" width="6" style="334" customWidth="1"/>
    <col min="780" max="780" width="5.7109375" style="334" bestFit="1" customWidth="1"/>
    <col min="781" max="781" width="7" style="334" customWidth="1"/>
    <col min="782" max="782" width="5.42578125" style="334" customWidth="1"/>
    <col min="783" max="783" width="5" style="334" customWidth="1"/>
    <col min="784" max="784" width="6" style="334" bestFit="1" customWidth="1"/>
    <col min="785" max="785" width="6.140625" style="334" customWidth="1"/>
    <col min="786" max="786" width="16.5703125" style="334" customWidth="1"/>
    <col min="787" max="1027" width="11.42578125" style="334"/>
    <col min="1028" max="1028" width="3.85546875" style="334" customWidth="1"/>
    <col min="1029" max="1029" width="49.7109375" style="334" customWidth="1"/>
    <col min="1030" max="1030" width="29.42578125" style="334" customWidth="1"/>
    <col min="1031" max="1031" width="6.28515625" style="334" customWidth="1"/>
    <col min="1032" max="1032" width="4.28515625" style="334" customWidth="1"/>
    <col min="1033" max="1033" width="6.42578125" style="334" customWidth="1"/>
    <col min="1034" max="1034" width="3.28515625" style="334" customWidth="1"/>
    <col min="1035" max="1035" width="6" style="334" customWidth="1"/>
    <col min="1036" max="1036" width="5.7109375" style="334" bestFit="1" customWidth="1"/>
    <col min="1037" max="1037" width="7" style="334" customWidth="1"/>
    <col min="1038" max="1038" width="5.42578125" style="334" customWidth="1"/>
    <col min="1039" max="1039" width="5" style="334" customWidth="1"/>
    <col min="1040" max="1040" width="6" style="334" bestFit="1" customWidth="1"/>
    <col min="1041" max="1041" width="6.140625" style="334" customWidth="1"/>
    <col min="1042" max="1042" width="16.5703125" style="334" customWidth="1"/>
    <col min="1043" max="1283" width="11.42578125" style="334"/>
    <col min="1284" max="1284" width="3.85546875" style="334" customWidth="1"/>
    <col min="1285" max="1285" width="49.7109375" style="334" customWidth="1"/>
    <col min="1286" max="1286" width="29.42578125" style="334" customWidth="1"/>
    <col min="1287" max="1287" width="6.28515625" style="334" customWidth="1"/>
    <col min="1288" max="1288" width="4.28515625" style="334" customWidth="1"/>
    <col min="1289" max="1289" width="6.42578125" style="334" customWidth="1"/>
    <col min="1290" max="1290" width="3.28515625" style="334" customWidth="1"/>
    <col min="1291" max="1291" width="6" style="334" customWidth="1"/>
    <col min="1292" max="1292" width="5.7109375" style="334" bestFit="1" customWidth="1"/>
    <col min="1293" max="1293" width="7" style="334" customWidth="1"/>
    <col min="1294" max="1294" width="5.42578125" style="334" customWidth="1"/>
    <col min="1295" max="1295" width="5" style="334" customWidth="1"/>
    <col min="1296" max="1296" width="6" style="334" bestFit="1" customWidth="1"/>
    <col min="1297" max="1297" width="6.140625" style="334" customWidth="1"/>
    <col min="1298" max="1298" width="16.5703125" style="334" customWidth="1"/>
    <col min="1299" max="1539" width="11.42578125" style="334"/>
    <col min="1540" max="1540" width="3.85546875" style="334" customWidth="1"/>
    <col min="1541" max="1541" width="49.7109375" style="334" customWidth="1"/>
    <col min="1542" max="1542" width="29.42578125" style="334" customWidth="1"/>
    <col min="1543" max="1543" width="6.28515625" style="334" customWidth="1"/>
    <col min="1544" max="1544" width="4.28515625" style="334" customWidth="1"/>
    <col min="1545" max="1545" width="6.42578125" style="334" customWidth="1"/>
    <col min="1546" max="1546" width="3.28515625" style="334" customWidth="1"/>
    <col min="1547" max="1547" width="6" style="334" customWidth="1"/>
    <col min="1548" max="1548" width="5.7109375" style="334" bestFit="1" customWidth="1"/>
    <col min="1549" max="1549" width="7" style="334" customWidth="1"/>
    <col min="1550" max="1550" width="5.42578125" style="334" customWidth="1"/>
    <col min="1551" max="1551" width="5" style="334" customWidth="1"/>
    <col min="1552" max="1552" width="6" style="334" bestFit="1" customWidth="1"/>
    <col min="1553" max="1553" width="6.140625" style="334" customWidth="1"/>
    <col min="1554" max="1554" width="16.5703125" style="334" customWidth="1"/>
    <col min="1555" max="1795" width="11.42578125" style="334"/>
    <col min="1796" max="1796" width="3.85546875" style="334" customWidth="1"/>
    <col min="1797" max="1797" width="49.7109375" style="334" customWidth="1"/>
    <col min="1798" max="1798" width="29.42578125" style="334" customWidth="1"/>
    <col min="1799" max="1799" width="6.28515625" style="334" customWidth="1"/>
    <col min="1800" max="1800" width="4.28515625" style="334" customWidth="1"/>
    <col min="1801" max="1801" width="6.42578125" style="334" customWidth="1"/>
    <col min="1802" max="1802" width="3.28515625" style="334" customWidth="1"/>
    <col min="1803" max="1803" width="6" style="334" customWidth="1"/>
    <col min="1804" max="1804" width="5.7109375" style="334" bestFit="1" customWidth="1"/>
    <col min="1805" max="1805" width="7" style="334" customWidth="1"/>
    <col min="1806" max="1806" width="5.42578125" style="334" customWidth="1"/>
    <col min="1807" max="1807" width="5" style="334" customWidth="1"/>
    <col min="1808" max="1808" width="6" style="334" bestFit="1" customWidth="1"/>
    <col min="1809" max="1809" width="6.140625" style="334" customWidth="1"/>
    <col min="1810" max="1810" width="16.5703125" style="334" customWidth="1"/>
    <col min="1811" max="2051" width="11.42578125" style="334"/>
    <col min="2052" max="2052" width="3.85546875" style="334" customWidth="1"/>
    <col min="2053" max="2053" width="49.7109375" style="334" customWidth="1"/>
    <col min="2054" max="2054" width="29.42578125" style="334" customWidth="1"/>
    <col min="2055" max="2055" width="6.28515625" style="334" customWidth="1"/>
    <col min="2056" max="2056" width="4.28515625" style="334" customWidth="1"/>
    <col min="2057" max="2057" width="6.42578125" style="334" customWidth="1"/>
    <col min="2058" max="2058" width="3.28515625" style="334" customWidth="1"/>
    <col min="2059" max="2059" width="6" style="334" customWidth="1"/>
    <col min="2060" max="2060" width="5.7109375" style="334" bestFit="1" customWidth="1"/>
    <col min="2061" max="2061" width="7" style="334" customWidth="1"/>
    <col min="2062" max="2062" width="5.42578125" style="334" customWidth="1"/>
    <col min="2063" max="2063" width="5" style="334" customWidth="1"/>
    <col min="2064" max="2064" width="6" style="334" bestFit="1" customWidth="1"/>
    <col min="2065" max="2065" width="6.140625" style="334" customWidth="1"/>
    <col min="2066" max="2066" width="16.5703125" style="334" customWidth="1"/>
    <col min="2067" max="2307" width="11.42578125" style="334"/>
    <col min="2308" max="2308" width="3.85546875" style="334" customWidth="1"/>
    <col min="2309" max="2309" width="49.7109375" style="334" customWidth="1"/>
    <col min="2310" max="2310" width="29.42578125" style="334" customWidth="1"/>
    <col min="2311" max="2311" width="6.28515625" style="334" customWidth="1"/>
    <col min="2312" max="2312" width="4.28515625" style="334" customWidth="1"/>
    <col min="2313" max="2313" width="6.42578125" style="334" customWidth="1"/>
    <col min="2314" max="2314" width="3.28515625" style="334" customWidth="1"/>
    <col min="2315" max="2315" width="6" style="334" customWidth="1"/>
    <col min="2316" max="2316" width="5.7109375" style="334" bestFit="1" customWidth="1"/>
    <col min="2317" max="2317" width="7" style="334" customWidth="1"/>
    <col min="2318" max="2318" width="5.42578125" style="334" customWidth="1"/>
    <col min="2319" max="2319" width="5" style="334" customWidth="1"/>
    <col min="2320" max="2320" width="6" style="334" bestFit="1" customWidth="1"/>
    <col min="2321" max="2321" width="6.140625" style="334" customWidth="1"/>
    <col min="2322" max="2322" width="16.5703125" style="334" customWidth="1"/>
    <col min="2323" max="2563" width="11.42578125" style="334"/>
    <col min="2564" max="2564" width="3.85546875" style="334" customWidth="1"/>
    <col min="2565" max="2565" width="49.7109375" style="334" customWidth="1"/>
    <col min="2566" max="2566" width="29.42578125" style="334" customWidth="1"/>
    <col min="2567" max="2567" width="6.28515625" style="334" customWidth="1"/>
    <col min="2568" max="2568" width="4.28515625" style="334" customWidth="1"/>
    <col min="2569" max="2569" width="6.42578125" style="334" customWidth="1"/>
    <col min="2570" max="2570" width="3.28515625" style="334" customWidth="1"/>
    <col min="2571" max="2571" width="6" style="334" customWidth="1"/>
    <col min="2572" max="2572" width="5.7109375" style="334" bestFit="1" customWidth="1"/>
    <col min="2573" max="2573" width="7" style="334" customWidth="1"/>
    <col min="2574" max="2574" width="5.42578125" style="334" customWidth="1"/>
    <col min="2575" max="2575" width="5" style="334" customWidth="1"/>
    <col min="2576" max="2576" width="6" style="334" bestFit="1" customWidth="1"/>
    <col min="2577" max="2577" width="6.140625" style="334" customWidth="1"/>
    <col min="2578" max="2578" width="16.5703125" style="334" customWidth="1"/>
    <col min="2579" max="2819" width="11.42578125" style="334"/>
    <col min="2820" max="2820" width="3.85546875" style="334" customWidth="1"/>
    <col min="2821" max="2821" width="49.7109375" style="334" customWidth="1"/>
    <col min="2822" max="2822" width="29.42578125" style="334" customWidth="1"/>
    <col min="2823" max="2823" width="6.28515625" style="334" customWidth="1"/>
    <col min="2824" max="2824" width="4.28515625" style="334" customWidth="1"/>
    <col min="2825" max="2825" width="6.42578125" style="334" customWidth="1"/>
    <col min="2826" max="2826" width="3.28515625" style="334" customWidth="1"/>
    <col min="2827" max="2827" width="6" style="334" customWidth="1"/>
    <col min="2828" max="2828" width="5.7109375" style="334" bestFit="1" customWidth="1"/>
    <col min="2829" max="2829" width="7" style="334" customWidth="1"/>
    <col min="2830" max="2830" width="5.42578125" style="334" customWidth="1"/>
    <col min="2831" max="2831" width="5" style="334" customWidth="1"/>
    <col min="2832" max="2832" width="6" style="334" bestFit="1" customWidth="1"/>
    <col min="2833" max="2833" width="6.140625" style="334" customWidth="1"/>
    <col min="2834" max="2834" width="16.5703125" style="334" customWidth="1"/>
    <col min="2835" max="3075" width="11.42578125" style="334"/>
    <col min="3076" max="3076" width="3.85546875" style="334" customWidth="1"/>
    <col min="3077" max="3077" width="49.7109375" style="334" customWidth="1"/>
    <col min="3078" max="3078" width="29.42578125" style="334" customWidth="1"/>
    <col min="3079" max="3079" width="6.28515625" style="334" customWidth="1"/>
    <col min="3080" max="3080" width="4.28515625" style="334" customWidth="1"/>
    <col min="3081" max="3081" width="6.42578125" style="334" customWidth="1"/>
    <col min="3082" max="3082" width="3.28515625" style="334" customWidth="1"/>
    <col min="3083" max="3083" width="6" style="334" customWidth="1"/>
    <col min="3084" max="3084" width="5.7109375" style="334" bestFit="1" customWidth="1"/>
    <col min="3085" max="3085" width="7" style="334" customWidth="1"/>
    <col min="3086" max="3086" width="5.42578125" style="334" customWidth="1"/>
    <col min="3087" max="3087" width="5" style="334" customWidth="1"/>
    <col min="3088" max="3088" width="6" style="334" bestFit="1" customWidth="1"/>
    <col min="3089" max="3089" width="6.140625" style="334" customWidth="1"/>
    <col min="3090" max="3090" width="16.5703125" style="334" customWidth="1"/>
    <col min="3091" max="3331" width="11.42578125" style="334"/>
    <col min="3332" max="3332" width="3.85546875" style="334" customWidth="1"/>
    <col min="3333" max="3333" width="49.7109375" style="334" customWidth="1"/>
    <col min="3334" max="3334" width="29.42578125" style="334" customWidth="1"/>
    <col min="3335" max="3335" width="6.28515625" style="334" customWidth="1"/>
    <col min="3336" max="3336" width="4.28515625" style="334" customWidth="1"/>
    <col min="3337" max="3337" width="6.42578125" style="334" customWidth="1"/>
    <col min="3338" max="3338" width="3.28515625" style="334" customWidth="1"/>
    <col min="3339" max="3339" width="6" style="334" customWidth="1"/>
    <col min="3340" max="3340" width="5.7109375" style="334" bestFit="1" customWidth="1"/>
    <col min="3341" max="3341" width="7" style="334" customWidth="1"/>
    <col min="3342" max="3342" width="5.42578125" style="334" customWidth="1"/>
    <col min="3343" max="3343" width="5" style="334" customWidth="1"/>
    <col min="3344" max="3344" width="6" style="334" bestFit="1" customWidth="1"/>
    <col min="3345" max="3345" width="6.140625" style="334" customWidth="1"/>
    <col min="3346" max="3346" width="16.5703125" style="334" customWidth="1"/>
    <col min="3347" max="3587" width="11.42578125" style="334"/>
    <col min="3588" max="3588" width="3.85546875" style="334" customWidth="1"/>
    <col min="3589" max="3589" width="49.7109375" style="334" customWidth="1"/>
    <col min="3590" max="3590" width="29.42578125" style="334" customWidth="1"/>
    <col min="3591" max="3591" width="6.28515625" style="334" customWidth="1"/>
    <col min="3592" max="3592" width="4.28515625" style="334" customWidth="1"/>
    <col min="3593" max="3593" width="6.42578125" style="334" customWidth="1"/>
    <col min="3594" max="3594" width="3.28515625" style="334" customWidth="1"/>
    <col min="3595" max="3595" width="6" style="334" customWidth="1"/>
    <col min="3596" max="3596" width="5.7109375" style="334" bestFit="1" customWidth="1"/>
    <col min="3597" max="3597" width="7" style="334" customWidth="1"/>
    <col min="3598" max="3598" width="5.42578125" style="334" customWidth="1"/>
    <col min="3599" max="3599" width="5" style="334" customWidth="1"/>
    <col min="3600" max="3600" width="6" style="334" bestFit="1" customWidth="1"/>
    <col min="3601" max="3601" width="6.140625" style="334" customWidth="1"/>
    <col min="3602" max="3602" width="16.5703125" style="334" customWidth="1"/>
    <col min="3603" max="3843" width="11.42578125" style="334"/>
    <col min="3844" max="3844" width="3.85546875" style="334" customWidth="1"/>
    <col min="3845" max="3845" width="49.7109375" style="334" customWidth="1"/>
    <col min="3846" max="3846" width="29.42578125" style="334" customWidth="1"/>
    <col min="3847" max="3847" width="6.28515625" style="334" customWidth="1"/>
    <col min="3848" max="3848" width="4.28515625" style="334" customWidth="1"/>
    <col min="3849" max="3849" width="6.42578125" style="334" customWidth="1"/>
    <col min="3850" max="3850" width="3.28515625" style="334" customWidth="1"/>
    <col min="3851" max="3851" width="6" style="334" customWidth="1"/>
    <col min="3852" max="3852" width="5.7109375" style="334" bestFit="1" customWidth="1"/>
    <col min="3853" max="3853" width="7" style="334" customWidth="1"/>
    <col min="3854" max="3854" width="5.42578125" style="334" customWidth="1"/>
    <col min="3855" max="3855" width="5" style="334" customWidth="1"/>
    <col min="3856" max="3856" width="6" style="334" bestFit="1" customWidth="1"/>
    <col min="3857" max="3857" width="6.140625" style="334" customWidth="1"/>
    <col min="3858" max="3858" width="16.5703125" style="334" customWidth="1"/>
    <col min="3859" max="4099" width="11.42578125" style="334"/>
    <col min="4100" max="4100" width="3.85546875" style="334" customWidth="1"/>
    <col min="4101" max="4101" width="49.7109375" style="334" customWidth="1"/>
    <col min="4102" max="4102" width="29.42578125" style="334" customWidth="1"/>
    <col min="4103" max="4103" width="6.28515625" style="334" customWidth="1"/>
    <col min="4104" max="4104" width="4.28515625" style="334" customWidth="1"/>
    <col min="4105" max="4105" width="6.42578125" style="334" customWidth="1"/>
    <col min="4106" max="4106" width="3.28515625" style="334" customWidth="1"/>
    <col min="4107" max="4107" width="6" style="334" customWidth="1"/>
    <col min="4108" max="4108" width="5.7109375" style="334" bestFit="1" customWidth="1"/>
    <col min="4109" max="4109" width="7" style="334" customWidth="1"/>
    <col min="4110" max="4110" width="5.42578125" style="334" customWidth="1"/>
    <col min="4111" max="4111" width="5" style="334" customWidth="1"/>
    <col min="4112" max="4112" width="6" style="334" bestFit="1" customWidth="1"/>
    <col min="4113" max="4113" width="6.140625" style="334" customWidth="1"/>
    <col min="4114" max="4114" width="16.5703125" style="334" customWidth="1"/>
    <col min="4115" max="4355" width="11.42578125" style="334"/>
    <col min="4356" max="4356" width="3.85546875" style="334" customWidth="1"/>
    <col min="4357" max="4357" width="49.7109375" style="334" customWidth="1"/>
    <col min="4358" max="4358" width="29.42578125" style="334" customWidth="1"/>
    <col min="4359" max="4359" width="6.28515625" style="334" customWidth="1"/>
    <col min="4360" max="4360" width="4.28515625" style="334" customWidth="1"/>
    <col min="4361" max="4361" width="6.42578125" style="334" customWidth="1"/>
    <col min="4362" max="4362" width="3.28515625" style="334" customWidth="1"/>
    <col min="4363" max="4363" width="6" style="334" customWidth="1"/>
    <col min="4364" max="4364" width="5.7109375" style="334" bestFit="1" customWidth="1"/>
    <col min="4365" max="4365" width="7" style="334" customWidth="1"/>
    <col min="4366" max="4366" width="5.42578125" style="334" customWidth="1"/>
    <col min="4367" max="4367" width="5" style="334" customWidth="1"/>
    <col min="4368" max="4368" width="6" style="334" bestFit="1" customWidth="1"/>
    <col min="4369" max="4369" width="6.140625" style="334" customWidth="1"/>
    <col min="4370" max="4370" width="16.5703125" style="334" customWidth="1"/>
    <col min="4371" max="4611" width="11.42578125" style="334"/>
    <col min="4612" max="4612" width="3.85546875" style="334" customWidth="1"/>
    <col min="4613" max="4613" width="49.7109375" style="334" customWidth="1"/>
    <col min="4614" max="4614" width="29.42578125" style="334" customWidth="1"/>
    <col min="4615" max="4615" width="6.28515625" style="334" customWidth="1"/>
    <col min="4616" max="4616" width="4.28515625" style="334" customWidth="1"/>
    <col min="4617" max="4617" width="6.42578125" style="334" customWidth="1"/>
    <col min="4618" max="4618" width="3.28515625" style="334" customWidth="1"/>
    <col min="4619" max="4619" width="6" style="334" customWidth="1"/>
    <col min="4620" max="4620" width="5.7109375" style="334" bestFit="1" customWidth="1"/>
    <col min="4621" max="4621" width="7" style="334" customWidth="1"/>
    <col min="4622" max="4622" width="5.42578125" style="334" customWidth="1"/>
    <col min="4623" max="4623" width="5" style="334" customWidth="1"/>
    <col min="4624" max="4624" width="6" style="334" bestFit="1" customWidth="1"/>
    <col min="4625" max="4625" width="6.140625" style="334" customWidth="1"/>
    <col min="4626" max="4626" width="16.5703125" style="334" customWidth="1"/>
    <col min="4627" max="4867" width="11.42578125" style="334"/>
    <col min="4868" max="4868" width="3.85546875" style="334" customWidth="1"/>
    <col min="4869" max="4869" width="49.7109375" style="334" customWidth="1"/>
    <col min="4870" max="4870" width="29.42578125" style="334" customWidth="1"/>
    <col min="4871" max="4871" width="6.28515625" style="334" customWidth="1"/>
    <col min="4872" max="4872" width="4.28515625" style="334" customWidth="1"/>
    <col min="4873" max="4873" width="6.42578125" style="334" customWidth="1"/>
    <col min="4874" max="4874" width="3.28515625" style="334" customWidth="1"/>
    <col min="4875" max="4875" width="6" style="334" customWidth="1"/>
    <col min="4876" max="4876" width="5.7109375" style="334" bestFit="1" customWidth="1"/>
    <col min="4877" max="4877" width="7" style="334" customWidth="1"/>
    <col min="4878" max="4878" width="5.42578125" style="334" customWidth="1"/>
    <col min="4879" max="4879" width="5" style="334" customWidth="1"/>
    <col min="4880" max="4880" width="6" style="334" bestFit="1" customWidth="1"/>
    <col min="4881" max="4881" width="6.140625" style="334" customWidth="1"/>
    <col min="4882" max="4882" width="16.5703125" style="334" customWidth="1"/>
    <col min="4883" max="5123" width="11.42578125" style="334"/>
    <col min="5124" max="5124" width="3.85546875" style="334" customWidth="1"/>
    <col min="5125" max="5125" width="49.7109375" style="334" customWidth="1"/>
    <col min="5126" max="5126" width="29.42578125" style="334" customWidth="1"/>
    <col min="5127" max="5127" width="6.28515625" style="334" customWidth="1"/>
    <col min="5128" max="5128" width="4.28515625" style="334" customWidth="1"/>
    <col min="5129" max="5129" width="6.42578125" style="334" customWidth="1"/>
    <col min="5130" max="5130" width="3.28515625" style="334" customWidth="1"/>
    <col min="5131" max="5131" width="6" style="334" customWidth="1"/>
    <col min="5132" max="5132" width="5.7109375" style="334" bestFit="1" customWidth="1"/>
    <col min="5133" max="5133" width="7" style="334" customWidth="1"/>
    <col min="5134" max="5134" width="5.42578125" style="334" customWidth="1"/>
    <col min="5135" max="5135" width="5" style="334" customWidth="1"/>
    <col min="5136" max="5136" width="6" style="334" bestFit="1" customWidth="1"/>
    <col min="5137" max="5137" width="6.140625" style="334" customWidth="1"/>
    <col min="5138" max="5138" width="16.5703125" style="334" customWidth="1"/>
    <col min="5139" max="5379" width="11.42578125" style="334"/>
    <col min="5380" max="5380" width="3.85546875" style="334" customWidth="1"/>
    <col min="5381" max="5381" width="49.7109375" style="334" customWidth="1"/>
    <col min="5382" max="5382" width="29.42578125" style="334" customWidth="1"/>
    <col min="5383" max="5383" width="6.28515625" style="334" customWidth="1"/>
    <col min="5384" max="5384" width="4.28515625" style="334" customWidth="1"/>
    <col min="5385" max="5385" width="6.42578125" style="334" customWidth="1"/>
    <col min="5386" max="5386" width="3.28515625" style="334" customWidth="1"/>
    <col min="5387" max="5387" width="6" style="334" customWidth="1"/>
    <col min="5388" max="5388" width="5.7109375" style="334" bestFit="1" customWidth="1"/>
    <col min="5389" max="5389" width="7" style="334" customWidth="1"/>
    <col min="5390" max="5390" width="5.42578125" style="334" customWidth="1"/>
    <col min="5391" max="5391" width="5" style="334" customWidth="1"/>
    <col min="5392" max="5392" width="6" style="334" bestFit="1" customWidth="1"/>
    <col min="5393" max="5393" width="6.140625" style="334" customWidth="1"/>
    <col min="5394" max="5394" width="16.5703125" style="334" customWidth="1"/>
    <col min="5395" max="5635" width="11.42578125" style="334"/>
    <col min="5636" max="5636" width="3.85546875" style="334" customWidth="1"/>
    <col min="5637" max="5637" width="49.7109375" style="334" customWidth="1"/>
    <col min="5638" max="5638" width="29.42578125" style="334" customWidth="1"/>
    <col min="5639" max="5639" width="6.28515625" style="334" customWidth="1"/>
    <col min="5640" max="5640" width="4.28515625" style="334" customWidth="1"/>
    <col min="5641" max="5641" width="6.42578125" style="334" customWidth="1"/>
    <col min="5642" max="5642" width="3.28515625" style="334" customWidth="1"/>
    <col min="5643" max="5643" width="6" style="334" customWidth="1"/>
    <col min="5644" max="5644" width="5.7109375" style="334" bestFit="1" customWidth="1"/>
    <col min="5645" max="5645" width="7" style="334" customWidth="1"/>
    <col min="5646" max="5646" width="5.42578125" style="334" customWidth="1"/>
    <col min="5647" max="5647" width="5" style="334" customWidth="1"/>
    <col min="5648" max="5648" width="6" style="334" bestFit="1" customWidth="1"/>
    <col min="5649" max="5649" width="6.140625" style="334" customWidth="1"/>
    <col min="5650" max="5650" width="16.5703125" style="334" customWidth="1"/>
    <col min="5651" max="5891" width="11.42578125" style="334"/>
    <col min="5892" max="5892" width="3.85546875" style="334" customWidth="1"/>
    <col min="5893" max="5893" width="49.7109375" style="334" customWidth="1"/>
    <col min="5894" max="5894" width="29.42578125" style="334" customWidth="1"/>
    <col min="5895" max="5895" width="6.28515625" style="334" customWidth="1"/>
    <col min="5896" max="5896" width="4.28515625" style="334" customWidth="1"/>
    <col min="5897" max="5897" width="6.42578125" style="334" customWidth="1"/>
    <col min="5898" max="5898" width="3.28515625" style="334" customWidth="1"/>
    <col min="5899" max="5899" width="6" style="334" customWidth="1"/>
    <col min="5900" max="5900" width="5.7109375" style="334" bestFit="1" customWidth="1"/>
    <col min="5901" max="5901" width="7" style="334" customWidth="1"/>
    <col min="5902" max="5902" width="5.42578125" style="334" customWidth="1"/>
    <col min="5903" max="5903" width="5" style="334" customWidth="1"/>
    <col min="5904" max="5904" width="6" style="334" bestFit="1" customWidth="1"/>
    <col min="5905" max="5905" width="6.140625" style="334" customWidth="1"/>
    <col min="5906" max="5906" width="16.5703125" style="334" customWidth="1"/>
    <col min="5907" max="6147" width="11.42578125" style="334"/>
    <col min="6148" max="6148" width="3.85546875" style="334" customWidth="1"/>
    <col min="6149" max="6149" width="49.7109375" style="334" customWidth="1"/>
    <col min="6150" max="6150" width="29.42578125" style="334" customWidth="1"/>
    <col min="6151" max="6151" width="6.28515625" style="334" customWidth="1"/>
    <col min="6152" max="6152" width="4.28515625" style="334" customWidth="1"/>
    <col min="6153" max="6153" width="6.42578125" style="334" customWidth="1"/>
    <col min="6154" max="6154" width="3.28515625" style="334" customWidth="1"/>
    <col min="6155" max="6155" width="6" style="334" customWidth="1"/>
    <col min="6156" max="6156" width="5.7109375" style="334" bestFit="1" customWidth="1"/>
    <col min="6157" max="6157" width="7" style="334" customWidth="1"/>
    <col min="6158" max="6158" width="5.42578125" style="334" customWidth="1"/>
    <col min="6159" max="6159" width="5" style="334" customWidth="1"/>
    <col min="6160" max="6160" width="6" style="334" bestFit="1" customWidth="1"/>
    <col min="6161" max="6161" width="6.140625" style="334" customWidth="1"/>
    <col min="6162" max="6162" width="16.5703125" style="334" customWidth="1"/>
    <col min="6163" max="6403" width="11.42578125" style="334"/>
    <col min="6404" max="6404" width="3.85546875" style="334" customWidth="1"/>
    <col min="6405" max="6405" width="49.7109375" style="334" customWidth="1"/>
    <col min="6406" max="6406" width="29.42578125" style="334" customWidth="1"/>
    <col min="6407" max="6407" width="6.28515625" style="334" customWidth="1"/>
    <col min="6408" max="6408" width="4.28515625" style="334" customWidth="1"/>
    <col min="6409" max="6409" width="6.42578125" style="334" customWidth="1"/>
    <col min="6410" max="6410" width="3.28515625" style="334" customWidth="1"/>
    <col min="6411" max="6411" width="6" style="334" customWidth="1"/>
    <col min="6412" max="6412" width="5.7109375" style="334" bestFit="1" customWidth="1"/>
    <col min="6413" max="6413" width="7" style="334" customWidth="1"/>
    <col min="6414" max="6414" width="5.42578125" style="334" customWidth="1"/>
    <col min="6415" max="6415" width="5" style="334" customWidth="1"/>
    <col min="6416" max="6416" width="6" style="334" bestFit="1" customWidth="1"/>
    <col min="6417" max="6417" width="6.140625" style="334" customWidth="1"/>
    <col min="6418" max="6418" width="16.5703125" style="334" customWidth="1"/>
    <col min="6419" max="6659" width="11.42578125" style="334"/>
    <col min="6660" max="6660" width="3.85546875" style="334" customWidth="1"/>
    <col min="6661" max="6661" width="49.7109375" style="334" customWidth="1"/>
    <col min="6662" max="6662" width="29.42578125" style="334" customWidth="1"/>
    <col min="6663" max="6663" width="6.28515625" style="334" customWidth="1"/>
    <col min="6664" max="6664" width="4.28515625" style="334" customWidth="1"/>
    <col min="6665" max="6665" width="6.42578125" style="334" customWidth="1"/>
    <col min="6666" max="6666" width="3.28515625" style="334" customWidth="1"/>
    <col min="6667" max="6667" width="6" style="334" customWidth="1"/>
    <col min="6668" max="6668" width="5.7109375" style="334" bestFit="1" customWidth="1"/>
    <col min="6669" max="6669" width="7" style="334" customWidth="1"/>
    <col min="6670" max="6670" width="5.42578125" style="334" customWidth="1"/>
    <col min="6671" max="6671" width="5" style="334" customWidth="1"/>
    <col min="6672" max="6672" width="6" style="334" bestFit="1" customWidth="1"/>
    <col min="6673" max="6673" width="6.140625" style="334" customWidth="1"/>
    <col min="6674" max="6674" width="16.5703125" style="334" customWidth="1"/>
    <col min="6675" max="6915" width="11.42578125" style="334"/>
    <col min="6916" max="6916" width="3.85546875" style="334" customWidth="1"/>
    <col min="6917" max="6917" width="49.7109375" style="334" customWidth="1"/>
    <col min="6918" max="6918" width="29.42578125" style="334" customWidth="1"/>
    <col min="6919" max="6919" width="6.28515625" style="334" customWidth="1"/>
    <col min="6920" max="6920" width="4.28515625" style="334" customWidth="1"/>
    <col min="6921" max="6921" width="6.42578125" style="334" customWidth="1"/>
    <col min="6922" max="6922" width="3.28515625" style="334" customWidth="1"/>
    <col min="6923" max="6923" width="6" style="334" customWidth="1"/>
    <col min="6924" max="6924" width="5.7109375" style="334" bestFit="1" customWidth="1"/>
    <col min="6925" max="6925" width="7" style="334" customWidth="1"/>
    <col min="6926" max="6926" width="5.42578125" style="334" customWidth="1"/>
    <col min="6927" max="6927" width="5" style="334" customWidth="1"/>
    <col min="6928" max="6928" width="6" style="334" bestFit="1" customWidth="1"/>
    <col min="6929" max="6929" width="6.140625" style="334" customWidth="1"/>
    <col min="6930" max="6930" width="16.5703125" style="334" customWidth="1"/>
    <col min="6931" max="7171" width="11.42578125" style="334"/>
    <col min="7172" max="7172" width="3.85546875" style="334" customWidth="1"/>
    <col min="7173" max="7173" width="49.7109375" style="334" customWidth="1"/>
    <col min="7174" max="7174" width="29.42578125" style="334" customWidth="1"/>
    <col min="7175" max="7175" width="6.28515625" style="334" customWidth="1"/>
    <col min="7176" max="7176" width="4.28515625" style="334" customWidth="1"/>
    <col min="7177" max="7177" width="6.42578125" style="334" customWidth="1"/>
    <col min="7178" max="7178" width="3.28515625" style="334" customWidth="1"/>
    <col min="7179" max="7179" width="6" style="334" customWidth="1"/>
    <col min="7180" max="7180" width="5.7109375" style="334" bestFit="1" customWidth="1"/>
    <col min="7181" max="7181" width="7" style="334" customWidth="1"/>
    <col min="7182" max="7182" width="5.42578125" style="334" customWidth="1"/>
    <col min="7183" max="7183" width="5" style="334" customWidth="1"/>
    <col min="7184" max="7184" width="6" style="334" bestFit="1" customWidth="1"/>
    <col min="7185" max="7185" width="6.140625" style="334" customWidth="1"/>
    <col min="7186" max="7186" width="16.5703125" style="334" customWidth="1"/>
    <col min="7187" max="7427" width="11.42578125" style="334"/>
    <col min="7428" max="7428" width="3.85546875" style="334" customWidth="1"/>
    <col min="7429" max="7429" width="49.7109375" style="334" customWidth="1"/>
    <col min="7430" max="7430" width="29.42578125" style="334" customWidth="1"/>
    <col min="7431" max="7431" width="6.28515625" style="334" customWidth="1"/>
    <col min="7432" max="7432" width="4.28515625" style="334" customWidth="1"/>
    <col min="7433" max="7433" width="6.42578125" style="334" customWidth="1"/>
    <col min="7434" max="7434" width="3.28515625" style="334" customWidth="1"/>
    <col min="7435" max="7435" width="6" style="334" customWidth="1"/>
    <col min="7436" max="7436" width="5.7109375" style="334" bestFit="1" customWidth="1"/>
    <col min="7437" max="7437" width="7" style="334" customWidth="1"/>
    <col min="7438" max="7438" width="5.42578125" style="334" customWidth="1"/>
    <col min="7439" max="7439" width="5" style="334" customWidth="1"/>
    <col min="7440" max="7440" width="6" style="334" bestFit="1" customWidth="1"/>
    <col min="7441" max="7441" width="6.140625" style="334" customWidth="1"/>
    <col min="7442" max="7442" width="16.5703125" style="334" customWidth="1"/>
    <col min="7443" max="7683" width="11.42578125" style="334"/>
    <col min="7684" max="7684" width="3.85546875" style="334" customWidth="1"/>
    <col min="7685" max="7685" width="49.7109375" style="334" customWidth="1"/>
    <col min="7686" max="7686" width="29.42578125" style="334" customWidth="1"/>
    <col min="7687" max="7687" width="6.28515625" style="334" customWidth="1"/>
    <col min="7688" max="7688" width="4.28515625" style="334" customWidth="1"/>
    <col min="7689" max="7689" width="6.42578125" style="334" customWidth="1"/>
    <col min="7690" max="7690" width="3.28515625" style="334" customWidth="1"/>
    <col min="7691" max="7691" width="6" style="334" customWidth="1"/>
    <col min="7692" max="7692" width="5.7109375" style="334" bestFit="1" customWidth="1"/>
    <col min="7693" max="7693" width="7" style="334" customWidth="1"/>
    <col min="7694" max="7694" width="5.42578125" style="334" customWidth="1"/>
    <col min="7695" max="7695" width="5" style="334" customWidth="1"/>
    <col min="7696" max="7696" width="6" style="334" bestFit="1" customWidth="1"/>
    <col min="7697" max="7697" width="6.140625" style="334" customWidth="1"/>
    <col min="7698" max="7698" width="16.5703125" style="334" customWidth="1"/>
    <col min="7699" max="7939" width="11.42578125" style="334"/>
    <col min="7940" max="7940" width="3.85546875" style="334" customWidth="1"/>
    <col min="7941" max="7941" width="49.7109375" style="334" customWidth="1"/>
    <col min="7942" max="7942" width="29.42578125" style="334" customWidth="1"/>
    <col min="7943" max="7943" width="6.28515625" style="334" customWidth="1"/>
    <col min="7944" max="7944" width="4.28515625" style="334" customWidth="1"/>
    <col min="7945" max="7945" width="6.42578125" style="334" customWidth="1"/>
    <col min="7946" max="7946" width="3.28515625" style="334" customWidth="1"/>
    <col min="7947" max="7947" width="6" style="334" customWidth="1"/>
    <col min="7948" max="7948" width="5.7109375" style="334" bestFit="1" customWidth="1"/>
    <col min="7949" max="7949" width="7" style="334" customWidth="1"/>
    <col min="7950" max="7950" width="5.42578125" style="334" customWidth="1"/>
    <col min="7951" max="7951" width="5" style="334" customWidth="1"/>
    <col min="7952" max="7952" width="6" style="334" bestFit="1" customWidth="1"/>
    <col min="7953" max="7953" width="6.140625" style="334" customWidth="1"/>
    <col min="7954" max="7954" width="16.5703125" style="334" customWidth="1"/>
    <col min="7955" max="8195" width="11.42578125" style="334"/>
    <col min="8196" max="8196" width="3.85546875" style="334" customWidth="1"/>
    <col min="8197" max="8197" width="49.7109375" style="334" customWidth="1"/>
    <col min="8198" max="8198" width="29.42578125" style="334" customWidth="1"/>
    <col min="8199" max="8199" width="6.28515625" style="334" customWidth="1"/>
    <col min="8200" max="8200" width="4.28515625" style="334" customWidth="1"/>
    <col min="8201" max="8201" width="6.42578125" style="334" customWidth="1"/>
    <col min="8202" max="8202" width="3.28515625" style="334" customWidth="1"/>
    <col min="8203" max="8203" width="6" style="334" customWidth="1"/>
    <col min="8204" max="8204" width="5.7109375" style="334" bestFit="1" customWidth="1"/>
    <col min="8205" max="8205" width="7" style="334" customWidth="1"/>
    <col min="8206" max="8206" width="5.42578125" style="334" customWidth="1"/>
    <col min="8207" max="8207" width="5" style="334" customWidth="1"/>
    <col min="8208" max="8208" width="6" style="334" bestFit="1" customWidth="1"/>
    <col min="8209" max="8209" width="6.140625" style="334" customWidth="1"/>
    <col min="8210" max="8210" width="16.5703125" style="334" customWidth="1"/>
    <col min="8211" max="8451" width="11.42578125" style="334"/>
    <col min="8452" max="8452" width="3.85546875" style="334" customWidth="1"/>
    <col min="8453" max="8453" width="49.7109375" style="334" customWidth="1"/>
    <col min="8454" max="8454" width="29.42578125" style="334" customWidth="1"/>
    <col min="8455" max="8455" width="6.28515625" style="334" customWidth="1"/>
    <col min="8456" max="8456" width="4.28515625" style="334" customWidth="1"/>
    <col min="8457" max="8457" width="6.42578125" style="334" customWidth="1"/>
    <col min="8458" max="8458" width="3.28515625" style="334" customWidth="1"/>
    <col min="8459" max="8459" width="6" style="334" customWidth="1"/>
    <col min="8460" max="8460" width="5.7109375" style="334" bestFit="1" customWidth="1"/>
    <col min="8461" max="8461" width="7" style="334" customWidth="1"/>
    <col min="8462" max="8462" width="5.42578125" style="334" customWidth="1"/>
    <col min="8463" max="8463" width="5" style="334" customWidth="1"/>
    <col min="8464" max="8464" width="6" style="334" bestFit="1" customWidth="1"/>
    <col min="8465" max="8465" width="6.140625" style="334" customWidth="1"/>
    <col min="8466" max="8466" width="16.5703125" style="334" customWidth="1"/>
    <col min="8467" max="8707" width="11.42578125" style="334"/>
    <col min="8708" max="8708" width="3.85546875" style="334" customWidth="1"/>
    <col min="8709" max="8709" width="49.7109375" style="334" customWidth="1"/>
    <col min="8710" max="8710" width="29.42578125" style="334" customWidth="1"/>
    <col min="8711" max="8711" width="6.28515625" style="334" customWidth="1"/>
    <col min="8712" max="8712" width="4.28515625" style="334" customWidth="1"/>
    <col min="8713" max="8713" width="6.42578125" style="334" customWidth="1"/>
    <col min="8714" max="8714" width="3.28515625" style="334" customWidth="1"/>
    <col min="8715" max="8715" width="6" style="334" customWidth="1"/>
    <col min="8716" max="8716" width="5.7109375" style="334" bestFit="1" customWidth="1"/>
    <col min="8717" max="8717" width="7" style="334" customWidth="1"/>
    <col min="8718" max="8718" width="5.42578125" style="334" customWidth="1"/>
    <col min="8719" max="8719" width="5" style="334" customWidth="1"/>
    <col min="8720" max="8720" width="6" style="334" bestFit="1" customWidth="1"/>
    <col min="8721" max="8721" width="6.140625" style="334" customWidth="1"/>
    <col min="8722" max="8722" width="16.5703125" style="334" customWidth="1"/>
    <col min="8723" max="8963" width="11.42578125" style="334"/>
    <col min="8964" max="8964" width="3.85546875" style="334" customWidth="1"/>
    <col min="8965" max="8965" width="49.7109375" style="334" customWidth="1"/>
    <col min="8966" max="8966" width="29.42578125" style="334" customWidth="1"/>
    <col min="8967" max="8967" width="6.28515625" style="334" customWidth="1"/>
    <col min="8968" max="8968" width="4.28515625" style="334" customWidth="1"/>
    <col min="8969" max="8969" width="6.42578125" style="334" customWidth="1"/>
    <col min="8970" max="8970" width="3.28515625" style="334" customWidth="1"/>
    <col min="8971" max="8971" width="6" style="334" customWidth="1"/>
    <col min="8972" max="8972" width="5.7109375" style="334" bestFit="1" customWidth="1"/>
    <col min="8973" max="8973" width="7" style="334" customWidth="1"/>
    <col min="8974" max="8974" width="5.42578125" style="334" customWidth="1"/>
    <col min="8975" max="8975" width="5" style="334" customWidth="1"/>
    <col min="8976" max="8976" width="6" style="334" bestFit="1" customWidth="1"/>
    <col min="8977" max="8977" width="6.140625" style="334" customWidth="1"/>
    <col min="8978" max="8978" width="16.5703125" style="334" customWidth="1"/>
    <col min="8979" max="9219" width="11.42578125" style="334"/>
    <col min="9220" max="9220" width="3.85546875" style="334" customWidth="1"/>
    <col min="9221" max="9221" width="49.7109375" style="334" customWidth="1"/>
    <col min="9222" max="9222" width="29.42578125" style="334" customWidth="1"/>
    <col min="9223" max="9223" width="6.28515625" style="334" customWidth="1"/>
    <col min="9224" max="9224" width="4.28515625" style="334" customWidth="1"/>
    <col min="9225" max="9225" width="6.42578125" style="334" customWidth="1"/>
    <col min="9226" max="9226" width="3.28515625" style="334" customWidth="1"/>
    <col min="9227" max="9227" width="6" style="334" customWidth="1"/>
    <col min="9228" max="9228" width="5.7109375" style="334" bestFit="1" customWidth="1"/>
    <col min="9229" max="9229" width="7" style="334" customWidth="1"/>
    <col min="9230" max="9230" width="5.42578125" style="334" customWidth="1"/>
    <col min="9231" max="9231" width="5" style="334" customWidth="1"/>
    <col min="9232" max="9232" width="6" style="334" bestFit="1" customWidth="1"/>
    <col min="9233" max="9233" width="6.140625" style="334" customWidth="1"/>
    <col min="9234" max="9234" width="16.5703125" style="334" customWidth="1"/>
    <col min="9235" max="9475" width="11.42578125" style="334"/>
    <col min="9476" max="9476" width="3.85546875" style="334" customWidth="1"/>
    <col min="9477" max="9477" width="49.7109375" style="334" customWidth="1"/>
    <col min="9478" max="9478" width="29.42578125" style="334" customWidth="1"/>
    <col min="9479" max="9479" width="6.28515625" style="334" customWidth="1"/>
    <col min="9480" max="9480" width="4.28515625" style="334" customWidth="1"/>
    <col min="9481" max="9481" width="6.42578125" style="334" customWidth="1"/>
    <col min="9482" max="9482" width="3.28515625" style="334" customWidth="1"/>
    <col min="9483" max="9483" width="6" style="334" customWidth="1"/>
    <col min="9484" max="9484" width="5.7109375" style="334" bestFit="1" customWidth="1"/>
    <col min="9485" max="9485" width="7" style="334" customWidth="1"/>
    <col min="9486" max="9486" width="5.42578125" style="334" customWidth="1"/>
    <col min="9487" max="9487" width="5" style="334" customWidth="1"/>
    <col min="9488" max="9488" width="6" style="334" bestFit="1" customWidth="1"/>
    <col min="9489" max="9489" width="6.140625" style="334" customWidth="1"/>
    <col min="9490" max="9490" width="16.5703125" style="334" customWidth="1"/>
    <col min="9491" max="9731" width="11.42578125" style="334"/>
    <col min="9732" max="9732" width="3.85546875" style="334" customWidth="1"/>
    <col min="9733" max="9733" width="49.7109375" style="334" customWidth="1"/>
    <col min="9734" max="9734" width="29.42578125" style="334" customWidth="1"/>
    <col min="9735" max="9735" width="6.28515625" style="334" customWidth="1"/>
    <col min="9736" max="9736" width="4.28515625" style="334" customWidth="1"/>
    <col min="9737" max="9737" width="6.42578125" style="334" customWidth="1"/>
    <col min="9738" max="9738" width="3.28515625" style="334" customWidth="1"/>
    <col min="9739" max="9739" width="6" style="334" customWidth="1"/>
    <col min="9740" max="9740" width="5.7109375" style="334" bestFit="1" customWidth="1"/>
    <col min="9741" max="9741" width="7" style="334" customWidth="1"/>
    <col min="9742" max="9742" width="5.42578125" style="334" customWidth="1"/>
    <col min="9743" max="9743" width="5" style="334" customWidth="1"/>
    <col min="9744" max="9744" width="6" style="334" bestFit="1" customWidth="1"/>
    <col min="9745" max="9745" width="6.140625" style="334" customWidth="1"/>
    <col min="9746" max="9746" width="16.5703125" style="334" customWidth="1"/>
    <col min="9747" max="9987" width="11.42578125" style="334"/>
    <col min="9988" max="9988" width="3.85546875" style="334" customWidth="1"/>
    <col min="9989" max="9989" width="49.7109375" style="334" customWidth="1"/>
    <col min="9990" max="9990" width="29.42578125" style="334" customWidth="1"/>
    <col min="9991" max="9991" width="6.28515625" style="334" customWidth="1"/>
    <col min="9992" max="9992" width="4.28515625" style="334" customWidth="1"/>
    <col min="9993" max="9993" width="6.42578125" style="334" customWidth="1"/>
    <col min="9994" max="9994" width="3.28515625" style="334" customWidth="1"/>
    <col min="9995" max="9995" width="6" style="334" customWidth="1"/>
    <col min="9996" max="9996" width="5.7109375" style="334" bestFit="1" customWidth="1"/>
    <col min="9997" max="9997" width="7" style="334" customWidth="1"/>
    <col min="9998" max="9998" width="5.42578125" style="334" customWidth="1"/>
    <col min="9999" max="9999" width="5" style="334" customWidth="1"/>
    <col min="10000" max="10000" width="6" style="334" bestFit="1" customWidth="1"/>
    <col min="10001" max="10001" width="6.140625" style="334" customWidth="1"/>
    <col min="10002" max="10002" width="16.5703125" style="334" customWidth="1"/>
    <col min="10003" max="10243" width="11.42578125" style="334"/>
    <col min="10244" max="10244" width="3.85546875" style="334" customWidth="1"/>
    <col min="10245" max="10245" width="49.7109375" style="334" customWidth="1"/>
    <col min="10246" max="10246" width="29.42578125" style="334" customWidth="1"/>
    <col min="10247" max="10247" width="6.28515625" style="334" customWidth="1"/>
    <col min="10248" max="10248" width="4.28515625" style="334" customWidth="1"/>
    <col min="10249" max="10249" width="6.42578125" style="334" customWidth="1"/>
    <col min="10250" max="10250" width="3.28515625" style="334" customWidth="1"/>
    <col min="10251" max="10251" width="6" style="334" customWidth="1"/>
    <col min="10252" max="10252" width="5.7109375" style="334" bestFit="1" customWidth="1"/>
    <col min="10253" max="10253" width="7" style="334" customWidth="1"/>
    <col min="10254" max="10254" width="5.42578125" style="334" customWidth="1"/>
    <col min="10255" max="10255" width="5" style="334" customWidth="1"/>
    <col min="10256" max="10256" width="6" style="334" bestFit="1" customWidth="1"/>
    <col min="10257" max="10257" width="6.140625" style="334" customWidth="1"/>
    <col min="10258" max="10258" width="16.5703125" style="334" customWidth="1"/>
    <col min="10259" max="10499" width="11.42578125" style="334"/>
    <col min="10500" max="10500" width="3.85546875" style="334" customWidth="1"/>
    <col min="10501" max="10501" width="49.7109375" style="334" customWidth="1"/>
    <col min="10502" max="10502" width="29.42578125" style="334" customWidth="1"/>
    <col min="10503" max="10503" width="6.28515625" style="334" customWidth="1"/>
    <col min="10504" max="10504" width="4.28515625" style="334" customWidth="1"/>
    <col min="10505" max="10505" width="6.42578125" style="334" customWidth="1"/>
    <col min="10506" max="10506" width="3.28515625" style="334" customWidth="1"/>
    <col min="10507" max="10507" width="6" style="334" customWidth="1"/>
    <col min="10508" max="10508" width="5.7109375" style="334" bestFit="1" customWidth="1"/>
    <col min="10509" max="10509" width="7" style="334" customWidth="1"/>
    <col min="10510" max="10510" width="5.42578125" style="334" customWidth="1"/>
    <col min="10511" max="10511" width="5" style="334" customWidth="1"/>
    <col min="10512" max="10512" width="6" style="334" bestFit="1" customWidth="1"/>
    <col min="10513" max="10513" width="6.140625" style="334" customWidth="1"/>
    <col min="10514" max="10514" width="16.5703125" style="334" customWidth="1"/>
    <col min="10515" max="10755" width="11.42578125" style="334"/>
    <col min="10756" max="10756" width="3.85546875" style="334" customWidth="1"/>
    <col min="10757" max="10757" width="49.7109375" style="334" customWidth="1"/>
    <col min="10758" max="10758" width="29.42578125" style="334" customWidth="1"/>
    <col min="10759" max="10759" width="6.28515625" style="334" customWidth="1"/>
    <col min="10760" max="10760" width="4.28515625" style="334" customWidth="1"/>
    <col min="10761" max="10761" width="6.42578125" style="334" customWidth="1"/>
    <col min="10762" max="10762" width="3.28515625" style="334" customWidth="1"/>
    <col min="10763" max="10763" width="6" style="334" customWidth="1"/>
    <col min="10764" max="10764" width="5.7109375" style="334" bestFit="1" customWidth="1"/>
    <col min="10765" max="10765" width="7" style="334" customWidth="1"/>
    <col min="10766" max="10766" width="5.42578125" style="334" customWidth="1"/>
    <col min="10767" max="10767" width="5" style="334" customWidth="1"/>
    <col min="10768" max="10768" width="6" style="334" bestFit="1" customWidth="1"/>
    <col min="10769" max="10769" width="6.140625" style="334" customWidth="1"/>
    <col min="10770" max="10770" width="16.5703125" style="334" customWidth="1"/>
    <col min="10771" max="11011" width="11.42578125" style="334"/>
    <col min="11012" max="11012" width="3.85546875" style="334" customWidth="1"/>
    <col min="11013" max="11013" width="49.7109375" style="334" customWidth="1"/>
    <col min="11014" max="11014" width="29.42578125" style="334" customWidth="1"/>
    <col min="11015" max="11015" width="6.28515625" style="334" customWidth="1"/>
    <col min="11016" max="11016" width="4.28515625" style="334" customWidth="1"/>
    <col min="11017" max="11017" width="6.42578125" style="334" customWidth="1"/>
    <col min="11018" max="11018" width="3.28515625" style="334" customWidth="1"/>
    <col min="11019" max="11019" width="6" style="334" customWidth="1"/>
    <col min="11020" max="11020" width="5.7109375" style="334" bestFit="1" customWidth="1"/>
    <col min="11021" max="11021" width="7" style="334" customWidth="1"/>
    <col min="11022" max="11022" width="5.42578125" style="334" customWidth="1"/>
    <col min="11023" max="11023" width="5" style="334" customWidth="1"/>
    <col min="11024" max="11024" width="6" style="334" bestFit="1" customWidth="1"/>
    <col min="11025" max="11025" width="6.140625" style="334" customWidth="1"/>
    <col min="11026" max="11026" width="16.5703125" style="334" customWidth="1"/>
    <col min="11027" max="11267" width="11.42578125" style="334"/>
    <col min="11268" max="11268" width="3.85546875" style="334" customWidth="1"/>
    <col min="11269" max="11269" width="49.7109375" style="334" customWidth="1"/>
    <col min="11270" max="11270" width="29.42578125" style="334" customWidth="1"/>
    <col min="11271" max="11271" width="6.28515625" style="334" customWidth="1"/>
    <col min="11272" max="11272" width="4.28515625" style="334" customWidth="1"/>
    <col min="11273" max="11273" width="6.42578125" style="334" customWidth="1"/>
    <col min="11274" max="11274" width="3.28515625" style="334" customWidth="1"/>
    <col min="11275" max="11275" width="6" style="334" customWidth="1"/>
    <col min="11276" max="11276" width="5.7109375" style="334" bestFit="1" customWidth="1"/>
    <col min="11277" max="11277" width="7" style="334" customWidth="1"/>
    <col min="11278" max="11278" width="5.42578125" style="334" customWidth="1"/>
    <col min="11279" max="11279" width="5" style="334" customWidth="1"/>
    <col min="11280" max="11280" width="6" style="334" bestFit="1" customWidth="1"/>
    <col min="11281" max="11281" width="6.140625" style="334" customWidth="1"/>
    <col min="11282" max="11282" width="16.5703125" style="334" customWidth="1"/>
    <col min="11283" max="11523" width="11.42578125" style="334"/>
    <col min="11524" max="11524" width="3.85546875" style="334" customWidth="1"/>
    <col min="11525" max="11525" width="49.7109375" style="334" customWidth="1"/>
    <col min="11526" max="11526" width="29.42578125" style="334" customWidth="1"/>
    <col min="11527" max="11527" width="6.28515625" style="334" customWidth="1"/>
    <col min="11528" max="11528" width="4.28515625" style="334" customWidth="1"/>
    <col min="11529" max="11529" width="6.42578125" style="334" customWidth="1"/>
    <col min="11530" max="11530" width="3.28515625" style="334" customWidth="1"/>
    <col min="11531" max="11531" width="6" style="334" customWidth="1"/>
    <col min="11532" max="11532" width="5.7109375" style="334" bestFit="1" customWidth="1"/>
    <col min="11533" max="11533" width="7" style="334" customWidth="1"/>
    <col min="11534" max="11534" width="5.42578125" style="334" customWidth="1"/>
    <col min="11535" max="11535" width="5" style="334" customWidth="1"/>
    <col min="11536" max="11536" width="6" style="334" bestFit="1" customWidth="1"/>
    <col min="11537" max="11537" width="6.140625" style="334" customWidth="1"/>
    <col min="11538" max="11538" width="16.5703125" style="334" customWidth="1"/>
    <col min="11539" max="11779" width="11.42578125" style="334"/>
    <col min="11780" max="11780" width="3.85546875" style="334" customWidth="1"/>
    <col min="11781" max="11781" width="49.7109375" style="334" customWidth="1"/>
    <col min="11782" max="11782" width="29.42578125" style="334" customWidth="1"/>
    <col min="11783" max="11783" width="6.28515625" style="334" customWidth="1"/>
    <col min="11784" max="11784" width="4.28515625" style="334" customWidth="1"/>
    <col min="11785" max="11785" width="6.42578125" style="334" customWidth="1"/>
    <col min="11786" max="11786" width="3.28515625" style="334" customWidth="1"/>
    <col min="11787" max="11787" width="6" style="334" customWidth="1"/>
    <col min="11788" max="11788" width="5.7109375" style="334" bestFit="1" customWidth="1"/>
    <col min="11789" max="11789" width="7" style="334" customWidth="1"/>
    <col min="11790" max="11790" width="5.42578125" style="334" customWidth="1"/>
    <col min="11791" max="11791" width="5" style="334" customWidth="1"/>
    <col min="11792" max="11792" width="6" style="334" bestFit="1" customWidth="1"/>
    <col min="11793" max="11793" width="6.140625" style="334" customWidth="1"/>
    <col min="11794" max="11794" width="16.5703125" style="334" customWidth="1"/>
    <col min="11795" max="12035" width="11.42578125" style="334"/>
    <col min="12036" max="12036" width="3.85546875" style="334" customWidth="1"/>
    <col min="12037" max="12037" width="49.7109375" style="334" customWidth="1"/>
    <col min="12038" max="12038" width="29.42578125" style="334" customWidth="1"/>
    <col min="12039" max="12039" width="6.28515625" style="334" customWidth="1"/>
    <col min="12040" max="12040" width="4.28515625" style="334" customWidth="1"/>
    <col min="12041" max="12041" width="6.42578125" style="334" customWidth="1"/>
    <col min="12042" max="12042" width="3.28515625" style="334" customWidth="1"/>
    <col min="12043" max="12043" width="6" style="334" customWidth="1"/>
    <col min="12044" max="12044" width="5.7109375" style="334" bestFit="1" customWidth="1"/>
    <col min="12045" max="12045" width="7" style="334" customWidth="1"/>
    <col min="12046" max="12046" width="5.42578125" style="334" customWidth="1"/>
    <col min="12047" max="12047" width="5" style="334" customWidth="1"/>
    <col min="12048" max="12048" width="6" style="334" bestFit="1" customWidth="1"/>
    <col min="12049" max="12049" width="6.140625" style="334" customWidth="1"/>
    <col min="12050" max="12050" width="16.5703125" style="334" customWidth="1"/>
    <col min="12051" max="12291" width="11.42578125" style="334"/>
    <col min="12292" max="12292" width="3.85546875" style="334" customWidth="1"/>
    <col min="12293" max="12293" width="49.7109375" style="334" customWidth="1"/>
    <col min="12294" max="12294" width="29.42578125" style="334" customWidth="1"/>
    <col min="12295" max="12295" width="6.28515625" style="334" customWidth="1"/>
    <col min="12296" max="12296" width="4.28515625" style="334" customWidth="1"/>
    <col min="12297" max="12297" width="6.42578125" style="334" customWidth="1"/>
    <col min="12298" max="12298" width="3.28515625" style="334" customWidth="1"/>
    <col min="12299" max="12299" width="6" style="334" customWidth="1"/>
    <col min="12300" max="12300" width="5.7109375" style="334" bestFit="1" customWidth="1"/>
    <col min="12301" max="12301" width="7" style="334" customWidth="1"/>
    <col min="12302" max="12302" width="5.42578125" style="334" customWidth="1"/>
    <col min="12303" max="12303" width="5" style="334" customWidth="1"/>
    <col min="12304" max="12304" width="6" style="334" bestFit="1" customWidth="1"/>
    <col min="12305" max="12305" width="6.140625" style="334" customWidth="1"/>
    <col min="12306" max="12306" width="16.5703125" style="334" customWidth="1"/>
    <col min="12307" max="12547" width="11.42578125" style="334"/>
    <col min="12548" max="12548" width="3.85546875" style="334" customWidth="1"/>
    <col min="12549" max="12549" width="49.7109375" style="334" customWidth="1"/>
    <col min="12550" max="12550" width="29.42578125" style="334" customWidth="1"/>
    <col min="12551" max="12551" width="6.28515625" style="334" customWidth="1"/>
    <col min="12552" max="12552" width="4.28515625" style="334" customWidth="1"/>
    <col min="12553" max="12553" width="6.42578125" style="334" customWidth="1"/>
    <col min="12554" max="12554" width="3.28515625" style="334" customWidth="1"/>
    <col min="12555" max="12555" width="6" style="334" customWidth="1"/>
    <col min="12556" max="12556" width="5.7109375" style="334" bestFit="1" customWidth="1"/>
    <col min="12557" max="12557" width="7" style="334" customWidth="1"/>
    <col min="12558" max="12558" width="5.42578125" style="334" customWidth="1"/>
    <col min="12559" max="12559" width="5" style="334" customWidth="1"/>
    <col min="12560" max="12560" width="6" style="334" bestFit="1" customWidth="1"/>
    <col min="12561" max="12561" width="6.140625" style="334" customWidth="1"/>
    <col min="12562" max="12562" width="16.5703125" style="334" customWidth="1"/>
    <col min="12563" max="12803" width="11.42578125" style="334"/>
    <col min="12804" max="12804" width="3.85546875" style="334" customWidth="1"/>
    <col min="12805" max="12805" width="49.7109375" style="334" customWidth="1"/>
    <col min="12806" max="12806" width="29.42578125" style="334" customWidth="1"/>
    <col min="12807" max="12807" width="6.28515625" style="334" customWidth="1"/>
    <col min="12808" max="12808" width="4.28515625" style="334" customWidth="1"/>
    <col min="12809" max="12809" width="6.42578125" style="334" customWidth="1"/>
    <col min="12810" max="12810" width="3.28515625" style="334" customWidth="1"/>
    <col min="12811" max="12811" width="6" style="334" customWidth="1"/>
    <col min="12812" max="12812" width="5.7109375" style="334" bestFit="1" customWidth="1"/>
    <col min="12813" max="12813" width="7" style="334" customWidth="1"/>
    <col min="12814" max="12814" width="5.42578125" style="334" customWidth="1"/>
    <col min="12815" max="12815" width="5" style="334" customWidth="1"/>
    <col min="12816" max="12816" width="6" style="334" bestFit="1" customWidth="1"/>
    <col min="12817" max="12817" width="6.140625" style="334" customWidth="1"/>
    <col min="12818" max="12818" width="16.5703125" style="334" customWidth="1"/>
    <col min="12819" max="13059" width="11.42578125" style="334"/>
    <col min="13060" max="13060" width="3.85546875" style="334" customWidth="1"/>
    <col min="13061" max="13061" width="49.7109375" style="334" customWidth="1"/>
    <col min="13062" max="13062" width="29.42578125" style="334" customWidth="1"/>
    <col min="13063" max="13063" width="6.28515625" style="334" customWidth="1"/>
    <col min="13064" max="13064" width="4.28515625" style="334" customWidth="1"/>
    <col min="13065" max="13065" width="6.42578125" style="334" customWidth="1"/>
    <col min="13066" max="13066" width="3.28515625" style="334" customWidth="1"/>
    <col min="13067" max="13067" width="6" style="334" customWidth="1"/>
    <col min="13068" max="13068" width="5.7109375" style="334" bestFit="1" customWidth="1"/>
    <col min="13069" max="13069" width="7" style="334" customWidth="1"/>
    <col min="13070" max="13070" width="5.42578125" style="334" customWidth="1"/>
    <col min="13071" max="13071" width="5" style="334" customWidth="1"/>
    <col min="13072" max="13072" width="6" style="334" bestFit="1" customWidth="1"/>
    <col min="13073" max="13073" width="6.140625" style="334" customWidth="1"/>
    <col min="13074" max="13074" width="16.5703125" style="334" customWidth="1"/>
    <col min="13075" max="13315" width="11.42578125" style="334"/>
    <col min="13316" max="13316" width="3.85546875" style="334" customWidth="1"/>
    <col min="13317" max="13317" width="49.7109375" style="334" customWidth="1"/>
    <col min="13318" max="13318" width="29.42578125" style="334" customWidth="1"/>
    <col min="13319" max="13319" width="6.28515625" style="334" customWidth="1"/>
    <col min="13320" max="13320" width="4.28515625" style="334" customWidth="1"/>
    <col min="13321" max="13321" width="6.42578125" style="334" customWidth="1"/>
    <col min="13322" max="13322" width="3.28515625" style="334" customWidth="1"/>
    <col min="13323" max="13323" width="6" style="334" customWidth="1"/>
    <col min="13324" max="13324" width="5.7109375" style="334" bestFit="1" customWidth="1"/>
    <col min="13325" max="13325" width="7" style="334" customWidth="1"/>
    <col min="13326" max="13326" width="5.42578125" style="334" customWidth="1"/>
    <col min="13327" max="13327" width="5" style="334" customWidth="1"/>
    <col min="13328" max="13328" width="6" style="334" bestFit="1" customWidth="1"/>
    <col min="13329" max="13329" width="6.140625" style="334" customWidth="1"/>
    <col min="13330" max="13330" width="16.5703125" style="334" customWidth="1"/>
    <col min="13331" max="13571" width="11.42578125" style="334"/>
    <col min="13572" max="13572" width="3.85546875" style="334" customWidth="1"/>
    <col min="13573" max="13573" width="49.7109375" style="334" customWidth="1"/>
    <col min="13574" max="13574" width="29.42578125" style="334" customWidth="1"/>
    <col min="13575" max="13575" width="6.28515625" style="334" customWidth="1"/>
    <col min="13576" max="13576" width="4.28515625" style="334" customWidth="1"/>
    <col min="13577" max="13577" width="6.42578125" style="334" customWidth="1"/>
    <col min="13578" max="13578" width="3.28515625" style="334" customWidth="1"/>
    <col min="13579" max="13579" width="6" style="334" customWidth="1"/>
    <col min="13580" max="13580" width="5.7109375" style="334" bestFit="1" customWidth="1"/>
    <col min="13581" max="13581" width="7" style="334" customWidth="1"/>
    <col min="13582" max="13582" width="5.42578125" style="334" customWidth="1"/>
    <col min="13583" max="13583" width="5" style="334" customWidth="1"/>
    <col min="13584" max="13584" width="6" style="334" bestFit="1" customWidth="1"/>
    <col min="13585" max="13585" width="6.140625" style="334" customWidth="1"/>
    <col min="13586" max="13586" width="16.5703125" style="334" customWidth="1"/>
    <col min="13587" max="13827" width="11.42578125" style="334"/>
    <col min="13828" max="13828" width="3.85546875" style="334" customWidth="1"/>
    <col min="13829" max="13829" width="49.7109375" style="334" customWidth="1"/>
    <col min="13830" max="13830" width="29.42578125" style="334" customWidth="1"/>
    <col min="13831" max="13831" width="6.28515625" style="334" customWidth="1"/>
    <col min="13832" max="13832" width="4.28515625" style="334" customWidth="1"/>
    <col min="13833" max="13833" width="6.42578125" style="334" customWidth="1"/>
    <col min="13834" max="13834" width="3.28515625" style="334" customWidth="1"/>
    <col min="13835" max="13835" width="6" style="334" customWidth="1"/>
    <col min="13836" max="13836" width="5.7109375" style="334" bestFit="1" customWidth="1"/>
    <col min="13837" max="13837" width="7" style="334" customWidth="1"/>
    <col min="13838" max="13838" width="5.42578125" style="334" customWidth="1"/>
    <col min="13839" max="13839" width="5" style="334" customWidth="1"/>
    <col min="13840" max="13840" width="6" style="334" bestFit="1" customWidth="1"/>
    <col min="13841" max="13841" width="6.140625" style="334" customWidth="1"/>
    <col min="13842" max="13842" width="16.5703125" style="334" customWidth="1"/>
    <col min="13843" max="14083" width="11.42578125" style="334"/>
    <col min="14084" max="14084" width="3.85546875" style="334" customWidth="1"/>
    <col min="14085" max="14085" width="49.7109375" style="334" customWidth="1"/>
    <col min="14086" max="14086" width="29.42578125" style="334" customWidth="1"/>
    <col min="14087" max="14087" width="6.28515625" style="334" customWidth="1"/>
    <col min="14088" max="14088" width="4.28515625" style="334" customWidth="1"/>
    <col min="14089" max="14089" width="6.42578125" style="334" customWidth="1"/>
    <col min="14090" max="14090" width="3.28515625" style="334" customWidth="1"/>
    <col min="14091" max="14091" width="6" style="334" customWidth="1"/>
    <col min="14092" max="14092" width="5.7109375" style="334" bestFit="1" customWidth="1"/>
    <col min="14093" max="14093" width="7" style="334" customWidth="1"/>
    <col min="14094" max="14094" width="5.42578125" style="334" customWidth="1"/>
    <col min="14095" max="14095" width="5" style="334" customWidth="1"/>
    <col min="14096" max="14096" width="6" style="334" bestFit="1" customWidth="1"/>
    <col min="14097" max="14097" width="6.140625" style="334" customWidth="1"/>
    <col min="14098" max="14098" width="16.5703125" style="334" customWidth="1"/>
    <col min="14099" max="14339" width="11.42578125" style="334"/>
    <col min="14340" max="14340" width="3.85546875" style="334" customWidth="1"/>
    <col min="14341" max="14341" width="49.7109375" style="334" customWidth="1"/>
    <col min="14342" max="14342" width="29.42578125" style="334" customWidth="1"/>
    <col min="14343" max="14343" width="6.28515625" style="334" customWidth="1"/>
    <col min="14344" max="14344" width="4.28515625" style="334" customWidth="1"/>
    <col min="14345" max="14345" width="6.42578125" style="334" customWidth="1"/>
    <col min="14346" max="14346" width="3.28515625" style="334" customWidth="1"/>
    <col min="14347" max="14347" width="6" style="334" customWidth="1"/>
    <col min="14348" max="14348" width="5.7109375" style="334" bestFit="1" customWidth="1"/>
    <col min="14349" max="14349" width="7" style="334" customWidth="1"/>
    <col min="14350" max="14350" width="5.42578125" style="334" customWidth="1"/>
    <col min="14351" max="14351" width="5" style="334" customWidth="1"/>
    <col min="14352" max="14352" width="6" style="334" bestFit="1" customWidth="1"/>
    <col min="14353" max="14353" width="6.140625" style="334" customWidth="1"/>
    <col min="14354" max="14354" width="16.5703125" style="334" customWidth="1"/>
    <col min="14355" max="14595" width="11.42578125" style="334"/>
    <col min="14596" max="14596" width="3.85546875" style="334" customWidth="1"/>
    <col min="14597" max="14597" width="49.7109375" style="334" customWidth="1"/>
    <col min="14598" max="14598" width="29.42578125" style="334" customWidth="1"/>
    <col min="14599" max="14599" width="6.28515625" style="334" customWidth="1"/>
    <col min="14600" max="14600" width="4.28515625" style="334" customWidth="1"/>
    <col min="14601" max="14601" width="6.42578125" style="334" customWidth="1"/>
    <col min="14602" max="14602" width="3.28515625" style="334" customWidth="1"/>
    <col min="14603" max="14603" width="6" style="334" customWidth="1"/>
    <col min="14604" max="14604" width="5.7109375" style="334" bestFit="1" customWidth="1"/>
    <col min="14605" max="14605" width="7" style="334" customWidth="1"/>
    <col min="14606" max="14606" width="5.42578125" style="334" customWidth="1"/>
    <col min="14607" max="14607" width="5" style="334" customWidth="1"/>
    <col min="14608" max="14608" width="6" style="334" bestFit="1" customWidth="1"/>
    <col min="14609" max="14609" width="6.140625" style="334" customWidth="1"/>
    <col min="14610" max="14610" width="16.5703125" style="334" customWidth="1"/>
    <col min="14611" max="14851" width="11.42578125" style="334"/>
    <col min="14852" max="14852" width="3.85546875" style="334" customWidth="1"/>
    <col min="14853" max="14853" width="49.7109375" style="334" customWidth="1"/>
    <col min="14854" max="14854" width="29.42578125" style="334" customWidth="1"/>
    <col min="14855" max="14855" width="6.28515625" style="334" customWidth="1"/>
    <col min="14856" max="14856" width="4.28515625" style="334" customWidth="1"/>
    <col min="14857" max="14857" width="6.42578125" style="334" customWidth="1"/>
    <col min="14858" max="14858" width="3.28515625" style="334" customWidth="1"/>
    <col min="14859" max="14859" width="6" style="334" customWidth="1"/>
    <col min="14860" max="14860" width="5.7109375" style="334" bestFit="1" customWidth="1"/>
    <col min="14861" max="14861" width="7" style="334" customWidth="1"/>
    <col min="14862" max="14862" width="5.42578125" style="334" customWidth="1"/>
    <col min="14863" max="14863" width="5" style="334" customWidth="1"/>
    <col min="14864" max="14864" width="6" style="334" bestFit="1" customWidth="1"/>
    <col min="14865" max="14865" width="6.140625" style="334" customWidth="1"/>
    <col min="14866" max="14866" width="16.5703125" style="334" customWidth="1"/>
    <col min="14867" max="15107" width="11.42578125" style="334"/>
    <col min="15108" max="15108" width="3.85546875" style="334" customWidth="1"/>
    <col min="15109" max="15109" width="49.7109375" style="334" customWidth="1"/>
    <col min="15110" max="15110" width="29.42578125" style="334" customWidth="1"/>
    <col min="15111" max="15111" width="6.28515625" style="334" customWidth="1"/>
    <col min="15112" max="15112" width="4.28515625" style="334" customWidth="1"/>
    <col min="15113" max="15113" width="6.42578125" style="334" customWidth="1"/>
    <col min="15114" max="15114" width="3.28515625" style="334" customWidth="1"/>
    <col min="15115" max="15115" width="6" style="334" customWidth="1"/>
    <col min="15116" max="15116" width="5.7109375" style="334" bestFit="1" customWidth="1"/>
    <col min="15117" max="15117" width="7" style="334" customWidth="1"/>
    <col min="15118" max="15118" width="5.42578125" style="334" customWidth="1"/>
    <col min="15119" max="15119" width="5" style="334" customWidth="1"/>
    <col min="15120" max="15120" width="6" style="334" bestFit="1" customWidth="1"/>
    <col min="15121" max="15121" width="6.140625" style="334" customWidth="1"/>
    <col min="15122" max="15122" width="16.5703125" style="334" customWidth="1"/>
    <col min="15123" max="15363" width="11.42578125" style="334"/>
    <col min="15364" max="15364" width="3.85546875" style="334" customWidth="1"/>
    <col min="15365" max="15365" width="49.7109375" style="334" customWidth="1"/>
    <col min="15366" max="15366" width="29.42578125" style="334" customWidth="1"/>
    <col min="15367" max="15367" width="6.28515625" style="334" customWidth="1"/>
    <col min="15368" max="15368" width="4.28515625" style="334" customWidth="1"/>
    <col min="15369" max="15369" width="6.42578125" style="334" customWidth="1"/>
    <col min="15370" max="15370" width="3.28515625" style="334" customWidth="1"/>
    <col min="15371" max="15371" width="6" style="334" customWidth="1"/>
    <col min="15372" max="15372" width="5.7109375" style="334" bestFit="1" customWidth="1"/>
    <col min="15373" max="15373" width="7" style="334" customWidth="1"/>
    <col min="15374" max="15374" width="5.42578125" style="334" customWidth="1"/>
    <col min="15375" max="15375" width="5" style="334" customWidth="1"/>
    <col min="15376" max="15376" width="6" style="334" bestFit="1" customWidth="1"/>
    <col min="15377" max="15377" width="6.140625" style="334" customWidth="1"/>
    <col min="15378" max="15378" width="16.5703125" style="334" customWidth="1"/>
    <col min="15379" max="15619" width="11.42578125" style="334"/>
    <col min="15620" max="15620" width="3.85546875" style="334" customWidth="1"/>
    <col min="15621" max="15621" width="49.7109375" style="334" customWidth="1"/>
    <col min="15622" max="15622" width="29.42578125" style="334" customWidth="1"/>
    <col min="15623" max="15623" width="6.28515625" style="334" customWidth="1"/>
    <col min="15624" max="15624" width="4.28515625" style="334" customWidth="1"/>
    <col min="15625" max="15625" width="6.42578125" style="334" customWidth="1"/>
    <col min="15626" max="15626" width="3.28515625" style="334" customWidth="1"/>
    <col min="15627" max="15627" width="6" style="334" customWidth="1"/>
    <col min="15628" max="15628" width="5.7109375" style="334" bestFit="1" customWidth="1"/>
    <col min="15629" max="15629" width="7" style="334" customWidth="1"/>
    <col min="15630" max="15630" width="5.42578125" style="334" customWidth="1"/>
    <col min="15631" max="15631" width="5" style="334" customWidth="1"/>
    <col min="15632" max="15632" width="6" style="334" bestFit="1" customWidth="1"/>
    <col min="15633" max="15633" width="6.140625" style="334" customWidth="1"/>
    <col min="15634" max="15634" width="16.5703125" style="334" customWidth="1"/>
    <col min="15635" max="15875" width="11.42578125" style="334"/>
    <col min="15876" max="15876" width="3.85546875" style="334" customWidth="1"/>
    <col min="15877" max="15877" width="49.7109375" style="334" customWidth="1"/>
    <col min="15878" max="15878" width="29.42578125" style="334" customWidth="1"/>
    <col min="15879" max="15879" width="6.28515625" style="334" customWidth="1"/>
    <col min="15880" max="15880" width="4.28515625" style="334" customWidth="1"/>
    <col min="15881" max="15881" width="6.42578125" style="334" customWidth="1"/>
    <col min="15882" max="15882" width="3.28515625" style="334" customWidth="1"/>
    <col min="15883" max="15883" width="6" style="334" customWidth="1"/>
    <col min="15884" max="15884" width="5.7109375" style="334" bestFit="1" customWidth="1"/>
    <col min="15885" max="15885" width="7" style="334" customWidth="1"/>
    <col min="15886" max="15886" width="5.42578125" style="334" customWidth="1"/>
    <col min="15887" max="15887" width="5" style="334" customWidth="1"/>
    <col min="15888" max="15888" width="6" style="334" bestFit="1" customWidth="1"/>
    <col min="15889" max="15889" width="6.140625" style="334" customWidth="1"/>
    <col min="15890" max="15890" width="16.5703125" style="334" customWidth="1"/>
    <col min="15891" max="16131" width="11.42578125" style="334"/>
    <col min="16132" max="16132" width="3.85546875" style="334" customWidth="1"/>
    <col min="16133" max="16133" width="49.7109375" style="334" customWidth="1"/>
    <col min="16134" max="16134" width="29.42578125" style="334" customWidth="1"/>
    <col min="16135" max="16135" width="6.28515625" style="334" customWidth="1"/>
    <col min="16136" max="16136" width="4.28515625" style="334" customWidth="1"/>
    <col min="16137" max="16137" width="6.42578125" style="334" customWidth="1"/>
    <col min="16138" max="16138" width="3.28515625" style="334" customWidth="1"/>
    <col min="16139" max="16139" width="6" style="334" customWidth="1"/>
    <col min="16140" max="16140" width="5.7109375" style="334" bestFit="1" customWidth="1"/>
    <col min="16141" max="16141" width="7" style="334" customWidth="1"/>
    <col min="16142" max="16142" width="5.42578125" style="334" customWidth="1"/>
    <col min="16143" max="16143" width="5" style="334" customWidth="1"/>
    <col min="16144" max="16144" width="6" style="334" bestFit="1" customWidth="1"/>
    <col min="16145" max="16145" width="6.140625" style="334" customWidth="1"/>
    <col min="16146" max="16146" width="16.5703125" style="334" customWidth="1"/>
    <col min="16147" max="16384" width="11.42578125" style="334"/>
  </cols>
  <sheetData>
    <row r="1" spans="1:21" ht="18" customHeight="1" thickBot="1" x14ac:dyDescent="0.3">
      <c r="B1" s="924" t="str">
        <f>'Recap Sheet'!A2</f>
        <v>School Food Authority:</v>
      </c>
      <c r="E1" s="2384" t="str">
        <f>'Recap Sheet'!A3</f>
        <v>Offeror Name:</v>
      </c>
      <c r="F1" s="2384"/>
      <c r="G1" s="2384"/>
      <c r="H1" s="2384"/>
      <c r="I1" s="2384"/>
      <c r="J1" s="2384"/>
      <c r="K1" s="2384"/>
      <c r="L1" s="2384"/>
      <c r="M1" s="2384"/>
      <c r="N1" s="2036"/>
      <c r="O1" s="2392" t="s">
        <v>400</v>
      </c>
      <c r="P1" s="2392"/>
      <c r="Q1" s="2392"/>
      <c r="R1" s="2392"/>
      <c r="S1" s="2392"/>
      <c r="T1" s="2392"/>
      <c r="U1" s="21"/>
    </row>
    <row r="2" spans="1:21" s="8" customFormat="1" ht="18.75" customHeight="1" thickBot="1" x14ac:dyDescent="0.3">
      <c r="A2" s="975"/>
      <c r="B2" s="925" t="str">
        <f>'Recap Sheet'!B2</f>
        <v>WILLIAMSBURG COUNTY SCHOOLS</v>
      </c>
      <c r="C2" s="987" t="s">
        <v>27</v>
      </c>
      <c r="D2" s="1013"/>
      <c r="E2" s="2385">
        <f>'Recap Sheet'!B3</f>
        <v>0</v>
      </c>
      <c r="F2" s="2386"/>
      <c r="G2" s="2386"/>
      <c r="H2" s="2386"/>
      <c r="I2" s="2386"/>
      <c r="J2" s="2386"/>
      <c r="K2" s="2386"/>
      <c r="L2" s="2386"/>
      <c r="M2" s="2387"/>
      <c r="N2" s="2035"/>
      <c r="O2" s="953"/>
      <c r="P2" s="1094"/>
      <c r="Q2" s="948"/>
      <c r="R2" s="948"/>
      <c r="S2" s="948"/>
      <c r="T2" s="949"/>
      <c r="U2" s="335"/>
    </row>
    <row r="3" spans="1:21" s="8" customFormat="1" ht="15" customHeight="1" x14ac:dyDescent="0.25">
      <c r="A3" s="974" t="s">
        <v>28</v>
      </c>
      <c r="B3" s="918" t="s">
        <v>29</v>
      </c>
      <c r="C3" s="988" t="s">
        <v>30</v>
      </c>
      <c r="D3" s="1045"/>
      <c r="E3" s="920"/>
      <c r="F3" s="2388" t="s">
        <v>3</v>
      </c>
      <c r="G3" s="2388"/>
      <c r="H3" s="2388"/>
      <c r="I3" s="2388"/>
      <c r="J3" s="2388"/>
      <c r="K3" s="928">
        <f>'Recap Sheet'!B4</f>
        <v>0</v>
      </c>
      <c r="L3" s="917"/>
      <c r="M3" s="939"/>
      <c r="N3" s="1606" t="s">
        <v>2211</v>
      </c>
      <c r="O3" s="954" t="s">
        <v>400</v>
      </c>
      <c r="P3" s="1095" t="s">
        <v>401</v>
      </c>
      <c r="Q3" s="393"/>
      <c r="R3" s="393" t="s">
        <v>2927</v>
      </c>
      <c r="S3" s="2037" t="s">
        <v>2911</v>
      </c>
      <c r="T3" s="393" t="s">
        <v>2906</v>
      </c>
      <c r="U3" s="335"/>
    </row>
    <row r="4" spans="1:21" ht="15" customHeight="1" x14ac:dyDescent="0.25">
      <c r="A4" s="569" t="s">
        <v>31</v>
      </c>
      <c r="B4" s="34"/>
      <c r="C4" s="135"/>
      <c r="D4" s="1015" t="s">
        <v>32</v>
      </c>
      <c r="E4" s="1059" t="s">
        <v>33</v>
      </c>
      <c r="F4" s="1069" t="s">
        <v>34</v>
      </c>
      <c r="G4" s="393" t="s">
        <v>35</v>
      </c>
      <c r="H4" s="393" t="s">
        <v>36</v>
      </c>
      <c r="I4" s="393" t="s">
        <v>37</v>
      </c>
      <c r="J4" s="393" t="s">
        <v>38</v>
      </c>
      <c r="K4" s="393" t="s">
        <v>39</v>
      </c>
      <c r="L4" s="861" t="s">
        <v>40</v>
      </c>
      <c r="M4" s="859" t="s">
        <v>41</v>
      </c>
      <c r="N4" s="859" t="s">
        <v>2930</v>
      </c>
      <c r="O4" s="954" t="s">
        <v>403</v>
      </c>
      <c r="P4" s="1095" t="s">
        <v>404</v>
      </c>
      <c r="Q4" s="393" t="s">
        <v>400</v>
      </c>
      <c r="R4" s="393" t="s">
        <v>2216</v>
      </c>
      <c r="S4" s="393" t="s">
        <v>2928</v>
      </c>
      <c r="T4" s="393" t="s">
        <v>2925</v>
      </c>
      <c r="U4" s="335"/>
    </row>
    <row r="5" spans="1:21" ht="15" customHeight="1" thickBot="1" x14ac:dyDescent="0.3">
      <c r="A5" s="506"/>
      <c r="B5" s="670"/>
      <c r="C5" s="128"/>
      <c r="D5" s="1016" t="s">
        <v>42</v>
      </c>
      <c r="E5" s="1060" t="s">
        <v>43</v>
      </c>
      <c r="F5" s="1070" t="s">
        <v>44</v>
      </c>
      <c r="G5" s="672" t="s">
        <v>45</v>
      </c>
      <c r="H5" s="672" t="s">
        <v>46</v>
      </c>
      <c r="I5" s="672" t="s">
        <v>38</v>
      </c>
      <c r="J5" s="672" t="s">
        <v>47</v>
      </c>
      <c r="K5" s="672" t="s">
        <v>48</v>
      </c>
      <c r="L5" s="672" t="s">
        <v>47</v>
      </c>
      <c r="M5" s="940" t="s">
        <v>38</v>
      </c>
      <c r="N5" s="940" t="s">
        <v>2213</v>
      </c>
      <c r="O5" s="941" t="s">
        <v>406</v>
      </c>
      <c r="P5" s="1070" t="s">
        <v>407</v>
      </c>
      <c r="Q5" s="672" t="s">
        <v>408</v>
      </c>
      <c r="R5" s="672" t="s">
        <v>47</v>
      </c>
      <c r="S5" s="1402" t="s">
        <v>49</v>
      </c>
      <c r="T5" s="1401" t="s">
        <v>2929</v>
      </c>
      <c r="U5" s="335"/>
    </row>
    <row r="6" spans="1:21" s="173" customFormat="1" ht="15" customHeight="1" thickBot="1" x14ac:dyDescent="0.3">
      <c r="A6" s="1428" t="s">
        <v>157</v>
      </c>
      <c r="B6" s="557" t="s">
        <v>10</v>
      </c>
      <c r="C6" s="17"/>
      <c r="D6" s="17"/>
      <c r="E6" s="17"/>
      <c r="F6" s="1071"/>
      <c r="G6" s="842"/>
      <c r="H6" s="406"/>
      <c r="I6" s="15"/>
      <c r="J6" s="525"/>
      <c r="K6" s="406"/>
      <c r="L6" s="406"/>
      <c r="M6" s="931"/>
      <c r="N6" s="1614"/>
      <c r="O6" s="1472" t="s">
        <v>1940</v>
      </c>
      <c r="P6" s="17"/>
      <c r="Q6" s="406"/>
      <c r="R6" s="406"/>
      <c r="S6" s="406"/>
      <c r="T6" s="977"/>
    </row>
    <row r="7" spans="1:21" s="173" customFormat="1" ht="15" customHeight="1" thickBot="1" x14ac:dyDescent="0.3">
      <c r="A7" s="955"/>
      <c r="B7" s="956"/>
      <c r="C7" s="1083"/>
      <c r="D7" s="1083"/>
      <c r="E7" s="1083"/>
      <c r="F7" s="1084"/>
      <c r="G7" s="958"/>
      <c r="H7" s="957"/>
      <c r="I7" s="956"/>
      <c r="J7" s="959"/>
      <c r="K7" s="957"/>
      <c r="L7" s="957"/>
      <c r="M7" s="960"/>
      <c r="N7" s="2055"/>
      <c r="O7" s="958"/>
      <c r="P7" s="957"/>
      <c r="Q7" s="956"/>
      <c r="R7" s="956"/>
      <c r="S7" s="959"/>
      <c r="T7" s="960"/>
    </row>
    <row r="8" spans="1:21" ht="15" customHeight="1" thickBot="1" x14ac:dyDescent="0.3">
      <c r="A8" s="571">
        <v>1</v>
      </c>
      <c r="B8" s="1450" t="s">
        <v>1842</v>
      </c>
      <c r="C8" s="908" t="s">
        <v>1846</v>
      </c>
      <c r="D8" s="947"/>
      <c r="E8" s="436" t="s">
        <v>1845</v>
      </c>
      <c r="F8" s="1072">
        <v>144</v>
      </c>
      <c r="G8" s="843">
        <v>0</v>
      </c>
      <c r="H8" s="27">
        <f>ROUND($G$8*$F$8/F8,2)</f>
        <v>0</v>
      </c>
      <c r="I8" s="23" t="s">
        <v>50</v>
      </c>
      <c r="J8" s="25">
        <v>46.74</v>
      </c>
      <c r="K8" s="208">
        <f>IF(OR(ISBLANK(J8),G8=0,ISBLANK(G8)),,ROUND(J8+$K$3,2))</f>
        <v>0</v>
      </c>
      <c r="L8" s="191">
        <f>ROUND(H8*K8,2)</f>
        <v>0</v>
      </c>
      <c r="M8" s="437">
        <f>ROUND(K8/F8,2)</f>
        <v>0</v>
      </c>
      <c r="N8" s="1839">
        <v>32.08</v>
      </c>
      <c r="O8" s="1327">
        <v>1.6291</v>
      </c>
      <c r="P8" s="947">
        <v>9</v>
      </c>
      <c r="Q8" s="1326">
        <f>ROUND(O8*P8,2)</f>
        <v>14.66</v>
      </c>
      <c r="R8" s="1326">
        <f>K8-Q8</f>
        <v>-14.66</v>
      </c>
      <c r="S8" s="437">
        <f>R8/F8</f>
        <v>-0.10180555555555555</v>
      </c>
      <c r="T8" s="437">
        <f>N8/F8</f>
        <v>0.22277777777777777</v>
      </c>
    </row>
    <row r="9" spans="1:21" ht="15" customHeight="1" x14ac:dyDescent="0.25">
      <c r="A9" s="569"/>
      <c r="B9" s="166" t="s">
        <v>1843</v>
      </c>
      <c r="C9" s="123" t="s">
        <v>157</v>
      </c>
      <c r="D9" s="966"/>
      <c r="E9" s="1443" t="s">
        <v>157</v>
      </c>
      <c r="F9" s="1440" t="s">
        <v>157</v>
      </c>
      <c r="G9" s="1453"/>
      <c r="H9" s="1454" t="s">
        <v>157</v>
      </c>
      <c r="I9" s="1441" t="s">
        <v>157</v>
      </c>
      <c r="J9" s="978" t="s">
        <v>157</v>
      </c>
      <c r="K9" s="1444" t="s">
        <v>157</v>
      </c>
      <c r="L9" s="1455" t="s">
        <v>157</v>
      </c>
      <c r="M9" s="1456" t="s">
        <v>157</v>
      </c>
      <c r="N9" s="1332"/>
      <c r="O9" s="1328" t="s">
        <v>157</v>
      </c>
      <c r="P9" s="966" t="s">
        <v>157</v>
      </c>
      <c r="Q9" s="1464" t="s">
        <v>157</v>
      </c>
      <c r="R9" s="1464"/>
      <c r="S9" s="1456" t="s">
        <v>157</v>
      </c>
      <c r="T9" s="1456" t="s">
        <v>157</v>
      </c>
    </row>
    <row r="10" spans="1:21" ht="15" customHeight="1" x14ac:dyDescent="0.25">
      <c r="A10" s="569"/>
      <c r="B10" s="2064" t="s">
        <v>1844</v>
      </c>
      <c r="C10" s="123" t="s">
        <v>157</v>
      </c>
      <c r="D10" s="966"/>
      <c r="E10" s="1443" t="s">
        <v>157</v>
      </c>
      <c r="F10" s="1440" t="s">
        <v>157</v>
      </c>
      <c r="G10" s="1453"/>
      <c r="H10" s="1457" t="s">
        <v>157</v>
      </c>
      <c r="I10" s="967" t="s">
        <v>157</v>
      </c>
      <c r="J10" s="978"/>
      <c r="K10" s="1444" t="s">
        <v>157</v>
      </c>
      <c r="L10" s="1455" t="s">
        <v>157</v>
      </c>
      <c r="M10" s="1456" t="s">
        <v>157</v>
      </c>
      <c r="N10" s="1332"/>
      <c r="O10" s="1328" t="s">
        <v>157</v>
      </c>
      <c r="P10" s="966" t="s">
        <v>157</v>
      </c>
      <c r="Q10" s="1464" t="s">
        <v>157</v>
      </c>
      <c r="R10" s="1464"/>
      <c r="S10" s="1456" t="s">
        <v>157</v>
      </c>
      <c r="T10" s="1456" t="s">
        <v>157</v>
      </c>
    </row>
    <row r="11" spans="1:21" ht="15" customHeight="1" thickBot="1" x14ac:dyDescent="0.3">
      <c r="A11" s="570"/>
      <c r="B11" s="1451" t="s">
        <v>328</v>
      </c>
      <c r="C11" s="124"/>
      <c r="D11" s="1035"/>
      <c r="E11" s="279"/>
      <c r="F11" s="1085"/>
      <c r="G11" s="811"/>
      <c r="H11" s="718"/>
      <c r="I11" s="130"/>
      <c r="J11" s="44"/>
      <c r="K11" s="241"/>
      <c r="L11" s="719"/>
      <c r="M11" s="932"/>
      <c r="N11" s="932"/>
      <c r="O11" s="1329"/>
      <c r="P11" s="1035"/>
      <c r="Q11" s="951"/>
      <c r="R11" s="951"/>
      <c r="S11" s="438"/>
      <c r="T11" s="13"/>
    </row>
    <row r="12" spans="1:21" ht="15" customHeight="1" thickBot="1" x14ac:dyDescent="0.3">
      <c r="A12" s="571">
        <v>2</v>
      </c>
      <c r="B12" s="651" t="s">
        <v>1847</v>
      </c>
      <c r="C12" s="992" t="s">
        <v>1846</v>
      </c>
      <c r="D12" s="947"/>
      <c r="E12" s="186" t="s">
        <v>1845</v>
      </c>
      <c r="F12" s="1077">
        <v>144</v>
      </c>
      <c r="G12" s="844">
        <v>0</v>
      </c>
      <c r="H12" s="27">
        <f>ROUND($G$12*$F$12/F12,2)</f>
        <v>0</v>
      </c>
      <c r="I12" s="62" t="s">
        <v>50</v>
      </c>
      <c r="J12" s="25">
        <v>46.74</v>
      </c>
      <c r="K12" s="208">
        <f>IF(OR(ISBLANK(J12),G12=0,ISBLANK(G12)),,ROUND(J12+$K$3,2))</f>
        <v>0</v>
      </c>
      <c r="L12" s="191">
        <f t="shared" ref="L12" si="0">ROUND(H12*K12,2)</f>
        <v>0</v>
      </c>
      <c r="M12" s="437">
        <f t="shared" ref="M12" si="1">ROUND(K12/F12,2)</f>
        <v>0</v>
      </c>
      <c r="N12" s="1839">
        <v>32.08</v>
      </c>
      <c r="O12" s="1330">
        <v>1.6291</v>
      </c>
      <c r="P12" s="947">
        <v>9</v>
      </c>
      <c r="Q12" s="1326">
        <f t="shared" ref="Q12" si="2">ROUND(O12*P12,2)</f>
        <v>14.66</v>
      </c>
      <c r="R12" s="1326">
        <f>K12-Q12</f>
        <v>-14.66</v>
      </c>
      <c r="S12" s="437">
        <f>R12/F12</f>
        <v>-0.10180555555555555</v>
      </c>
      <c r="T12" s="437">
        <f>N12/F12</f>
        <v>0.22277777777777777</v>
      </c>
    </row>
    <row r="13" spans="1:21" ht="15" customHeight="1" x14ac:dyDescent="0.25">
      <c r="A13" s="569"/>
      <c r="B13" s="166" t="s">
        <v>1843</v>
      </c>
      <c r="C13" s="123"/>
      <c r="D13" s="966"/>
      <c r="E13" s="135"/>
      <c r="F13" s="1073"/>
      <c r="G13" s="845"/>
      <c r="H13" s="27"/>
      <c r="I13" s="34"/>
      <c r="J13" s="982"/>
      <c r="K13" s="208"/>
      <c r="L13" s="191"/>
      <c r="M13" s="437"/>
      <c r="N13" s="1839"/>
      <c r="O13" s="1328"/>
      <c r="P13" s="966"/>
      <c r="Q13" s="1464"/>
      <c r="R13" s="1464"/>
      <c r="S13" s="1456"/>
      <c r="T13" s="1465"/>
    </row>
    <row r="14" spans="1:21" ht="15" customHeight="1" x14ac:dyDescent="0.25">
      <c r="A14" s="569"/>
      <c r="B14" s="166" t="s">
        <v>1844</v>
      </c>
      <c r="C14" s="863"/>
      <c r="D14" s="1452"/>
      <c r="E14" s="228"/>
      <c r="F14" s="1109"/>
      <c r="G14" s="845"/>
      <c r="H14" s="140"/>
      <c r="I14" s="88"/>
      <c r="J14" s="1012"/>
      <c r="K14" s="207"/>
      <c r="L14" s="1313"/>
      <c r="M14" s="1314"/>
      <c r="N14" s="262"/>
      <c r="O14" s="1328" t="s">
        <v>157</v>
      </c>
      <c r="P14" s="1452"/>
      <c r="Q14" s="1464"/>
      <c r="R14" s="1464"/>
      <c r="S14" s="1589"/>
      <c r="T14" s="1463"/>
    </row>
    <row r="15" spans="1:21" ht="15" customHeight="1" thickBot="1" x14ac:dyDescent="0.3">
      <c r="A15" s="570"/>
      <c r="B15" s="1451" t="s">
        <v>328</v>
      </c>
      <c r="C15" s="124"/>
      <c r="D15" s="1086"/>
      <c r="E15" s="128"/>
      <c r="F15" s="1074"/>
      <c r="G15" s="810"/>
      <c r="H15" s="108"/>
      <c r="I15" s="13"/>
      <c r="J15" s="213"/>
      <c r="K15" s="13"/>
      <c r="L15" s="214"/>
      <c r="M15" s="13"/>
      <c r="N15" s="12"/>
      <c r="O15" s="1331"/>
      <c r="P15" s="1086"/>
      <c r="Q15" s="952"/>
      <c r="R15" s="952"/>
      <c r="S15" s="438"/>
      <c r="T15" s="13"/>
    </row>
    <row r="16" spans="1:21" ht="15" customHeight="1" thickBot="1" x14ac:dyDescent="0.3">
      <c r="A16" s="571">
        <v>3</v>
      </c>
      <c r="B16" s="651" t="s">
        <v>2936</v>
      </c>
      <c r="C16" s="123" t="s">
        <v>1849</v>
      </c>
      <c r="D16" s="947"/>
      <c r="E16" s="135" t="s">
        <v>1850</v>
      </c>
      <c r="F16" s="1073">
        <v>48</v>
      </c>
      <c r="G16" s="844">
        <v>0</v>
      </c>
      <c r="H16" s="27">
        <f>ROUND(G16*F16/F16,2)</f>
        <v>0</v>
      </c>
      <c r="I16" s="23" t="s">
        <v>50</v>
      </c>
      <c r="J16" s="82">
        <v>21.55</v>
      </c>
      <c r="K16" s="208">
        <f>IF(OR(ISBLANK(J16),G16=0,ISBLANK(G16)),,ROUND(J16+$K$3,2))</f>
        <v>0</v>
      </c>
      <c r="L16" s="191">
        <f>ROUND(H16*K16,2)</f>
        <v>0</v>
      </c>
      <c r="M16" s="437">
        <f>ROUND(K16/F16,2)</f>
        <v>0</v>
      </c>
      <c r="N16" s="1839"/>
      <c r="O16" s="1330">
        <v>1.6291</v>
      </c>
      <c r="P16" s="947">
        <v>1.32</v>
      </c>
      <c r="Q16" s="1326">
        <f>ROUND(O16*P16,2)</f>
        <v>2.15</v>
      </c>
      <c r="R16" s="1326">
        <f t="shared" ref="R16" si="3">K16-Q16</f>
        <v>-2.15</v>
      </c>
      <c r="S16" s="437">
        <f t="shared" ref="S16" si="4">R16/F16</f>
        <v>-4.4791666666666667E-2</v>
      </c>
      <c r="T16" s="437">
        <f t="shared" ref="T16:T17" si="5">N16/F16</f>
        <v>0</v>
      </c>
    </row>
    <row r="17" spans="1:20" ht="15" customHeight="1" x14ac:dyDescent="0.25">
      <c r="A17" s="569"/>
      <c r="B17" s="166" t="s">
        <v>2937</v>
      </c>
      <c r="C17" s="123" t="s">
        <v>1852</v>
      </c>
      <c r="D17" s="1087"/>
      <c r="E17" s="123" t="s">
        <v>1851</v>
      </c>
      <c r="F17" s="1088">
        <v>72</v>
      </c>
      <c r="G17" s="811"/>
      <c r="H17" s="27">
        <f>ROUND(G16*F16/F17,2)</f>
        <v>0</v>
      </c>
      <c r="I17" s="23" t="s">
        <v>50</v>
      </c>
      <c r="J17" s="978"/>
      <c r="K17" s="1663"/>
      <c r="L17" s="1718"/>
      <c r="M17" s="1465"/>
      <c r="N17" s="1839"/>
      <c r="O17" s="1330">
        <v>1.6291</v>
      </c>
      <c r="P17" s="947">
        <v>8.83</v>
      </c>
      <c r="Q17" s="1326" t="s">
        <v>157</v>
      </c>
      <c r="R17" s="1326" t="s">
        <v>157</v>
      </c>
      <c r="S17" s="437" t="s">
        <v>157</v>
      </c>
      <c r="T17" s="437">
        <f t="shared" si="5"/>
        <v>0</v>
      </c>
    </row>
    <row r="18" spans="1:20" ht="15" customHeight="1" x14ac:dyDescent="0.25">
      <c r="A18" s="569"/>
      <c r="B18" s="226" t="s">
        <v>2938</v>
      </c>
      <c r="C18" s="863"/>
      <c r="D18" s="1255"/>
      <c r="E18" s="863"/>
      <c r="F18" s="1105"/>
      <c r="G18" s="811"/>
      <c r="H18" s="1835"/>
      <c r="I18" s="1894"/>
      <c r="J18" s="978"/>
      <c r="K18" s="2003"/>
      <c r="L18" s="2004"/>
      <c r="M18" s="1932"/>
      <c r="N18" s="2052"/>
      <c r="O18" s="1832"/>
      <c r="P18" s="1833"/>
      <c r="Q18" s="2051"/>
      <c r="R18" s="2051"/>
      <c r="S18" s="1834"/>
      <c r="T18" s="1834"/>
    </row>
    <row r="19" spans="1:20" ht="15" customHeight="1" x14ac:dyDescent="0.25">
      <c r="A19" s="569"/>
      <c r="B19" s="226" t="s">
        <v>2939</v>
      </c>
      <c r="C19" s="863"/>
      <c r="D19" s="1255"/>
      <c r="E19" s="863"/>
      <c r="F19" s="1105"/>
      <c r="G19" s="811"/>
      <c r="H19" s="140"/>
      <c r="I19" s="88"/>
      <c r="J19" s="1012"/>
      <c r="K19" s="1461"/>
      <c r="L19" s="1462"/>
      <c r="M19" s="1463"/>
      <c r="N19" s="1566"/>
      <c r="O19" s="1832"/>
      <c r="P19" s="1452"/>
      <c r="Q19" s="1717"/>
      <c r="R19" s="1717"/>
      <c r="S19" s="1314"/>
      <c r="T19" s="262"/>
    </row>
    <row r="20" spans="1:20" ht="15" customHeight="1" thickBot="1" x14ac:dyDescent="0.3">
      <c r="A20" s="570"/>
      <c r="B20" s="1451" t="s">
        <v>328</v>
      </c>
      <c r="C20" s="124"/>
      <c r="D20" s="1086"/>
      <c r="E20" s="124"/>
      <c r="F20" s="1078"/>
      <c r="G20" s="811"/>
      <c r="H20" s="117"/>
      <c r="I20" s="43"/>
      <c r="J20" s="44"/>
      <c r="K20" s="241"/>
      <c r="L20" s="719"/>
      <c r="M20" s="932"/>
      <c r="N20" s="932"/>
      <c r="O20" s="1332"/>
      <c r="P20" s="1086"/>
      <c r="Q20" s="938"/>
      <c r="R20" s="938"/>
      <c r="S20" s="438"/>
      <c r="T20" s="48"/>
    </row>
    <row r="21" spans="1:20" ht="15" customHeight="1" thickBot="1" x14ac:dyDescent="0.3">
      <c r="A21" s="571">
        <v>4</v>
      </c>
      <c r="B21" s="651" t="s">
        <v>2940</v>
      </c>
      <c r="C21" s="908" t="s">
        <v>1854</v>
      </c>
      <c r="D21" s="947"/>
      <c r="E21" s="436" t="s">
        <v>1858</v>
      </c>
      <c r="F21" s="1072">
        <v>96</v>
      </c>
      <c r="G21" s="844">
        <v>156</v>
      </c>
      <c r="H21" s="27">
        <f>ROUND(G21*$F$37/F21,2)</f>
        <v>113.75</v>
      </c>
      <c r="I21" s="23" t="s">
        <v>50</v>
      </c>
      <c r="J21" s="25">
        <v>33.11</v>
      </c>
      <c r="K21" s="208">
        <f>IF(OR(ISBLANK(J21),G21=0,ISBLANK(G21)),,ROUND(J21+$K$3,2))</f>
        <v>33.11</v>
      </c>
      <c r="L21" s="187">
        <f>ROUND(H21*K21,2)</f>
        <v>3766.26</v>
      </c>
      <c r="M21" s="437">
        <f>ROUND(K21/F21,2)</f>
        <v>0.34</v>
      </c>
      <c r="N21" s="1839"/>
      <c r="O21" s="1330">
        <v>1.6291</v>
      </c>
      <c r="P21" s="947">
        <v>8.4</v>
      </c>
      <c r="Q21" s="1326">
        <f>ROUND(O21*P21,2)</f>
        <v>13.68</v>
      </c>
      <c r="R21" s="1326">
        <f t="shared" ref="R21" si="6">K21-Q21</f>
        <v>19.43</v>
      </c>
      <c r="S21" s="437">
        <f t="shared" ref="S21" si="7">R21/F21</f>
        <v>0.20239583333333333</v>
      </c>
      <c r="T21" s="437">
        <f t="shared" ref="T21:T23" si="8">N21/F21</f>
        <v>0</v>
      </c>
    </row>
    <row r="22" spans="1:20" ht="15" customHeight="1" thickBot="1" x14ac:dyDescent="0.3">
      <c r="A22" s="569"/>
      <c r="B22" s="1991" t="s">
        <v>2941</v>
      </c>
      <c r="C22" s="135" t="s">
        <v>1855</v>
      </c>
      <c r="D22" s="947"/>
      <c r="E22" s="436" t="s">
        <v>1859</v>
      </c>
      <c r="F22" s="1072">
        <v>96</v>
      </c>
      <c r="G22" s="811"/>
      <c r="H22" s="27">
        <f t="shared" ref="H22" si="9">ROUND(G21*F21/F22,2)</f>
        <v>156</v>
      </c>
      <c r="I22" s="23" t="s">
        <v>50</v>
      </c>
      <c r="J22" s="982"/>
      <c r="K22" s="1663"/>
      <c r="L22" s="2204"/>
      <c r="M22" s="1465"/>
      <c r="N22" s="1839"/>
      <c r="O22" s="1330">
        <v>1.6291</v>
      </c>
      <c r="P22" s="947">
        <v>7.5</v>
      </c>
      <c r="Q22" s="1326" t="s">
        <v>157</v>
      </c>
      <c r="R22" s="1326" t="s">
        <v>157</v>
      </c>
      <c r="S22" s="437" t="s">
        <v>157</v>
      </c>
      <c r="T22" s="437">
        <f t="shared" si="8"/>
        <v>0</v>
      </c>
    </row>
    <row r="23" spans="1:20" ht="15" customHeight="1" x14ac:dyDescent="0.25">
      <c r="A23" s="569"/>
      <c r="B23" s="34" t="s">
        <v>2942</v>
      </c>
      <c r="C23" s="123" t="s">
        <v>1856</v>
      </c>
      <c r="D23" s="1885"/>
      <c r="E23" s="1835" t="s">
        <v>249</v>
      </c>
      <c r="F23" s="2074">
        <v>96</v>
      </c>
      <c r="G23" s="811"/>
      <c r="H23" s="27">
        <f>ROUND(G21*F21/F23,2)</f>
        <v>156</v>
      </c>
      <c r="I23" s="1894" t="s">
        <v>50</v>
      </c>
      <c r="J23" s="1845"/>
      <c r="K23" s="2003"/>
      <c r="L23" s="1455"/>
      <c r="M23" s="1932"/>
      <c r="N23" s="1839"/>
      <c r="O23" s="1981">
        <v>1.6291</v>
      </c>
      <c r="P23" s="1885">
        <v>7.5</v>
      </c>
      <c r="Q23" s="1701" t="s">
        <v>157</v>
      </c>
      <c r="R23" s="1701" t="s">
        <v>238</v>
      </c>
      <c r="S23" s="1834" t="s">
        <v>157</v>
      </c>
      <c r="T23" s="1834">
        <f t="shared" si="8"/>
        <v>0</v>
      </c>
    </row>
    <row r="24" spans="1:20" ht="15" customHeight="1" thickBot="1" x14ac:dyDescent="0.3">
      <c r="A24" s="570"/>
      <c r="B24" s="1451" t="s">
        <v>328</v>
      </c>
      <c r="C24" s="279"/>
      <c r="D24" s="1598"/>
      <c r="E24" s="513"/>
      <c r="F24" s="1075"/>
      <c r="G24" s="821"/>
      <c r="H24" s="70"/>
      <c r="I24" s="48"/>
      <c r="J24" s="1311"/>
      <c r="K24" s="188"/>
      <c r="L24" s="161"/>
      <c r="M24" s="936"/>
      <c r="N24" s="1651"/>
      <c r="O24" s="2043"/>
      <c r="P24" s="1364"/>
      <c r="Q24" s="2065"/>
      <c r="R24" s="1675"/>
      <c r="S24" s="1834"/>
      <c r="T24" s="1834"/>
    </row>
    <row r="25" spans="1:20" ht="15" customHeight="1" thickBot="1" x14ac:dyDescent="0.3">
      <c r="A25" s="571">
        <v>5</v>
      </c>
      <c r="B25" s="651" t="s">
        <v>3131</v>
      </c>
      <c r="C25" s="908" t="s">
        <v>3133</v>
      </c>
      <c r="D25" s="947"/>
      <c r="E25" s="436" t="s">
        <v>3134</v>
      </c>
      <c r="F25" s="1072">
        <v>96</v>
      </c>
      <c r="G25" s="844">
        <v>0</v>
      </c>
      <c r="H25" s="27">
        <f>ROUND(G25*$F$37/F25,2)</f>
        <v>0</v>
      </c>
      <c r="I25" s="23" t="s">
        <v>50</v>
      </c>
      <c r="J25" s="25">
        <v>56.08</v>
      </c>
      <c r="K25" s="208">
        <f>IF(OR(ISBLANK(J25),G25=0,ISBLANK(G25)),,ROUND(J25+$K$3,2))</f>
        <v>0</v>
      </c>
      <c r="L25" s="187">
        <f>ROUND(H25*K25,2)</f>
        <v>0</v>
      </c>
      <c r="M25" s="437">
        <f>ROUND(K25/F25,2)</f>
        <v>0</v>
      </c>
      <c r="N25" s="1839"/>
      <c r="O25" s="2202">
        <v>1.6291</v>
      </c>
      <c r="P25" s="947">
        <v>12.3</v>
      </c>
      <c r="Q25" s="1326">
        <f>ROUND(O25*P25,2)</f>
        <v>20.04</v>
      </c>
      <c r="R25" s="1326">
        <f t="shared" ref="R25" si="10">K25-Q25</f>
        <v>-20.04</v>
      </c>
      <c r="S25" s="437">
        <f t="shared" ref="S25" si="11">R25/F25</f>
        <v>-0.20874999999999999</v>
      </c>
      <c r="T25" s="437">
        <f t="shared" ref="T25" si="12">N25/F25</f>
        <v>0</v>
      </c>
    </row>
    <row r="26" spans="1:20" ht="15" customHeight="1" x14ac:dyDescent="0.25">
      <c r="A26" s="569"/>
      <c r="B26" s="1991" t="s">
        <v>3132</v>
      </c>
      <c r="C26" s="135" t="s">
        <v>157</v>
      </c>
      <c r="D26" s="966"/>
      <c r="E26" s="1459" t="s">
        <v>157</v>
      </c>
      <c r="F26" s="1387" t="s">
        <v>157</v>
      </c>
      <c r="G26" s="1453" t="s">
        <v>157</v>
      </c>
      <c r="H26" s="1201" t="s">
        <v>157</v>
      </c>
      <c r="I26" s="967" t="s">
        <v>157</v>
      </c>
      <c r="J26" s="982"/>
      <c r="K26" s="208" t="s">
        <v>157</v>
      </c>
      <c r="L26" s="187" t="s">
        <v>157</v>
      </c>
      <c r="M26" s="437" t="s">
        <v>157</v>
      </c>
      <c r="N26" s="1839"/>
      <c r="O26" s="1720" t="s">
        <v>157</v>
      </c>
      <c r="P26" s="947" t="s">
        <v>157</v>
      </c>
      <c r="Q26" s="1326" t="s">
        <v>157</v>
      </c>
      <c r="R26" s="1326" t="s">
        <v>157</v>
      </c>
      <c r="S26" s="437" t="s">
        <v>157</v>
      </c>
      <c r="T26" s="437" t="s">
        <v>157</v>
      </c>
    </row>
    <row r="27" spans="1:20" ht="15" customHeight="1" x14ac:dyDescent="0.25">
      <c r="A27" s="569"/>
      <c r="B27" s="34" t="s">
        <v>2942</v>
      </c>
      <c r="C27" s="123" t="s">
        <v>157</v>
      </c>
      <c r="D27" s="1833"/>
      <c r="E27" s="2072" t="s">
        <v>157</v>
      </c>
      <c r="F27" s="2146" t="s">
        <v>157</v>
      </c>
      <c r="G27" s="1453"/>
      <c r="H27" s="2101" t="s">
        <v>157</v>
      </c>
      <c r="I27" s="2095" t="s">
        <v>157</v>
      </c>
      <c r="J27" s="1845"/>
      <c r="K27" s="1906" t="s">
        <v>157</v>
      </c>
      <c r="L27" s="164" t="s">
        <v>157</v>
      </c>
      <c r="M27" s="1834" t="s">
        <v>157</v>
      </c>
      <c r="N27" s="1839"/>
      <c r="O27" s="1832" t="s">
        <v>157</v>
      </c>
      <c r="P27" s="1885" t="s">
        <v>157</v>
      </c>
      <c r="Q27" s="1701" t="s">
        <v>157</v>
      </c>
      <c r="R27" s="1701" t="s">
        <v>238</v>
      </c>
      <c r="S27" s="1834" t="s">
        <v>157</v>
      </c>
      <c r="T27" s="1834" t="s">
        <v>157</v>
      </c>
    </row>
    <row r="28" spans="1:20" ht="15" customHeight="1" thickBot="1" x14ac:dyDescent="0.3">
      <c r="A28" s="570"/>
      <c r="B28" s="1451" t="s">
        <v>328</v>
      </c>
      <c r="C28" s="279"/>
      <c r="D28" s="1598"/>
      <c r="E28" s="513"/>
      <c r="F28" s="1075"/>
      <c r="G28" s="821"/>
      <c r="H28" s="70"/>
      <c r="I28" s="48"/>
      <c r="J28" s="1311"/>
      <c r="K28" s="188"/>
      <c r="L28" s="161"/>
      <c r="M28" s="936"/>
      <c r="N28" s="1651"/>
      <c r="O28" s="2043"/>
      <c r="P28" s="1364"/>
      <c r="Q28" s="2065"/>
      <c r="R28" s="1675"/>
      <c r="S28" s="1834"/>
      <c r="T28" s="1834"/>
    </row>
    <row r="29" spans="1:20" ht="15" customHeight="1" thickBot="1" x14ac:dyDescent="0.3">
      <c r="A29" s="571">
        <v>6</v>
      </c>
      <c r="B29" s="651" t="s">
        <v>3135</v>
      </c>
      <c r="C29" s="908" t="s">
        <v>3137</v>
      </c>
      <c r="D29" s="947"/>
      <c r="E29" s="436" t="s">
        <v>1859</v>
      </c>
      <c r="F29" s="1072">
        <v>96</v>
      </c>
      <c r="G29" s="844">
        <v>200</v>
      </c>
      <c r="H29" s="27">
        <f>ROUND(G29*$F$29/F29,2)</f>
        <v>200</v>
      </c>
      <c r="I29" s="23" t="s">
        <v>50</v>
      </c>
      <c r="J29" s="982" t="s">
        <v>157</v>
      </c>
      <c r="K29" s="208" t="s">
        <v>157</v>
      </c>
      <c r="L29" s="187" t="s">
        <v>157</v>
      </c>
      <c r="M29" s="437" t="s">
        <v>157</v>
      </c>
      <c r="N29" s="1839"/>
      <c r="O29" s="2202">
        <v>1.6291</v>
      </c>
      <c r="P29" s="947">
        <v>6</v>
      </c>
      <c r="Q29" s="1326">
        <f t="shared" ref="Q29:Q31" si="13">ROUND(O29*P29,2)</f>
        <v>9.77</v>
      </c>
      <c r="R29" s="1326">
        <v>0</v>
      </c>
      <c r="S29" s="437" t="s">
        <v>157</v>
      </c>
      <c r="T29" s="437" t="s">
        <v>157</v>
      </c>
    </row>
    <row r="30" spans="1:20" ht="15" customHeight="1" x14ac:dyDescent="0.25">
      <c r="A30" s="569"/>
      <c r="B30" s="1991" t="s">
        <v>3136</v>
      </c>
      <c r="C30" s="135" t="s">
        <v>3138</v>
      </c>
      <c r="D30" s="947"/>
      <c r="E30" s="436" t="s">
        <v>3139</v>
      </c>
      <c r="F30" s="1072">
        <v>96</v>
      </c>
      <c r="G30" s="811"/>
      <c r="H30" s="27">
        <f>ROUND(G29*$F$29/F30,2)</f>
        <v>200</v>
      </c>
      <c r="I30" s="23" t="s">
        <v>50</v>
      </c>
      <c r="J30" s="982"/>
      <c r="K30" s="1663"/>
      <c r="L30" s="2204"/>
      <c r="M30" s="1465"/>
      <c r="N30" s="1839"/>
      <c r="O30" s="1720">
        <v>1.6291</v>
      </c>
      <c r="P30" s="947">
        <v>6.66</v>
      </c>
      <c r="Q30" s="1326">
        <f t="shared" si="13"/>
        <v>10.85</v>
      </c>
      <c r="R30" s="1326">
        <v>0</v>
      </c>
      <c r="S30" s="437" t="s">
        <v>157</v>
      </c>
      <c r="T30" s="437" t="s">
        <v>157</v>
      </c>
    </row>
    <row r="31" spans="1:20" ht="15" customHeight="1" x14ac:dyDescent="0.25">
      <c r="A31" s="569"/>
      <c r="B31" s="34" t="s">
        <v>2942</v>
      </c>
      <c r="C31" s="123" t="s">
        <v>1857</v>
      </c>
      <c r="D31" s="1885"/>
      <c r="E31" s="1835" t="s">
        <v>257</v>
      </c>
      <c r="F31" s="2074">
        <v>96</v>
      </c>
      <c r="G31" s="811"/>
      <c r="H31" s="1837">
        <f>ROUND(G29*$F$29/F31,2)</f>
        <v>200</v>
      </c>
      <c r="I31" s="1894" t="s">
        <v>50</v>
      </c>
      <c r="J31" s="25">
        <v>34</v>
      </c>
      <c r="K31" s="208">
        <f>IF(OR(ISBLANK(J31),G29=0,ISBLANK(G29)),,ROUND(J31+$K$3,2))</f>
        <v>34</v>
      </c>
      <c r="L31" s="32">
        <f>ROUND(H31*K31,2)</f>
        <v>6800</v>
      </c>
      <c r="M31" s="437">
        <f>ROUND(K31/F31,2)</f>
        <v>0.35</v>
      </c>
      <c r="N31" s="1839">
        <v>24.23</v>
      </c>
      <c r="O31" s="1832">
        <v>1.6291</v>
      </c>
      <c r="P31" s="1885">
        <v>6</v>
      </c>
      <c r="Q31" s="1326">
        <f t="shared" si="13"/>
        <v>9.77</v>
      </c>
      <c r="R31" s="1326">
        <f t="shared" ref="R31" si="14">K31-Q31</f>
        <v>24.23</v>
      </c>
      <c r="S31" s="437">
        <f t="shared" ref="S31" si="15">R31/F31</f>
        <v>0.25239583333333332</v>
      </c>
      <c r="T31" s="437">
        <f t="shared" ref="T31" si="16">N31/F31</f>
        <v>0.25239583333333332</v>
      </c>
    </row>
    <row r="32" spans="1:20" ht="15" customHeight="1" thickBot="1" x14ac:dyDescent="0.3">
      <c r="A32" s="570"/>
      <c r="B32" s="1451" t="s">
        <v>328</v>
      </c>
      <c r="C32" s="279"/>
      <c r="D32" s="1598"/>
      <c r="E32" s="513"/>
      <c r="F32" s="1075"/>
      <c r="G32" s="821"/>
      <c r="H32" s="70"/>
      <c r="I32" s="48"/>
      <c r="J32" s="1311"/>
      <c r="K32" s="188"/>
      <c r="L32" s="161"/>
      <c r="M32" s="936"/>
      <c r="N32" s="1651"/>
      <c r="O32" s="2043"/>
      <c r="P32" s="1598"/>
      <c r="Q32" s="2147"/>
      <c r="R32" s="1717"/>
      <c r="S32" s="1834"/>
      <c r="T32" s="1834"/>
    </row>
    <row r="33" spans="1:20" ht="15" customHeight="1" thickBot="1" x14ac:dyDescent="0.3">
      <c r="A33" s="571">
        <v>7</v>
      </c>
      <c r="B33" s="651" t="s">
        <v>3140</v>
      </c>
      <c r="C33" s="908" t="s">
        <v>1860</v>
      </c>
      <c r="D33" s="947"/>
      <c r="E33" s="436" t="s">
        <v>257</v>
      </c>
      <c r="F33" s="1072">
        <v>96</v>
      </c>
      <c r="G33" s="844">
        <v>0</v>
      </c>
      <c r="H33" s="27">
        <f>ROUND(G33*$F$37/F33,2)</f>
        <v>0</v>
      </c>
      <c r="I33" s="23" t="s">
        <v>50</v>
      </c>
      <c r="J33" s="25">
        <v>34</v>
      </c>
      <c r="K33" s="208">
        <f>IF(OR(ISBLANK(J33),G33=0,ISBLANK(G33)),,ROUND(J33+$K$3,2))</f>
        <v>0</v>
      </c>
      <c r="L33" s="187">
        <f>ROUND(H33*K33,2)</f>
        <v>0</v>
      </c>
      <c r="M33" s="437">
        <f>ROUND(K33/F33,2)</f>
        <v>0</v>
      </c>
      <c r="N33" s="1839">
        <v>24.23</v>
      </c>
      <c r="O33" s="1330">
        <v>1.6291</v>
      </c>
      <c r="P33" s="947">
        <v>6</v>
      </c>
      <c r="Q33" s="1326">
        <f>ROUND(O33*P33,2)</f>
        <v>9.77</v>
      </c>
      <c r="R33" s="1326">
        <f t="shared" ref="R33" si="17">K33-Q33</f>
        <v>-9.77</v>
      </c>
      <c r="S33" s="437">
        <f t="shared" ref="S33" si="18">R33/F33</f>
        <v>-0.10177083333333332</v>
      </c>
      <c r="T33" s="437">
        <f t="shared" ref="T33:T34" si="19">N33/F33</f>
        <v>0.25239583333333332</v>
      </c>
    </row>
    <row r="34" spans="1:20" ht="15" customHeight="1" thickBot="1" x14ac:dyDescent="0.3">
      <c r="A34" s="569"/>
      <c r="B34" s="1991" t="s">
        <v>3141</v>
      </c>
      <c r="C34" s="135" t="s">
        <v>3142</v>
      </c>
      <c r="D34" s="947"/>
      <c r="E34" s="436" t="s">
        <v>246</v>
      </c>
      <c r="F34" s="1072">
        <v>96</v>
      </c>
      <c r="G34" s="811"/>
      <c r="H34" s="27">
        <f>ROUND(G33*$F$33/F34,2)</f>
        <v>0</v>
      </c>
      <c r="I34" s="23" t="s">
        <v>50</v>
      </c>
      <c r="J34" s="982"/>
      <c r="K34" s="1663"/>
      <c r="L34" s="2204"/>
      <c r="M34" s="1465"/>
      <c r="N34" s="1839"/>
      <c r="O34" s="1330">
        <v>1.6291</v>
      </c>
      <c r="P34" s="947">
        <v>6.96</v>
      </c>
      <c r="Q34" s="1326" t="s">
        <v>157</v>
      </c>
      <c r="R34" s="1326" t="s">
        <v>157</v>
      </c>
      <c r="S34" s="437" t="s">
        <v>157</v>
      </c>
      <c r="T34" s="437">
        <f t="shared" si="19"/>
        <v>0</v>
      </c>
    </row>
    <row r="35" spans="1:20" ht="15" customHeight="1" x14ac:dyDescent="0.25">
      <c r="A35" s="569"/>
      <c r="B35" s="34" t="s">
        <v>2942</v>
      </c>
      <c r="C35" s="123" t="s">
        <v>157</v>
      </c>
      <c r="D35" s="1833"/>
      <c r="E35" s="2072"/>
      <c r="F35" s="2146"/>
      <c r="G35" s="1453"/>
      <c r="H35" s="2101"/>
      <c r="I35" s="2095"/>
      <c r="J35" s="1845"/>
      <c r="K35" s="1906"/>
      <c r="L35" s="164"/>
      <c r="M35" s="1834"/>
      <c r="N35" s="1839"/>
      <c r="O35" s="1981"/>
      <c r="P35" s="1885"/>
      <c r="Q35" s="1701"/>
      <c r="R35" s="1701"/>
      <c r="S35" s="1834"/>
      <c r="T35" s="1834"/>
    </row>
    <row r="36" spans="1:20" ht="15" customHeight="1" thickBot="1" x14ac:dyDescent="0.3">
      <c r="A36" s="570"/>
      <c r="B36" s="1451" t="s">
        <v>328</v>
      </c>
      <c r="C36" s="279"/>
      <c r="D36" s="1598"/>
      <c r="E36" s="513"/>
      <c r="F36" s="1075"/>
      <c r="G36" s="821"/>
      <c r="H36" s="70"/>
      <c r="I36" s="48"/>
      <c r="J36" s="1311"/>
      <c r="K36" s="188"/>
      <c r="L36" s="161"/>
      <c r="M36" s="936"/>
      <c r="N36" s="1651"/>
      <c r="O36" s="2043"/>
      <c r="P36" s="1364"/>
      <c r="Q36" s="2065"/>
      <c r="R36" s="1675"/>
      <c r="S36" s="1834"/>
      <c r="T36" s="1834"/>
    </row>
    <row r="37" spans="1:20" ht="15" customHeight="1" thickBot="1" x14ac:dyDescent="0.3">
      <c r="A37" s="571">
        <v>8</v>
      </c>
      <c r="B37" s="651" t="s">
        <v>3204</v>
      </c>
      <c r="C37" s="908" t="s">
        <v>3144</v>
      </c>
      <c r="D37" s="947"/>
      <c r="E37" s="436" t="s">
        <v>288</v>
      </c>
      <c r="F37" s="1072">
        <v>70</v>
      </c>
      <c r="G37" s="844">
        <v>0</v>
      </c>
      <c r="H37" s="27">
        <f>ROUND(G37*$F$37/F37,2)</f>
        <v>0</v>
      </c>
      <c r="I37" s="23" t="s">
        <v>50</v>
      </c>
      <c r="J37" s="25">
        <v>38.950000000000003</v>
      </c>
      <c r="K37" s="208">
        <f>IF(OR(ISBLANK(J37),G37=0,ISBLANK(G37)),,ROUND(J37+$K$3,2))</f>
        <v>0</v>
      </c>
      <c r="L37" s="187">
        <f>ROUND(H37*K37,2)</f>
        <v>0</v>
      </c>
      <c r="M37" s="437">
        <f>ROUND(K37/F37,2)</f>
        <v>0</v>
      </c>
      <c r="N37" s="1839"/>
      <c r="O37" s="1330">
        <v>1.6291</v>
      </c>
      <c r="P37" s="947">
        <v>6.56</v>
      </c>
      <c r="Q37" s="1326">
        <f t="shared" ref="Q37:Q39" si="20">ROUND(O37*P37,2)</f>
        <v>10.69</v>
      </c>
      <c r="R37" s="1326" t="s">
        <v>157</v>
      </c>
      <c r="S37" s="437" t="s">
        <v>157</v>
      </c>
      <c r="T37" s="437">
        <f t="shared" ref="T37:T39" si="21">N37/F37</f>
        <v>0</v>
      </c>
    </row>
    <row r="38" spans="1:20" ht="15" customHeight="1" thickBot="1" x14ac:dyDescent="0.3">
      <c r="A38" s="569"/>
      <c r="B38" s="1991" t="s">
        <v>3143</v>
      </c>
      <c r="C38" s="135" t="s">
        <v>3145</v>
      </c>
      <c r="D38" s="947"/>
      <c r="E38" s="436" t="s">
        <v>1882</v>
      </c>
      <c r="F38" s="1072">
        <v>72</v>
      </c>
      <c r="G38" s="811"/>
      <c r="H38" s="27">
        <f>ROUND(G37*$F$37/F38,2)</f>
        <v>0</v>
      </c>
      <c r="I38" s="23" t="s">
        <v>50</v>
      </c>
      <c r="J38" s="982"/>
      <c r="K38" s="1663"/>
      <c r="L38" s="2204"/>
      <c r="M38" s="1465"/>
      <c r="N38" s="1839">
        <v>27.74</v>
      </c>
      <c r="O38" s="1330">
        <v>1.6291</v>
      </c>
      <c r="P38" s="947">
        <v>8.14</v>
      </c>
      <c r="Q38" s="1326">
        <f t="shared" si="20"/>
        <v>13.26</v>
      </c>
      <c r="R38" s="1326">
        <v>27.74</v>
      </c>
      <c r="S38" s="437">
        <f t="shared" ref="S38" si="22">R38/F38</f>
        <v>0.38527777777777777</v>
      </c>
      <c r="T38" s="437">
        <f t="shared" si="21"/>
        <v>0.38527777777777777</v>
      </c>
    </row>
    <row r="39" spans="1:20" ht="15" customHeight="1" x14ac:dyDescent="0.25">
      <c r="A39" s="569"/>
      <c r="B39" s="34" t="s">
        <v>2942</v>
      </c>
      <c r="C39" s="123" t="s">
        <v>3146</v>
      </c>
      <c r="D39" s="1885"/>
      <c r="E39" s="1835" t="s">
        <v>1863</v>
      </c>
      <c r="F39" s="2074">
        <v>96</v>
      </c>
      <c r="G39" s="811"/>
      <c r="H39" s="1837">
        <f>ROUND(G37*$F$37/F39,2)</f>
        <v>0</v>
      </c>
      <c r="I39" s="1894" t="s">
        <v>50</v>
      </c>
      <c r="J39" s="1845"/>
      <c r="K39" s="2003"/>
      <c r="L39" s="1455"/>
      <c r="M39" s="1932"/>
      <c r="N39" s="1839"/>
      <c r="O39" s="1981">
        <v>1.6291</v>
      </c>
      <c r="P39" s="1885">
        <v>10.74</v>
      </c>
      <c r="Q39" s="1326">
        <f t="shared" si="20"/>
        <v>17.5</v>
      </c>
      <c r="R39" s="1326" t="s">
        <v>157</v>
      </c>
      <c r="S39" s="437" t="s">
        <v>157</v>
      </c>
      <c r="T39" s="437">
        <f t="shared" si="21"/>
        <v>0</v>
      </c>
    </row>
    <row r="40" spans="1:20" ht="15" customHeight="1" thickBot="1" x14ac:dyDescent="0.3">
      <c r="A40" s="570"/>
      <c r="B40" s="1451" t="s">
        <v>328</v>
      </c>
      <c r="C40" s="279"/>
      <c r="D40" s="1598"/>
      <c r="E40" s="513"/>
      <c r="F40" s="1075"/>
      <c r="G40" s="821"/>
      <c r="H40" s="70"/>
      <c r="I40" s="48"/>
      <c r="J40" s="1311"/>
      <c r="K40" s="188"/>
      <c r="L40" s="161"/>
      <c r="M40" s="936"/>
      <c r="N40" s="1651"/>
      <c r="O40" s="2043"/>
      <c r="P40" s="1598"/>
      <c r="Q40" s="2147"/>
      <c r="R40" s="2147"/>
      <c r="S40" s="936"/>
      <c r="T40" s="936"/>
    </row>
    <row r="41" spans="1:20" ht="15" customHeight="1" thickBot="1" x14ac:dyDescent="0.3">
      <c r="A41" s="571">
        <v>9</v>
      </c>
      <c r="B41" s="652" t="s">
        <v>3205</v>
      </c>
      <c r="C41" s="908" t="s">
        <v>1861</v>
      </c>
      <c r="D41" s="947"/>
      <c r="E41" s="436" t="s">
        <v>249</v>
      </c>
      <c r="F41" s="1072">
        <v>96</v>
      </c>
      <c r="G41" s="844">
        <v>35</v>
      </c>
      <c r="H41" s="27">
        <f>ROUND(G41*F41/F41,2)</f>
        <v>35</v>
      </c>
      <c r="I41" s="23" t="s">
        <v>50</v>
      </c>
      <c r="J41" s="25">
        <v>38.5</v>
      </c>
      <c r="K41" s="208">
        <f>IF(OR(ISBLANK(J41),G41=0,ISBLANK(G41)),,ROUND(J41+$K$3,2))</f>
        <v>38.5</v>
      </c>
      <c r="L41" s="191">
        <f>ROUND(H41*K41,2)</f>
        <v>1347.5</v>
      </c>
      <c r="M41" s="437">
        <f>ROUND(K41/F41,2)</f>
        <v>0.4</v>
      </c>
      <c r="N41" s="1839">
        <v>30.19</v>
      </c>
      <c r="O41" s="1330">
        <v>1.6291</v>
      </c>
      <c r="P41" s="947">
        <v>5.0999999999999996</v>
      </c>
      <c r="Q41" s="1326">
        <f>ROUND(O41*P41,2)</f>
        <v>8.31</v>
      </c>
      <c r="R41" s="1326">
        <f>K41-Q41</f>
        <v>30.189999999999998</v>
      </c>
      <c r="S41" s="437">
        <f>R41/F41</f>
        <v>0.31447916666666664</v>
      </c>
      <c r="T41" s="437">
        <f>N41/F41</f>
        <v>0.3144791666666667</v>
      </c>
    </row>
    <row r="42" spans="1:20" ht="15" customHeight="1" x14ac:dyDescent="0.25">
      <c r="A42" s="569"/>
      <c r="B42" s="34" t="s">
        <v>1853</v>
      </c>
      <c r="C42" s="123"/>
      <c r="D42" s="1087"/>
      <c r="E42" s="135"/>
      <c r="F42" s="1073"/>
      <c r="G42" s="810"/>
      <c r="H42" s="87"/>
      <c r="I42" s="34"/>
      <c r="J42" s="76"/>
      <c r="K42" s="134"/>
      <c r="L42" s="164"/>
      <c r="M42" s="262"/>
      <c r="N42" s="1616"/>
      <c r="O42" s="1332"/>
      <c r="P42" s="1087"/>
      <c r="Q42" s="937"/>
      <c r="R42" s="937"/>
      <c r="S42" s="262"/>
      <c r="T42" s="34"/>
    </row>
    <row r="43" spans="1:20" ht="15" customHeight="1" thickBot="1" x14ac:dyDescent="0.3">
      <c r="A43" s="570"/>
      <c r="B43" s="1451" t="s">
        <v>328</v>
      </c>
      <c r="C43" s="124"/>
      <c r="D43" s="1086"/>
      <c r="E43" s="128"/>
      <c r="F43" s="1074"/>
      <c r="G43" s="822"/>
      <c r="H43" s="74"/>
      <c r="I43" s="13"/>
      <c r="J43" s="79"/>
      <c r="K43" s="127"/>
      <c r="L43" s="163"/>
      <c r="M43" s="438"/>
      <c r="N43" s="438"/>
      <c r="O43" s="1332"/>
      <c r="P43" s="1086"/>
      <c r="Q43" s="938"/>
      <c r="R43" s="938"/>
      <c r="S43" s="438"/>
      <c r="T43" s="48"/>
    </row>
    <row r="44" spans="1:20" ht="15" customHeight="1" thickBot="1" x14ac:dyDescent="0.3">
      <c r="A44" s="569">
        <v>10</v>
      </c>
      <c r="B44" s="1450" t="s">
        <v>3152</v>
      </c>
      <c r="C44" s="908" t="s">
        <v>1864</v>
      </c>
      <c r="D44" s="947"/>
      <c r="E44" s="436" t="s">
        <v>1869</v>
      </c>
      <c r="F44" s="1072">
        <v>96</v>
      </c>
      <c r="G44" s="843">
        <v>0</v>
      </c>
      <c r="H44" s="436">
        <f>ROUND(G44*F44/F44,2)</f>
        <v>0</v>
      </c>
      <c r="I44" s="23" t="s">
        <v>50</v>
      </c>
      <c r="J44" s="982"/>
      <c r="K44" s="1663"/>
      <c r="L44" s="1718"/>
      <c r="M44" s="1465"/>
      <c r="N44" s="1839"/>
      <c r="O44" s="1327">
        <v>1.6291</v>
      </c>
      <c r="P44" s="947">
        <v>7.3</v>
      </c>
      <c r="Q44" s="1326">
        <f t="shared" ref="Q44:Q45" si="23">ROUND(O44*P44,2)</f>
        <v>11.89</v>
      </c>
      <c r="R44" s="1326" t="s">
        <v>157</v>
      </c>
      <c r="S44" s="437" t="s">
        <v>157</v>
      </c>
      <c r="T44" s="437">
        <f t="shared" ref="T44:T49" si="24">N44/F44</f>
        <v>0</v>
      </c>
    </row>
    <row r="45" spans="1:20" ht="15" customHeight="1" x14ac:dyDescent="0.25">
      <c r="A45" s="569"/>
      <c r="B45" s="166" t="s">
        <v>3153</v>
      </c>
      <c r="C45" s="123" t="s">
        <v>1865</v>
      </c>
      <c r="D45" s="947"/>
      <c r="E45" s="123" t="s">
        <v>1870</v>
      </c>
      <c r="F45" s="1088">
        <v>72</v>
      </c>
      <c r="G45" s="811"/>
      <c r="H45" s="436">
        <f>ROUND(G44*F44/F45,2)</f>
        <v>0</v>
      </c>
      <c r="I45" s="24" t="s">
        <v>50</v>
      </c>
      <c r="J45" s="982"/>
      <c r="K45" s="1663"/>
      <c r="L45" s="1718"/>
      <c r="M45" s="1465"/>
      <c r="N45" s="1839"/>
      <c r="O45" s="1328">
        <v>1.6291</v>
      </c>
      <c r="P45" s="947">
        <v>8.44</v>
      </c>
      <c r="Q45" s="1326">
        <f t="shared" si="23"/>
        <v>13.75</v>
      </c>
      <c r="R45" s="1326" t="s">
        <v>238</v>
      </c>
      <c r="S45" s="437" t="s">
        <v>157</v>
      </c>
      <c r="T45" s="437">
        <f t="shared" si="24"/>
        <v>0</v>
      </c>
    </row>
    <row r="46" spans="1:20" ht="15" customHeight="1" x14ac:dyDescent="0.25">
      <c r="A46" s="569"/>
      <c r="B46" s="226" t="s">
        <v>3154</v>
      </c>
      <c r="C46" s="123" t="s">
        <v>1866</v>
      </c>
      <c r="D46" s="947"/>
      <c r="E46" s="123" t="s">
        <v>514</v>
      </c>
      <c r="F46" s="1088">
        <v>72</v>
      </c>
      <c r="G46" s="811"/>
      <c r="H46" s="436">
        <f>ROUND(G44*F44/F46,2)</f>
        <v>0</v>
      </c>
      <c r="I46" s="24" t="s">
        <v>50</v>
      </c>
      <c r="J46" s="982"/>
      <c r="K46" s="1663"/>
      <c r="L46" s="1718"/>
      <c r="M46" s="1465"/>
      <c r="N46" s="1839"/>
      <c r="O46" s="1328">
        <v>1.6291</v>
      </c>
      <c r="P46" s="947">
        <v>5.63</v>
      </c>
      <c r="Q46" s="1326">
        <f t="shared" ref="Q46:Q47" si="25">ROUND(O46*P46,2)</f>
        <v>9.17</v>
      </c>
      <c r="R46" s="1326" t="s">
        <v>157</v>
      </c>
      <c r="S46" s="437" t="s">
        <v>157</v>
      </c>
      <c r="T46" s="437">
        <f t="shared" si="24"/>
        <v>0</v>
      </c>
    </row>
    <row r="47" spans="1:20" ht="15" customHeight="1" x14ac:dyDescent="0.25">
      <c r="A47" s="569"/>
      <c r="B47" s="226" t="s">
        <v>3155</v>
      </c>
      <c r="C47" s="123" t="s">
        <v>1867</v>
      </c>
      <c r="D47" s="947"/>
      <c r="E47" s="123" t="s">
        <v>1871</v>
      </c>
      <c r="F47" s="1088">
        <v>96</v>
      </c>
      <c r="G47" s="811"/>
      <c r="H47" s="436">
        <f>ROUND(G44*F44/F47,2)</f>
        <v>0</v>
      </c>
      <c r="I47" s="24" t="s">
        <v>50</v>
      </c>
      <c r="J47" s="25">
        <v>48.5</v>
      </c>
      <c r="K47" s="208">
        <f>IF(OR(ISBLANK(J47),$G$44=0,ISBLANK($G$44)),,ROUND(J47+$K$3,2))</f>
        <v>0</v>
      </c>
      <c r="L47" s="191">
        <f t="shared" ref="L47" si="26">ROUND(H47*K47,2)</f>
        <v>0</v>
      </c>
      <c r="M47" s="437">
        <f t="shared" ref="M47" si="27">ROUND(K47/F47,2)</f>
        <v>0</v>
      </c>
      <c r="N47" s="1839">
        <v>45.57</v>
      </c>
      <c r="O47" s="1328">
        <v>1.6291</v>
      </c>
      <c r="P47" s="947">
        <v>1.8</v>
      </c>
      <c r="Q47" s="1326">
        <f t="shared" si="25"/>
        <v>2.93</v>
      </c>
      <c r="R47" s="1326">
        <f t="shared" ref="R47:R49" si="28">K47-Q47</f>
        <v>-2.93</v>
      </c>
      <c r="S47" s="437">
        <f t="shared" ref="S47:S49" si="29">R47/F47</f>
        <v>-3.0520833333333334E-2</v>
      </c>
      <c r="T47" s="437">
        <f t="shared" si="24"/>
        <v>0.47468749999999998</v>
      </c>
    </row>
    <row r="48" spans="1:20" ht="15" customHeight="1" thickBot="1" x14ac:dyDescent="0.3">
      <c r="A48" s="570"/>
      <c r="B48" s="1451" t="s">
        <v>328</v>
      </c>
      <c r="C48" s="123" t="s">
        <v>1868</v>
      </c>
      <c r="D48" s="947"/>
      <c r="E48" s="123" t="s">
        <v>1872</v>
      </c>
      <c r="F48" s="1088">
        <v>72</v>
      </c>
      <c r="G48" s="821"/>
      <c r="H48" s="128">
        <f>ROUND(G44*F44/F48,2)</f>
        <v>0</v>
      </c>
      <c r="I48" s="24" t="s">
        <v>50</v>
      </c>
      <c r="J48" s="982"/>
      <c r="K48" s="1663"/>
      <c r="L48" s="1718"/>
      <c r="M48" s="437"/>
      <c r="N48" s="1839"/>
      <c r="O48" s="1328">
        <v>1.6291</v>
      </c>
      <c r="P48" s="947">
        <v>3.42</v>
      </c>
      <c r="Q48" s="1326">
        <f t="shared" ref="Q48" si="30">ROUND(O48*P48,2)</f>
        <v>5.57</v>
      </c>
      <c r="R48" s="1326">
        <v>0</v>
      </c>
      <c r="S48" s="437">
        <v>0</v>
      </c>
      <c r="T48" s="437">
        <f t="shared" si="24"/>
        <v>0</v>
      </c>
    </row>
    <row r="49" spans="1:21" ht="15" customHeight="1" thickBot="1" x14ac:dyDescent="0.3">
      <c r="A49" s="571">
        <v>11</v>
      </c>
      <c r="B49" s="652" t="s">
        <v>3147</v>
      </c>
      <c r="C49" s="993" t="s">
        <v>3151</v>
      </c>
      <c r="D49" s="947"/>
      <c r="E49" s="999" t="s">
        <v>236</v>
      </c>
      <c r="F49" s="1081">
        <v>96</v>
      </c>
      <c r="G49" s="843">
        <v>0</v>
      </c>
      <c r="H49" s="436">
        <f>ROUND($G$49*$F$49/F49,2)</f>
        <v>0</v>
      </c>
      <c r="I49" s="62" t="s">
        <v>50</v>
      </c>
      <c r="J49" s="120">
        <v>50.7</v>
      </c>
      <c r="K49" s="270">
        <f>IF(OR(ISBLANK(J49),G49=0,ISBLANK(G49)),,ROUND(J49+$K$3,2))</f>
        <v>0</v>
      </c>
      <c r="L49" s="512">
        <f>ROUND(H49*K49,2)</f>
        <v>0</v>
      </c>
      <c r="M49" s="934">
        <f>ROUND(K49/F49,2)</f>
        <v>0</v>
      </c>
      <c r="N49" s="2058">
        <v>47.57</v>
      </c>
      <c r="O49" s="1330">
        <v>1.6291</v>
      </c>
      <c r="P49" s="1315">
        <v>1.92</v>
      </c>
      <c r="Q49" s="1326">
        <f>ROUND(O49*P49,2)</f>
        <v>3.13</v>
      </c>
      <c r="R49" s="1326">
        <f t="shared" si="28"/>
        <v>-3.13</v>
      </c>
      <c r="S49" s="437">
        <f t="shared" si="29"/>
        <v>-3.2604166666666663E-2</v>
      </c>
      <c r="T49" s="437">
        <f t="shared" si="24"/>
        <v>0.49552083333333335</v>
      </c>
    </row>
    <row r="50" spans="1:21" ht="15" customHeight="1" x14ac:dyDescent="0.25">
      <c r="A50" s="569"/>
      <c r="B50" s="166" t="s">
        <v>3148</v>
      </c>
      <c r="C50" s="123" t="s">
        <v>157</v>
      </c>
      <c r="D50" s="966"/>
      <c r="E50" s="1443" t="s">
        <v>157</v>
      </c>
      <c r="F50" s="1440" t="s">
        <v>157</v>
      </c>
      <c r="G50" s="1458"/>
      <c r="H50" s="1459" t="s">
        <v>157</v>
      </c>
      <c r="I50" s="967" t="s">
        <v>157</v>
      </c>
      <c r="J50" s="982"/>
      <c r="K50" s="1663" t="s">
        <v>157</v>
      </c>
      <c r="L50" s="1718" t="s">
        <v>157</v>
      </c>
      <c r="M50" s="1465" t="s">
        <v>157</v>
      </c>
      <c r="N50" s="2052"/>
      <c r="O50" s="1327" t="s">
        <v>157</v>
      </c>
      <c r="P50" s="966" t="s">
        <v>157</v>
      </c>
      <c r="Q50" s="1719" t="s">
        <v>157</v>
      </c>
      <c r="R50" s="2053"/>
      <c r="S50" s="1465" t="s">
        <v>157</v>
      </c>
      <c r="T50" s="1465" t="s">
        <v>157</v>
      </c>
    </row>
    <row r="51" spans="1:21" ht="15" customHeight="1" x14ac:dyDescent="0.25">
      <c r="A51" s="569"/>
      <c r="B51" s="166" t="s">
        <v>3149</v>
      </c>
      <c r="C51" s="123"/>
      <c r="D51" s="1833"/>
      <c r="E51" s="1443"/>
      <c r="F51" s="1440"/>
      <c r="G51" s="1458"/>
      <c r="H51" s="1443"/>
      <c r="I51" s="1441"/>
      <c r="J51" s="978"/>
      <c r="K51" s="1444"/>
      <c r="L51" s="1455"/>
      <c r="M51" s="1456"/>
      <c r="N51" s="1332"/>
      <c r="O51" s="1328"/>
      <c r="P51" s="965"/>
      <c r="Q51" s="2143"/>
      <c r="R51" s="2144"/>
      <c r="S51" s="1932"/>
      <c r="T51" s="1932"/>
    </row>
    <row r="52" spans="1:21" ht="15" customHeight="1" x14ac:dyDescent="0.25">
      <c r="A52" s="569"/>
      <c r="B52" s="166" t="s">
        <v>3150</v>
      </c>
      <c r="C52" s="123"/>
      <c r="D52" s="1833"/>
      <c r="E52" s="1443"/>
      <c r="F52" s="1440"/>
      <c r="G52" s="1458"/>
      <c r="H52" s="1443"/>
      <c r="I52" s="1441"/>
      <c r="J52" s="978"/>
      <c r="K52" s="1444"/>
      <c r="L52" s="1455"/>
      <c r="M52" s="1456"/>
      <c r="N52" s="1332"/>
      <c r="O52" s="1328"/>
      <c r="P52" s="965"/>
      <c r="Q52" s="2143"/>
      <c r="R52" s="2144"/>
      <c r="S52" s="1932"/>
      <c r="T52" s="1932"/>
    </row>
    <row r="53" spans="1:21" ht="15" customHeight="1" x14ac:dyDescent="0.25">
      <c r="A53" s="569"/>
      <c r="B53" s="166" t="s">
        <v>157</v>
      </c>
      <c r="C53" s="135" t="s">
        <v>157</v>
      </c>
      <c r="D53" s="1251"/>
      <c r="E53" s="1443" t="s">
        <v>157</v>
      </c>
      <c r="F53" s="1440" t="s">
        <v>157</v>
      </c>
      <c r="G53" s="1466"/>
      <c r="H53" s="1459" t="s">
        <v>157</v>
      </c>
      <c r="I53" s="1460" t="s">
        <v>157</v>
      </c>
      <c r="J53" s="1012"/>
      <c r="K53" s="1461" t="s">
        <v>157</v>
      </c>
      <c r="L53" s="1462" t="s">
        <v>157</v>
      </c>
      <c r="M53" s="1463" t="s">
        <v>157</v>
      </c>
      <c r="N53" s="1566"/>
      <c r="O53" s="1327" t="s">
        <v>157</v>
      </c>
      <c r="P53" s="966" t="s">
        <v>157</v>
      </c>
      <c r="Q53" s="1717" t="s">
        <v>157</v>
      </c>
      <c r="R53" s="2054"/>
      <c r="S53" s="1465" t="s">
        <v>157</v>
      </c>
      <c r="T53" s="1465" t="s">
        <v>157</v>
      </c>
    </row>
    <row r="54" spans="1:21" ht="15" customHeight="1" thickBot="1" x14ac:dyDescent="0.3">
      <c r="A54" s="570"/>
      <c r="B54" s="1451" t="s">
        <v>328</v>
      </c>
      <c r="C54" s="124"/>
      <c r="D54" s="1086"/>
      <c r="E54" s="128"/>
      <c r="F54" s="1074"/>
      <c r="G54" s="847"/>
      <c r="H54" s="128"/>
      <c r="I54" s="13"/>
      <c r="J54" s="151"/>
      <c r="K54" s="127"/>
      <c r="L54" s="46"/>
      <c r="M54" s="438"/>
      <c r="N54" s="1620"/>
      <c r="O54" s="938"/>
      <c r="P54" s="1086"/>
      <c r="Q54" s="938"/>
      <c r="R54" s="938"/>
      <c r="S54" s="438"/>
      <c r="T54" s="48"/>
    </row>
    <row r="55" spans="1:21" ht="15" customHeight="1" thickBot="1" x14ac:dyDescent="0.3">
      <c r="A55" s="569">
        <v>12</v>
      </c>
      <c r="B55" s="652" t="s">
        <v>1873</v>
      </c>
      <c r="C55" s="993" t="s">
        <v>1874</v>
      </c>
      <c r="D55" s="947"/>
      <c r="E55" s="999" t="s">
        <v>1875</v>
      </c>
      <c r="F55" s="1081">
        <v>60</v>
      </c>
      <c r="G55" s="843">
        <v>0</v>
      </c>
      <c r="H55" s="436">
        <f>ROUND($G$55*$F$55/F55,2)</f>
        <v>0</v>
      </c>
      <c r="I55" s="62" t="s">
        <v>50</v>
      </c>
      <c r="J55" s="984"/>
      <c r="K55" s="1199"/>
      <c r="L55" s="2364"/>
      <c r="M55" s="2365"/>
      <c r="N55" s="2058">
        <v>37.04</v>
      </c>
      <c r="O55" s="1330">
        <v>1.6291</v>
      </c>
      <c r="P55" s="1315">
        <v>3.75</v>
      </c>
      <c r="Q55" s="1326">
        <v>6.11</v>
      </c>
      <c r="R55" s="437">
        <v>37.04</v>
      </c>
      <c r="S55" s="437">
        <v>0.62</v>
      </c>
      <c r="T55" s="437">
        <v>0.62</v>
      </c>
    </row>
    <row r="56" spans="1:21" ht="15" customHeight="1" x14ac:dyDescent="0.25">
      <c r="A56" s="569"/>
      <c r="B56" s="166" t="s">
        <v>3156</v>
      </c>
      <c r="C56" s="123" t="s">
        <v>3157</v>
      </c>
      <c r="D56" s="947"/>
      <c r="E56" s="999" t="s">
        <v>3158</v>
      </c>
      <c r="F56" s="1081">
        <v>60</v>
      </c>
      <c r="G56" s="1458"/>
      <c r="H56" s="436">
        <f>ROUND($G$55*$F$55/F56,2)</f>
        <v>0</v>
      </c>
      <c r="I56" s="62" t="s">
        <v>50</v>
      </c>
      <c r="J56" s="120">
        <v>40.25</v>
      </c>
      <c r="K56" s="270">
        <f>IF(OR(ISBLANK(J55),G55=0,ISBLANK(G55)),,ROUND(J56+$K$3,2))</f>
        <v>0</v>
      </c>
      <c r="L56" s="512">
        <f>ROUND(H56*K56,2)</f>
        <v>0</v>
      </c>
      <c r="M56" s="934">
        <f>ROUND(K56/F56,2)</f>
        <v>0</v>
      </c>
      <c r="N56" s="2058">
        <v>0</v>
      </c>
      <c r="O56" s="1330">
        <v>1.6291</v>
      </c>
      <c r="P56" s="1315">
        <v>1.75</v>
      </c>
      <c r="Q56" s="1326">
        <f>ROUND(O56*P56,2)</f>
        <v>2.85</v>
      </c>
      <c r="R56" s="1326" t="s">
        <v>157</v>
      </c>
      <c r="S56" s="437" t="s">
        <v>157</v>
      </c>
      <c r="T56" s="437">
        <f t="shared" ref="T56" si="31">N56/F56</f>
        <v>0</v>
      </c>
    </row>
    <row r="57" spans="1:21" ht="15" customHeight="1" x14ac:dyDescent="0.25">
      <c r="A57" s="569"/>
      <c r="B57" s="166" t="s">
        <v>3214</v>
      </c>
      <c r="C57" s="123"/>
      <c r="D57" s="1833"/>
      <c r="E57" s="1443"/>
      <c r="F57" s="1440"/>
      <c r="G57" s="1458"/>
      <c r="H57" s="2072"/>
      <c r="I57" s="1441"/>
      <c r="J57" s="978"/>
      <c r="K57" s="1444"/>
      <c r="L57" s="1455"/>
      <c r="M57" s="1456"/>
      <c r="N57" s="1456"/>
      <c r="O57" s="1832"/>
      <c r="P57" s="1833"/>
      <c r="Q57" s="1464"/>
      <c r="R57" s="1464"/>
      <c r="S57" s="1932"/>
      <c r="T57" s="1932"/>
    </row>
    <row r="58" spans="1:21" ht="15" customHeight="1" thickBot="1" x14ac:dyDescent="0.3">
      <c r="A58" s="569"/>
      <c r="B58" s="1451" t="s">
        <v>328</v>
      </c>
      <c r="C58" s="992"/>
      <c r="D58" s="334"/>
      <c r="E58" s="186"/>
      <c r="F58" s="1077"/>
      <c r="G58" s="828"/>
      <c r="H58" s="140"/>
      <c r="I58" s="88"/>
      <c r="J58" s="614"/>
      <c r="K58" s="207"/>
      <c r="L58" s="1313"/>
      <c r="M58" s="1314"/>
      <c r="N58" s="1478"/>
      <c r="O58" s="2056"/>
      <c r="P58" s="1252"/>
      <c r="Q58" s="1606"/>
      <c r="R58" s="1606"/>
      <c r="S58" s="1314"/>
      <c r="T58" s="88"/>
    </row>
    <row r="59" spans="1:21" ht="15" customHeight="1" thickBot="1" x14ac:dyDescent="0.3">
      <c r="A59" s="571">
        <v>13</v>
      </c>
      <c r="B59" s="652" t="s">
        <v>3163</v>
      </c>
      <c r="C59" s="993" t="s">
        <v>3165</v>
      </c>
      <c r="D59" s="1281"/>
      <c r="E59" s="999" t="s">
        <v>3166</v>
      </c>
      <c r="F59" s="1081">
        <v>60</v>
      </c>
      <c r="G59" s="844">
        <v>0</v>
      </c>
      <c r="H59" s="453">
        <f>ROUND($G$59*$F$59/F59,2)</f>
        <v>0</v>
      </c>
      <c r="I59" s="62" t="s">
        <v>50</v>
      </c>
      <c r="J59" s="120">
        <v>45</v>
      </c>
      <c r="K59" s="270">
        <f>IF(OR(ISBLANK(J59),G59=0,ISBLANK(G59)),,ROUND(J59+$K$3,2))</f>
        <v>0</v>
      </c>
      <c r="L59" s="512">
        <f>ROUND(H59*K59,2)</f>
        <v>0</v>
      </c>
      <c r="M59" s="934">
        <f>ROUND(K59/F59,2)</f>
        <v>0</v>
      </c>
      <c r="N59" s="2058">
        <v>36.35</v>
      </c>
      <c r="O59" s="1330">
        <v>1.6291</v>
      </c>
      <c r="P59" s="1315">
        <v>5.31</v>
      </c>
      <c r="Q59" s="1326">
        <f>ROUND(O59*P59,2)</f>
        <v>8.65</v>
      </c>
      <c r="R59" s="1326">
        <f>K59-Q59</f>
        <v>-8.65</v>
      </c>
      <c r="S59" s="437">
        <f>R59/F59</f>
        <v>-0.14416666666666667</v>
      </c>
      <c r="T59" s="437">
        <f>N59/F59</f>
        <v>0.60583333333333333</v>
      </c>
    </row>
    <row r="60" spans="1:21" ht="15" customHeight="1" x14ac:dyDescent="0.25">
      <c r="A60" s="569"/>
      <c r="B60" s="166" t="s">
        <v>3164</v>
      </c>
      <c r="C60" s="123" t="s">
        <v>157</v>
      </c>
      <c r="D60" s="1833"/>
      <c r="E60" s="1443" t="s">
        <v>157</v>
      </c>
      <c r="F60" s="1440" t="s">
        <v>157</v>
      </c>
      <c r="G60" s="1458" t="s">
        <v>157</v>
      </c>
      <c r="H60" s="1443" t="s">
        <v>157</v>
      </c>
      <c r="I60" s="1441" t="s">
        <v>157</v>
      </c>
      <c r="J60" s="978" t="s">
        <v>157</v>
      </c>
      <c r="K60" s="1444" t="s">
        <v>157</v>
      </c>
      <c r="L60" s="1455" t="s">
        <v>157</v>
      </c>
      <c r="M60" s="1456" t="s">
        <v>157</v>
      </c>
      <c r="N60" s="1456"/>
      <c r="O60" s="1720" t="s">
        <v>157</v>
      </c>
      <c r="P60" s="966" t="s">
        <v>157</v>
      </c>
      <c r="Q60" s="1464" t="s">
        <v>157</v>
      </c>
      <c r="R60" s="437" t="s">
        <v>157</v>
      </c>
      <c r="S60" s="437" t="s">
        <v>157</v>
      </c>
      <c r="T60" s="437" t="s">
        <v>157</v>
      </c>
      <c r="U60" s="334" t="s">
        <v>157</v>
      </c>
    </row>
    <row r="61" spans="1:21" s="308" customFormat="1" ht="15" customHeight="1" x14ac:dyDescent="0.25">
      <c r="A61" s="569"/>
      <c r="B61" s="166" t="s">
        <v>1862</v>
      </c>
      <c r="C61" s="135" t="s">
        <v>157</v>
      </c>
      <c r="D61" s="1833"/>
      <c r="E61" s="1443" t="s">
        <v>157</v>
      </c>
      <c r="F61" s="1440" t="s">
        <v>157</v>
      </c>
      <c r="G61" s="1466"/>
      <c r="H61" s="1459" t="s">
        <v>157</v>
      </c>
      <c r="I61" s="1460" t="s">
        <v>157</v>
      </c>
      <c r="J61" s="1012" t="s">
        <v>157</v>
      </c>
      <c r="K61" s="1461" t="s">
        <v>157</v>
      </c>
      <c r="L61" s="1462" t="s">
        <v>157</v>
      </c>
      <c r="M61" s="1463" t="s">
        <v>157</v>
      </c>
      <c r="N61" s="1566"/>
      <c r="O61" s="1327" t="s">
        <v>157</v>
      </c>
      <c r="P61" s="966" t="s">
        <v>157</v>
      </c>
      <c r="Q61" s="1464" t="s">
        <v>157</v>
      </c>
      <c r="R61" s="1464"/>
      <c r="S61" s="437" t="s">
        <v>157</v>
      </c>
      <c r="T61" s="437" t="s">
        <v>157</v>
      </c>
      <c r="U61" s="334"/>
    </row>
    <row r="62" spans="1:21" s="308" customFormat="1" ht="15" customHeight="1" thickBot="1" x14ac:dyDescent="0.3">
      <c r="A62" s="570"/>
      <c r="B62" s="1451" t="s">
        <v>328</v>
      </c>
      <c r="C62" s="124"/>
      <c r="D62" s="1251"/>
      <c r="E62" s="128"/>
      <c r="F62" s="1074"/>
      <c r="G62" s="847"/>
      <c r="H62" s="128"/>
      <c r="I62" s="13"/>
      <c r="J62" s="151"/>
      <c r="K62" s="127"/>
      <c r="L62" s="46"/>
      <c r="M62" s="438"/>
      <c r="N62" s="1620"/>
      <c r="O62" s="938"/>
      <c r="P62" s="1086"/>
      <c r="Q62" s="938"/>
      <c r="R62" s="938"/>
      <c r="S62" s="438"/>
      <c r="T62" s="48"/>
      <c r="U62" s="334"/>
    </row>
    <row r="63" spans="1:21" s="308" customFormat="1" ht="15" customHeight="1" thickBot="1" x14ac:dyDescent="0.3">
      <c r="A63" s="571">
        <v>14</v>
      </c>
      <c r="B63" s="652" t="s">
        <v>1876</v>
      </c>
      <c r="C63" s="993" t="s">
        <v>1878</v>
      </c>
      <c r="D63" s="1281"/>
      <c r="E63" s="999" t="s">
        <v>1880</v>
      </c>
      <c r="F63" s="1081">
        <v>60</v>
      </c>
      <c r="G63" s="844">
        <v>0</v>
      </c>
      <c r="H63" s="453">
        <f>ROUND(G63*F63/F63,2)</f>
        <v>0</v>
      </c>
      <c r="I63" s="62" t="s">
        <v>50</v>
      </c>
      <c r="J63" s="120">
        <v>36.54</v>
      </c>
      <c r="K63" s="270">
        <f>IF(OR(ISBLANK(J63),G63=0,ISBLANK(G63)),,ROUND(J63+$K$3,2))</f>
        <v>0</v>
      </c>
      <c r="L63" s="512">
        <f t="shared" ref="L63:L71" si="32">ROUND(H63*K63,2)</f>
        <v>0</v>
      </c>
      <c r="M63" s="934">
        <f t="shared" ref="M63:M71" si="33">ROUND(K63/F63,2)</f>
        <v>0</v>
      </c>
      <c r="N63" s="2058"/>
      <c r="O63" s="1330">
        <v>1.6291</v>
      </c>
      <c r="P63" s="1315">
        <v>5.92</v>
      </c>
      <c r="Q63" s="1326">
        <f t="shared" ref="Q63:Q69" si="34">J63-P63</f>
        <v>30.619999999999997</v>
      </c>
      <c r="R63" s="1326" t="s">
        <v>157</v>
      </c>
      <c r="S63" s="437" t="s">
        <v>157</v>
      </c>
      <c r="T63" s="437">
        <f t="shared" ref="T63:T65" si="35">N63/F63</f>
        <v>0</v>
      </c>
      <c r="U63" s="334"/>
    </row>
    <row r="64" spans="1:21" s="308" customFormat="1" ht="15" customHeight="1" x14ac:dyDescent="0.25">
      <c r="A64" s="569"/>
      <c r="B64" s="166" t="s">
        <v>3159</v>
      </c>
      <c r="C64" s="123" t="s">
        <v>1879</v>
      </c>
      <c r="D64" s="2045"/>
      <c r="E64" s="135" t="s">
        <v>1881</v>
      </c>
      <c r="F64" s="1088">
        <v>80</v>
      </c>
      <c r="G64" s="754"/>
      <c r="H64" s="436">
        <f>ROUND(G63*F63/F64,2)</f>
        <v>0</v>
      </c>
      <c r="I64" s="34" t="s">
        <v>50</v>
      </c>
      <c r="J64" s="978"/>
      <c r="K64" s="1444"/>
      <c r="L64" s="1455"/>
      <c r="M64" s="1456"/>
      <c r="N64" s="262"/>
      <c r="O64" s="1720">
        <v>1.6291</v>
      </c>
      <c r="P64" s="947">
        <v>10.08</v>
      </c>
      <c r="Q64" s="1326">
        <f t="shared" si="34"/>
        <v>-10.08</v>
      </c>
      <c r="R64" s="1326" t="s">
        <v>157</v>
      </c>
      <c r="S64" s="437" t="s">
        <v>157</v>
      </c>
      <c r="T64" s="437">
        <f t="shared" si="35"/>
        <v>0</v>
      </c>
      <c r="U64" s="334"/>
    </row>
    <row r="65" spans="1:21" s="308" customFormat="1" ht="15" customHeight="1" x14ac:dyDescent="0.25">
      <c r="A65" s="569"/>
      <c r="B65" s="166" t="s">
        <v>3160</v>
      </c>
      <c r="C65" s="1443" t="s">
        <v>3161</v>
      </c>
      <c r="D65" s="2073"/>
      <c r="E65" s="1443" t="s">
        <v>1883</v>
      </c>
      <c r="F65" s="1440">
        <v>60</v>
      </c>
      <c r="G65" s="1466"/>
      <c r="H65" s="1459">
        <f>ROUND(G63*F63/F65,2)</f>
        <v>0</v>
      </c>
      <c r="I65" s="1460" t="s">
        <v>50</v>
      </c>
      <c r="J65" s="978"/>
      <c r="K65" s="1444"/>
      <c r="L65" s="1455"/>
      <c r="M65" s="1456"/>
      <c r="N65" s="1839">
        <v>25.83</v>
      </c>
      <c r="O65" s="1327">
        <v>1.6291</v>
      </c>
      <c r="P65" s="947">
        <v>7.5</v>
      </c>
      <c r="Q65" s="1326">
        <v>12.22</v>
      </c>
      <c r="R65" s="1326">
        <v>25.83</v>
      </c>
      <c r="S65" s="437">
        <v>0.43</v>
      </c>
      <c r="T65" s="437">
        <f t="shared" si="35"/>
        <v>0.43049999999999999</v>
      </c>
      <c r="U65" s="334"/>
    </row>
    <row r="66" spans="1:21" s="308" customFormat="1" ht="15" customHeight="1" thickBot="1" x14ac:dyDescent="0.3">
      <c r="A66" s="570"/>
      <c r="B66" s="1451" t="s">
        <v>328</v>
      </c>
      <c r="C66" s="1467" t="s">
        <v>157</v>
      </c>
      <c r="D66" s="1285"/>
      <c r="E66" s="1467"/>
      <c r="F66" s="1445" t="s">
        <v>157</v>
      </c>
      <c r="G66" s="1468"/>
      <c r="H66" s="1459" t="s">
        <v>157</v>
      </c>
      <c r="I66" s="1460" t="s">
        <v>157</v>
      </c>
      <c r="J66" s="1012" t="s">
        <v>157</v>
      </c>
      <c r="K66" s="1461" t="s">
        <v>157</v>
      </c>
      <c r="L66" s="1462" t="s">
        <v>157</v>
      </c>
      <c r="M66" s="1463" t="s">
        <v>157</v>
      </c>
      <c r="N66" s="1478"/>
      <c r="O66" s="1327" t="s">
        <v>157</v>
      </c>
      <c r="P66" s="947" t="s">
        <v>157</v>
      </c>
      <c r="Q66" s="1326" t="s">
        <v>157</v>
      </c>
      <c r="R66" s="437" t="s">
        <v>157</v>
      </c>
      <c r="S66" s="437" t="s">
        <v>157</v>
      </c>
      <c r="T66" s="437" t="s">
        <v>157</v>
      </c>
      <c r="U66" s="334" t="s">
        <v>157</v>
      </c>
    </row>
    <row r="67" spans="1:21" s="308" customFormat="1" ht="15" customHeight="1" thickBot="1" x14ac:dyDescent="0.3">
      <c r="A67" s="571">
        <v>15</v>
      </c>
      <c r="B67" s="652" t="s">
        <v>1884</v>
      </c>
      <c r="C67" s="1586" t="s">
        <v>1885</v>
      </c>
      <c r="D67" s="966"/>
      <c r="E67" s="1586" t="s">
        <v>1880</v>
      </c>
      <c r="F67" s="2366">
        <v>60</v>
      </c>
      <c r="G67" s="844">
        <v>0</v>
      </c>
      <c r="H67" s="2367">
        <f>ROUND(G67*F67/F67,2)</f>
        <v>0</v>
      </c>
      <c r="I67" s="2368" t="s">
        <v>50</v>
      </c>
      <c r="J67" s="864">
        <v>37.72</v>
      </c>
      <c r="K67" s="1199">
        <f>IF(OR(ISBLANK(J67),G67=0,ISBLANK(G67)),,ROUND(J67+$K$3,2))</f>
        <v>0</v>
      </c>
      <c r="L67" s="2364">
        <f t="shared" si="32"/>
        <v>0</v>
      </c>
      <c r="M67" s="2365">
        <f t="shared" si="33"/>
        <v>0</v>
      </c>
      <c r="N67" s="2058"/>
      <c r="O67" s="1330">
        <v>1.6291</v>
      </c>
      <c r="P67" s="1315">
        <v>4.8</v>
      </c>
      <c r="Q67" s="1326">
        <f t="shared" si="34"/>
        <v>32.92</v>
      </c>
      <c r="R67" s="1326" t="s">
        <v>157</v>
      </c>
      <c r="S67" s="437" t="s">
        <v>157</v>
      </c>
      <c r="T67" s="437" t="s">
        <v>157</v>
      </c>
      <c r="U67" s="334"/>
    </row>
    <row r="68" spans="1:21" s="308" customFormat="1" ht="15" customHeight="1" x14ac:dyDescent="0.25">
      <c r="A68" s="569"/>
      <c r="B68" s="166" t="s">
        <v>3162</v>
      </c>
      <c r="C68" s="1443" t="s">
        <v>1886</v>
      </c>
      <c r="D68" s="966"/>
      <c r="E68" s="1443" t="s">
        <v>1883</v>
      </c>
      <c r="F68" s="1440">
        <v>60</v>
      </c>
      <c r="G68" s="1458"/>
      <c r="H68" s="1459">
        <f>ROUND(G67*F67/F68,2)</f>
        <v>0</v>
      </c>
      <c r="I68" s="1441" t="s">
        <v>50</v>
      </c>
      <c r="J68" s="978"/>
      <c r="K68" s="1444"/>
      <c r="L68" s="1455"/>
      <c r="M68" s="1456"/>
      <c r="N68" s="1839">
        <v>29.46</v>
      </c>
      <c r="O68" s="1327">
        <v>1.6291</v>
      </c>
      <c r="P68" s="947">
        <v>6</v>
      </c>
      <c r="Q68" s="1326">
        <f t="shared" si="34"/>
        <v>-6</v>
      </c>
      <c r="R68" s="1326">
        <f t="shared" ref="R68" si="36">K68-Q68</f>
        <v>6</v>
      </c>
      <c r="S68" s="437">
        <v>0.49</v>
      </c>
      <c r="T68" s="437">
        <f t="shared" ref="T68:T69" si="37">N68/F68</f>
        <v>0.49099999999999999</v>
      </c>
      <c r="U68" s="334"/>
    </row>
    <row r="69" spans="1:21" s="308" customFormat="1" ht="15" customHeight="1" x14ac:dyDescent="0.25">
      <c r="A69" s="569"/>
      <c r="B69" s="166" t="s">
        <v>1862</v>
      </c>
      <c r="C69" s="1443" t="s">
        <v>1887</v>
      </c>
      <c r="D69" s="966"/>
      <c r="E69" s="1443" t="s">
        <v>1888</v>
      </c>
      <c r="F69" s="1440">
        <v>60</v>
      </c>
      <c r="G69" s="1466"/>
      <c r="H69" s="1459">
        <f>ROUND(G67*F67/F69,2)</f>
        <v>0</v>
      </c>
      <c r="I69" s="1441" t="s">
        <v>50</v>
      </c>
      <c r="J69" s="978"/>
      <c r="K69" s="1444"/>
      <c r="L69" s="1455"/>
      <c r="M69" s="1456"/>
      <c r="N69" s="1839"/>
      <c r="O69" s="1327">
        <v>1.6291</v>
      </c>
      <c r="P69" s="947">
        <v>4.5</v>
      </c>
      <c r="Q69" s="1326">
        <f t="shared" si="34"/>
        <v>-4.5</v>
      </c>
      <c r="R69" s="1326">
        <v>0</v>
      </c>
      <c r="S69" s="437">
        <v>0</v>
      </c>
      <c r="T69" s="437">
        <f t="shared" si="37"/>
        <v>0</v>
      </c>
      <c r="U69" s="334"/>
    </row>
    <row r="70" spans="1:21" s="308" customFormat="1" ht="15" customHeight="1" thickBot="1" x14ac:dyDescent="0.3">
      <c r="A70" s="570"/>
      <c r="B70" s="1451" t="s">
        <v>328</v>
      </c>
      <c r="C70" s="124" t="s">
        <v>157</v>
      </c>
      <c r="D70" s="947"/>
      <c r="E70" s="135" t="s">
        <v>157</v>
      </c>
      <c r="F70" s="1088" t="s">
        <v>157</v>
      </c>
      <c r="G70" s="847"/>
      <c r="H70" s="436" t="s">
        <v>157</v>
      </c>
      <c r="I70" s="48" t="s">
        <v>157</v>
      </c>
      <c r="J70" s="1012"/>
      <c r="K70" s="207" t="s">
        <v>157</v>
      </c>
      <c r="L70" s="1313" t="s">
        <v>157</v>
      </c>
      <c r="M70" s="1314" t="s">
        <v>157</v>
      </c>
      <c r="N70" s="1478"/>
      <c r="O70" s="1327" t="s">
        <v>157</v>
      </c>
      <c r="P70" s="947" t="s">
        <v>157</v>
      </c>
      <c r="Q70" s="1326" t="s">
        <v>157</v>
      </c>
      <c r="R70" s="437" t="s">
        <v>157</v>
      </c>
      <c r="S70" s="437" t="s">
        <v>157</v>
      </c>
      <c r="T70" s="437" t="s">
        <v>157</v>
      </c>
      <c r="U70" s="334"/>
    </row>
    <row r="71" spans="1:21" s="308" customFormat="1" ht="15" customHeight="1" thickBot="1" x14ac:dyDescent="0.3">
      <c r="A71" s="571">
        <v>16</v>
      </c>
      <c r="B71" s="652" t="s">
        <v>1889</v>
      </c>
      <c r="C71" s="123" t="s">
        <v>1890</v>
      </c>
      <c r="D71" s="947"/>
      <c r="E71" s="135" t="s">
        <v>1891</v>
      </c>
      <c r="F71" s="1088">
        <v>60</v>
      </c>
      <c r="G71" s="844">
        <v>0</v>
      </c>
      <c r="H71" s="453">
        <f>ROUND(G71*F71/F71,2)</f>
        <v>0</v>
      </c>
      <c r="I71" s="62" t="s">
        <v>50</v>
      </c>
      <c r="J71" s="120">
        <v>51.8</v>
      </c>
      <c r="K71" s="270">
        <f>IF(OR(ISBLANK(J71),G71=0,ISBLANK(G71)),,ROUND(J71+$K$3,2))</f>
        <v>0</v>
      </c>
      <c r="L71" s="512">
        <f t="shared" si="32"/>
        <v>0</v>
      </c>
      <c r="M71" s="934">
        <f t="shared" si="33"/>
        <v>0</v>
      </c>
      <c r="N71" s="2058">
        <v>40.43</v>
      </c>
      <c r="O71" s="1330">
        <v>1.6291</v>
      </c>
      <c r="P71" s="1315">
        <v>6.98</v>
      </c>
      <c r="Q71" s="1326">
        <f>ROUND(O71*P71,2)</f>
        <v>11.37</v>
      </c>
      <c r="R71" s="1326">
        <f>K71-Q71</f>
        <v>-11.37</v>
      </c>
      <c r="S71" s="437">
        <f>R71/F71</f>
        <v>-0.18949999999999997</v>
      </c>
      <c r="T71" s="437">
        <f>N71/F71</f>
        <v>0.67383333333333328</v>
      </c>
      <c r="U71" s="334"/>
    </row>
    <row r="72" spans="1:21" s="308" customFormat="1" ht="15" customHeight="1" x14ac:dyDescent="0.25">
      <c r="A72" s="569"/>
      <c r="B72" s="166" t="s">
        <v>1877</v>
      </c>
      <c r="C72" s="123" t="s">
        <v>157</v>
      </c>
      <c r="D72" s="966"/>
      <c r="E72" s="1443" t="s">
        <v>157</v>
      </c>
      <c r="F72" s="1440" t="s">
        <v>157</v>
      </c>
      <c r="G72" s="1458"/>
      <c r="H72" s="1459" t="s">
        <v>157</v>
      </c>
      <c r="I72" s="1441" t="s">
        <v>157</v>
      </c>
      <c r="J72" s="978" t="s">
        <v>157</v>
      </c>
      <c r="K72" s="1444" t="s">
        <v>157</v>
      </c>
      <c r="L72" s="164" t="s">
        <v>157</v>
      </c>
      <c r="M72" s="262" t="s">
        <v>157</v>
      </c>
      <c r="N72" s="1839"/>
      <c r="O72" s="1327" t="s">
        <v>157</v>
      </c>
      <c r="P72" s="947" t="s">
        <v>157</v>
      </c>
      <c r="Q72" s="1326" t="s">
        <v>157</v>
      </c>
      <c r="R72" s="437" t="s">
        <v>157</v>
      </c>
      <c r="S72" s="437" t="s">
        <v>157</v>
      </c>
      <c r="T72" s="437" t="s">
        <v>157</v>
      </c>
      <c r="U72" s="334"/>
    </row>
    <row r="73" spans="1:21" s="308" customFormat="1" ht="15" customHeight="1" x14ac:dyDescent="0.25">
      <c r="A73" s="569"/>
      <c r="B73" s="166" t="s">
        <v>1862</v>
      </c>
      <c r="C73" s="135" t="s">
        <v>157</v>
      </c>
      <c r="D73" s="1091"/>
      <c r="E73" s="135" t="s">
        <v>157</v>
      </c>
      <c r="F73" s="1088" t="s">
        <v>157</v>
      </c>
      <c r="G73" s="846"/>
      <c r="H73" s="436" t="s">
        <v>157</v>
      </c>
      <c r="I73" s="88" t="s">
        <v>157</v>
      </c>
      <c r="J73" s="1012"/>
      <c r="K73" s="1461" t="s">
        <v>157</v>
      </c>
      <c r="L73" s="1462" t="s">
        <v>157</v>
      </c>
      <c r="M73" s="1463" t="s">
        <v>157</v>
      </c>
      <c r="N73" s="1566"/>
      <c r="O73" s="1327" t="s">
        <v>157</v>
      </c>
      <c r="P73" s="966" t="s">
        <v>157</v>
      </c>
      <c r="Q73" s="1326" t="s">
        <v>157</v>
      </c>
      <c r="R73" s="1326"/>
      <c r="S73" s="437" t="s">
        <v>157</v>
      </c>
      <c r="T73" s="437" t="s">
        <v>157</v>
      </c>
      <c r="U73" s="334"/>
    </row>
    <row r="74" spans="1:21" s="308" customFormat="1" ht="15" customHeight="1" thickBot="1" x14ac:dyDescent="0.3">
      <c r="A74" s="570"/>
      <c r="B74" s="1451" t="s">
        <v>328</v>
      </c>
      <c r="C74" s="124"/>
      <c r="D74" s="1086"/>
      <c r="E74" s="128"/>
      <c r="F74" s="1074"/>
      <c r="G74" s="847"/>
      <c r="H74" s="128"/>
      <c r="I74" s="13"/>
      <c r="J74" s="151"/>
      <c r="K74" s="127"/>
      <c r="L74" s="46"/>
      <c r="M74" s="438"/>
      <c r="N74" s="1620"/>
      <c r="O74" s="938"/>
      <c r="P74" s="1086"/>
      <c r="Q74" s="938"/>
      <c r="R74" s="938"/>
      <c r="S74" s="438"/>
      <c r="T74" s="48"/>
      <c r="U74" s="334"/>
    </row>
    <row r="75" spans="1:21" s="308" customFormat="1" ht="15" customHeight="1" thickBot="1" x14ac:dyDescent="0.3">
      <c r="A75" s="571">
        <v>17</v>
      </c>
      <c r="B75" s="652" t="s">
        <v>1892</v>
      </c>
      <c r="C75" s="993" t="s">
        <v>1893</v>
      </c>
      <c r="D75" s="947"/>
      <c r="E75" s="999" t="s">
        <v>1894</v>
      </c>
      <c r="F75" s="1081">
        <v>60</v>
      </c>
      <c r="G75" s="844">
        <v>0</v>
      </c>
      <c r="H75" s="453">
        <f>ROUND(G75*F75/F75,2)</f>
        <v>0</v>
      </c>
      <c r="I75" s="62" t="s">
        <v>50</v>
      </c>
      <c r="J75" s="120">
        <v>45</v>
      </c>
      <c r="K75" s="270">
        <f>IF(OR(ISBLANK(J75),G75=0,ISBLANK(G75)),,ROUND(J75+$K$3,2))</f>
        <v>0</v>
      </c>
      <c r="L75" s="512">
        <f>ROUND(H75*K75,2)</f>
        <v>0</v>
      </c>
      <c r="M75" s="934">
        <f>ROUND(K75/F75,2)</f>
        <v>0</v>
      </c>
      <c r="N75" s="2058">
        <v>37.36</v>
      </c>
      <c r="O75" s="1330">
        <v>1.6291</v>
      </c>
      <c r="P75" s="1315">
        <v>4.6900000000000004</v>
      </c>
      <c r="Q75" s="1326">
        <f>ROUND(O75*P75,2)</f>
        <v>7.64</v>
      </c>
      <c r="R75" s="1326">
        <f>K75-Q75</f>
        <v>-7.64</v>
      </c>
      <c r="S75" s="437">
        <f>R75/F75</f>
        <v>-0.12733333333333333</v>
      </c>
      <c r="T75" s="437">
        <f>N75/F75</f>
        <v>0.6226666666666667</v>
      </c>
      <c r="U75" s="334"/>
    </row>
    <row r="76" spans="1:21" s="308" customFormat="1" ht="15" customHeight="1" x14ac:dyDescent="0.25">
      <c r="A76" s="569"/>
      <c r="B76" s="166" t="s">
        <v>1877</v>
      </c>
      <c r="C76" s="123" t="s">
        <v>157</v>
      </c>
      <c r="D76" s="966"/>
      <c r="E76" s="1443" t="s">
        <v>157</v>
      </c>
      <c r="F76" s="1440" t="s">
        <v>157</v>
      </c>
      <c r="G76" s="1458"/>
      <c r="H76" s="1443" t="s">
        <v>157</v>
      </c>
      <c r="I76" s="1441" t="s">
        <v>157</v>
      </c>
      <c r="J76" s="978"/>
      <c r="K76" s="1444" t="s">
        <v>157</v>
      </c>
      <c r="L76" s="1455" t="s">
        <v>157</v>
      </c>
      <c r="M76" s="1456" t="s">
        <v>157</v>
      </c>
      <c r="N76" s="1456"/>
      <c r="O76" s="1720" t="s">
        <v>157</v>
      </c>
      <c r="P76" s="966" t="s">
        <v>157</v>
      </c>
      <c r="Q76" s="1464" t="s">
        <v>238</v>
      </c>
      <c r="R76" s="1464"/>
      <c r="S76" s="1465" t="s">
        <v>157</v>
      </c>
      <c r="T76" s="1465" t="s">
        <v>157</v>
      </c>
      <c r="U76" s="334"/>
    </row>
    <row r="77" spans="1:21" s="308" customFormat="1" ht="15" customHeight="1" x14ac:dyDescent="0.25">
      <c r="A77" s="569"/>
      <c r="B77" s="166" t="s">
        <v>1862</v>
      </c>
      <c r="C77" s="135" t="s">
        <v>157</v>
      </c>
      <c r="D77" s="1251"/>
      <c r="E77" s="1443" t="s">
        <v>157</v>
      </c>
      <c r="F77" s="1440" t="s">
        <v>157</v>
      </c>
      <c r="G77" s="1466"/>
      <c r="H77" s="1459" t="s">
        <v>157</v>
      </c>
      <c r="I77" s="1460" t="s">
        <v>157</v>
      </c>
      <c r="J77" s="1012"/>
      <c r="K77" s="1461" t="s">
        <v>157</v>
      </c>
      <c r="L77" s="1462" t="s">
        <v>157</v>
      </c>
      <c r="M77" s="1463" t="s">
        <v>238</v>
      </c>
      <c r="N77" s="1566"/>
      <c r="O77" s="1327" t="s">
        <v>157</v>
      </c>
      <c r="P77" s="966" t="s">
        <v>157</v>
      </c>
      <c r="Q77" s="1464" t="s">
        <v>157</v>
      </c>
      <c r="R77" s="1464"/>
      <c r="S77" s="1465" t="s">
        <v>157</v>
      </c>
      <c r="T77" s="1465" t="s">
        <v>157</v>
      </c>
      <c r="U77" s="334"/>
    </row>
    <row r="78" spans="1:21" s="308" customFormat="1" ht="15" customHeight="1" thickBot="1" x14ac:dyDescent="0.3">
      <c r="A78" s="570"/>
      <c r="B78" s="1451" t="s">
        <v>328</v>
      </c>
      <c r="C78" s="124"/>
      <c r="D78" s="1285"/>
      <c r="E78" s="1467"/>
      <c r="F78" s="1445"/>
      <c r="G78" s="1468"/>
      <c r="H78" s="1467"/>
      <c r="I78" s="1446"/>
      <c r="J78" s="968"/>
      <c r="K78" s="1448"/>
      <c r="L78" s="1469"/>
      <c r="M78" s="1470"/>
      <c r="N78" s="1333"/>
      <c r="O78" s="1333"/>
      <c r="P78" s="1285"/>
      <c r="Q78" s="1333"/>
      <c r="R78" s="1333"/>
      <c r="S78" s="1470"/>
      <c r="T78" s="1471"/>
      <c r="U78" s="334"/>
    </row>
    <row r="79" spans="1:21" s="308" customFormat="1" ht="15" customHeight="1" thickBot="1" x14ac:dyDescent="0.3">
      <c r="A79" s="571">
        <v>18</v>
      </c>
      <c r="B79" s="652" t="s">
        <v>1904</v>
      </c>
      <c r="C79" s="993" t="s">
        <v>1895</v>
      </c>
      <c r="D79" s="947"/>
      <c r="E79" s="999" t="s">
        <v>1897</v>
      </c>
      <c r="F79" s="1081">
        <v>96</v>
      </c>
      <c r="G79" s="844">
        <v>0</v>
      </c>
      <c r="H79" s="453">
        <f>ROUND(G79*F79/F79,2)</f>
        <v>0</v>
      </c>
      <c r="I79" s="62" t="s">
        <v>50</v>
      </c>
      <c r="J79" s="984"/>
      <c r="K79" s="1199"/>
      <c r="L79" s="2364"/>
      <c r="M79" s="2365"/>
      <c r="N79" s="2058"/>
      <c r="O79" s="1330">
        <v>1.6291</v>
      </c>
      <c r="P79" s="1315">
        <v>10.5</v>
      </c>
      <c r="Q79" s="1326">
        <f>ROUND(O79*P79,2)</f>
        <v>17.11</v>
      </c>
      <c r="R79" s="1326" t="s">
        <v>157</v>
      </c>
      <c r="S79" s="437" t="s">
        <v>157</v>
      </c>
      <c r="T79" s="437" t="s">
        <v>157</v>
      </c>
      <c r="U79" s="334"/>
    </row>
    <row r="80" spans="1:21" s="308" customFormat="1" ht="15" customHeight="1" x14ac:dyDescent="0.25">
      <c r="A80" s="569"/>
      <c r="B80" s="166" t="s">
        <v>1900</v>
      </c>
      <c r="C80" s="123" t="s">
        <v>1896</v>
      </c>
      <c r="D80" s="947"/>
      <c r="E80" s="135" t="s">
        <v>1898</v>
      </c>
      <c r="F80" s="1088">
        <v>72</v>
      </c>
      <c r="G80" s="754"/>
      <c r="H80" s="436">
        <f>ROUND(G79*F79/F80,2)</f>
        <v>0</v>
      </c>
      <c r="I80" s="34" t="s">
        <v>50</v>
      </c>
      <c r="J80" s="82">
        <v>52.59</v>
      </c>
      <c r="K80" s="134">
        <f>IF(OR(ISBLANK(J80),G79=0,ISBLANK(G79)),,ROUND(J80+$K$3,2))</f>
        <v>0</v>
      </c>
      <c r="L80" s="164">
        <f>ROUND(H80*K80,2)</f>
        <v>0</v>
      </c>
      <c r="M80" s="262">
        <f>ROUND(K80/F80,2)</f>
        <v>0</v>
      </c>
      <c r="N80" s="262">
        <v>39.75</v>
      </c>
      <c r="O80" s="1720">
        <v>1.6291</v>
      </c>
      <c r="P80" s="947">
        <v>7.88</v>
      </c>
      <c r="Q80" s="1326">
        <f>ROUND(O80*P80,2)</f>
        <v>12.84</v>
      </c>
      <c r="R80" s="1326">
        <f t="shared" ref="R80" si="38">K80-Q80</f>
        <v>-12.84</v>
      </c>
      <c r="S80" s="437">
        <f t="shared" ref="S80" si="39">R80/F80</f>
        <v>-0.17833333333333334</v>
      </c>
      <c r="T80" s="437">
        <f t="shared" ref="T80" si="40">N80/F80</f>
        <v>0.55208333333333337</v>
      </c>
      <c r="U80" s="334"/>
    </row>
    <row r="81" spans="1:21" s="308" customFormat="1" ht="15" customHeight="1" x14ac:dyDescent="0.25">
      <c r="A81" s="569"/>
      <c r="B81" s="166" t="s">
        <v>1862</v>
      </c>
      <c r="C81" s="135" t="s">
        <v>2288</v>
      </c>
      <c r="D81" s="1091"/>
      <c r="E81" s="135" t="s">
        <v>1899</v>
      </c>
      <c r="F81" s="1088">
        <v>64</v>
      </c>
      <c r="G81" s="846"/>
      <c r="H81" s="436">
        <f>ROUND(G79*F79/F81,2)</f>
        <v>0</v>
      </c>
      <c r="I81" s="88" t="s">
        <v>50</v>
      </c>
      <c r="J81" s="1012"/>
      <c r="K81" s="1461"/>
      <c r="L81" s="1462"/>
      <c r="M81" s="1463"/>
      <c r="N81" s="1478"/>
      <c r="O81" s="1327">
        <v>1.6291</v>
      </c>
      <c r="P81" s="947">
        <v>5.92</v>
      </c>
      <c r="Q81" s="1326">
        <f>ROUND(O81*P81,2)</f>
        <v>9.64</v>
      </c>
      <c r="R81" s="1326" t="s">
        <v>157</v>
      </c>
      <c r="S81" s="437" t="s">
        <v>157</v>
      </c>
      <c r="T81" s="437" t="s">
        <v>157</v>
      </c>
      <c r="U81" s="334"/>
    </row>
    <row r="82" spans="1:21" s="308" customFormat="1" ht="15" customHeight="1" thickBot="1" x14ac:dyDescent="0.3">
      <c r="A82" s="570"/>
      <c r="B82" s="1451" t="s">
        <v>328</v>
      </c>
      <c r="C82" s="124"/>
      <c r="D82" s="1086"/>
      <c r="E82" s="128"/>
      <c r="F82" s="1074"/>
      <c r="G82" s="847"/>
      <c r="H82" s="128"/>
      <c r="I82" s="13"/>
      <c r="J82" s="151"/>
      <c r="K82" s="127"/>
      <c r="L82" s="46"/>
      <c r="M82" s="438"/>
      <c r="N82" s="1620"/>
      <c r="O82" s="938"/>
      <c r="P82" s="1086"/>
      <c r="Q82" s="938"/>
      <c r="R82" s="938"/>
      <c r="S82" s="438"/>
      <c r="T82" s="48"/>
      <c r="U82" s="334"/>
    </row>
    <row r="83" spans="1:21" s="308" customFormat="1" ht="15" customHeight="1" thickBot="1" x14ac:dyDescent="0.3">
      <c r="A83" s="571">
        <v>19</v>
      </c>
      <c r="B83" s="652" t="s">
        <v>1905</v>
      </c>
      <c r="C83" s="993" t="s">
        <v>1901</v>
      </c>
      <c r="D83" s="947"/>
      <c r="E83" s="999" t="s">
        <v>1897</v>
      </c>
      <c r="F83" s="1081">
        <v>96</v>
      </c>
      <c r="G83" s="844">
        <v>0</v>
      </c>
      <c r="H83" s="453">
        <f>ROUND($G$83*$F$83/F83,2)</f>
        <v>0</v>
      </c>
      <c r="I83" s="62" t="s">
        <v>50</v>
      </c>
      <c r="J83" s="984"/>
      <c r="K83" s="1199"/>
      <c r="L83" s="2364"/>
      <c r="M83" s="2365"/>
      <c r="N83" s="2058"/>
      <c r="O83" s="1330">
        <v>1.6291</v>
      </c>
      <c r="P83" s="1315">
        <v>10.5</v>
      </c>
      <c r="Q83" s="1326">
        <f>ROUND(O83*P83,2)</f>
        <v>17.11</v>
      </c>
      <c r="R83" s="1326">
        <v>0</v>
      </c>
      <c r="S83" s="437">
        <f t="shared" ref="S83:S84" si="41">R83/F83</f>
        <v>0</v>
      </c>
      <c r="T83" s="437">
        <f t="shared" ref="T83:T84" si="42">N83/F83</f>
        <v>0</v>
      </c>
      <c r="U83" s="334"/>
    </row>
    <row r="84" spans="1:21" s="308" customFormat="1" ht="15" customHeight="1" x14ac:dyDescent="0.25">
      <c r="A84" s="569"/>
      <c r="B84" s="166" t="s">
        <v>1900</v>
      </c>
      <c r="C84" s="123" t="s">
        <v>1902</v>
      </c>
      <c r="D84" s="947"/>
      <c r="E84" s="135" t="s">
        <v>1903</v>
      </c>
      <c r="F84" s="1088">
        <v>64</v>
      </c>
      <c r="G84" s="754"/>
      <c r="H84" s="436">
        <f>ROUND($G$83*$F$83/F84,2)</f>
        <v>0</v>
      </c>
      <c r="I84" s="34" t="s">
        <v>50</v>
      </c>
      <c r="J84" s="82">
        <v>49.9</v>
      </c>
      <c r="K84" s="134">
        <f>IF(OR(ISBLANK(J84),G83=0,ISBLANK(G83)),,ROUND(J84+$K$3,2))</f>
        <v>0</v>
      </c>
      <c r="L84" s="164">
        <f>ROUND(H84*K84,2)</f>
        <v>0</v>
      </c>
      <c r="M84" s="262">
        <f>ROUND(K84/F84,2)</f>
        <v>0</v>
      </c>
      <c r="N84" s="1839">
        <v>40</v>
      </c>
      <c r="O84" s="1327">
        <v>1.6291</v>
      </c>
      <c r="P84" s="947">
        <v>6.08</v>
      </c>
      <c r="Q84" s="1326">
        <f>ROUND(O84*P84,2)</f>
        <v>9.9</v>
      </c>
      <c r="R84" s="1326">
        <f t="shared" ref="R84" si="43">K84-Q84</f>
        <v>-9.9</v>
      </c>
      <c r="S84" s="437">
        <f t="shared" si="41"/>
        <v>-0.15468750000000001</v>
      </c>
      <c r="T84" s="437">
        <f t="shared" si="42"/>
        <v>0.625</v>
      </c>
      <c r="U84" s="334"/>
    </row>
    <row r="85" spans="1:21" s="308" customFormat="1" ht="15" customHeight="1" x14ac:dyDescent="0.25">
      <c r="A85" s="569"/>
      <c r="B85" s="166" t="s">
        <v>1862</v>
      </c>
      <c r="C85" s="135" t="s">
        <v>157</v>
      </c>
      <c r="D85" s="1091"/>
      <c r="E85" s="135" t="s">
        <v>157</v>
      </c>
      <c r="F85" s="1088" t="s">
        <v>157</v>
      </c>
      <c r="G85" s="846" t="s">
        <v>157</v>
      </c>
      <c r="H85" s="436" t="s">
        <v>157</v>
      </c>
      <c r="I85" s="88" t="s">
        <v>157</v>
      </c>
      <c r="J85" s="1012" t="s">
        <v>157</v>
      </c>
      <c r="K85" s="1461" t="s">
        <v>157</v>
      </c>
      <c r="L85" s="1462" t="s">
        <v>157</v>
      </c>
      <c r="M85" s="1463" t="s">
        <v>157</v>
      </c>
      <c r="N85" s="1566"/>
      <c r="O85" s="1327" t="s">
        <v>238</v>
      </c>
      <c r="P85" s="966" t="s">
        <v>157</v>
      </c>
      <c r="Q85" s="1464" t="s">
        <v>157</v>
      </c>
      <c r="R85" s="1464"/>
      <c r="S85" s="437" t="s">
        <v>157</v>
      </c>
      <c r="T85" s="437" t="s">
        <v>157</v>
      </c>
      <c r="U85" s="334"/>
    </row>
    <row r="86" spans="1:21" s="308" customFormat="1" ht="15" customHeight="1" thickBot="1" x14ac:dyDescent="0.3">
      <c r="A86" s="570"/>
      <c r="B86" s="1451" t="s">
        <v>328</v>
      </c>
      <c r="C86" s="124"/>
      <c r="D86" s="1086"/>
      <c r="E86" s="128"/>
      <c r="F86" s="1074"/>
      <c r="G86" s="847"/>
      <c r="H86" s="128"/>
      <c r="I86" s="13"/>
      <c r="J86" s="968"/>
      <c r="K86" s="1448"/>
      <c r="L86" s="1469"/>
      <c r="M86" s="1470"/>
      <c r="N86" s="1333"/>
      <c r="O86" s="1333"/>
      <c r="P86" s="1285"/>
      <c r="Q86" s="1333"/>
      <c r="R86" s="1333"/>
      <c r="S86" s="438"/>
      <c r="T86" s="48"/>
      <c r="U86" s="334"/>
    </row>
    <row r="87" spans="1:21" s="308" customFormat="1" ht="15" customHeight="1" thickBot="1" x14ac:dyDescent="0.3">
      <c r="A87" s="571">
        <v>20</v>
      </c>
      <c r="B87" s="652" t="s">
        <v>1906</v>
      </c>
      <c r="C87" s="993" t="s">
        <v>3167</v>
      </c>
      <c r="D87" s="947"/>
      <c r="E87" s="999" t="s">
        <v>2286</v>
      </c>
      <c r="F87" s="1081">
        <v>72</v>
      </c>
      <c r="G87" s="844">
        <v>0</v>
      </c>
      <c r="H87" s="453">
        <f>ROUND($G$87*$F$87/F87,2)</f>
        <v>0</v>
      </c>
      <c r="I87" s="62" t="s">
        <v>50</v>
      </c>
      <c r="J87" s="120">
        <v>60.91</v>
      </c>
      <c r="K87" s="270">
        <f>IF(OR(ISBLANK(J87),G87=0,ISBLANK(G87)),,ROUND(J87+$K$3,2))</f>
        <v>0</v>
      </c>
      <c r="L87" s="512">
        <f>ROUND(H87*K87,2)</f>
        <v>0</v>
      </c>
      <c r="M87" s="934">
        <f>ROUND(K87/F87,2)</f>
        <v>0</v>
      </c>
      <c r="N87" s="2058"/>
      <c r="O87" s="1330">
        <v>1.6291</v>
      </c>
      <c r="P87" s="1315">
        <v>7.59</v>
      </c>
      <c r="Q87" s="1326">
        <f>ROUND(O87*P87,2)</f>
        <v>12.36</v>
      </c>
      <c r="R87" s="1326">
        <f t="shared" ref="R87" si="44">K87-Q87</f>
        <v>-12.36</v>
      </c>
      <c r="S87" s="437">
        <f t="shared" ref="S87" si="45">R87/F87</f>
        <v>-0.17166666666666666</v>
      </c>
      <c r="T87" s="437">
        <f t="shared" ref="T87" si="46">N87/F87</f>
        <v>0</v>
      </c>
      <c r="U87" s="334"/>
    </row>
    <row r="88" spans="1:21" ht="15" customHeight="1" x14ac:dyDescent="0.25">
      <c r="A88" s="569"/>
      <c r="B88" s="166" t="s">
        <v>1907</v>
      </c>
      <c r="C88" s="123" t="s">
        <v>157</v>
      </c>
      <c r="D88" s="966"/>
      <c r="E88" s="1443" t="s">
        <v>157</v>
      </c>
      <c r="F88" s="1440" t="s">
        <v>157</v>
      </c>
      <c r="G88" s="1458"/>
      <c r="H88" s="1443" t="s">
        <v>157</v>
      </c>
      <c r="I88" s="1441" t="s">
        <v>157</v>
      </c>
      <c r="J88" s="978"/>
      <c r="K88" s="1444" t="s">
        <v>157</v>
      </c>
      <c r="L88" s="1455" t="s">
        <v>157</v>
      </c>
      <c r="M88" s="1456" t="s">
        <v>157</v>
      </c>
      <c r="N88" s="1456"/>
      <c r="O88" s="1720" t="s">
        <v>238</v>
      </c>
      <c r="P88" s="966" t="s">
        <v>157</v>
      </c>
      <c r="Q88" s="1464" t="s">
        <v>157</v>
      </c>
      <c r="R88" s="1464"/>
      <c r="S88" s="1465" t="s">
        <v>238</v>
      </c>
      <c r="T88" s="437" t="s">
        <v>157</v>
      </c>
    </row>
    <row r="89" spans="1:21" ht="15" customHeight="1" x14ac:dyDescent="0.25">
      <c r="A89" s="569"/>
      <c r="B89" s="166" t="s">
        <v>1862</v>
      </c>
      <c r="C89" s="135" t="s">
        <v>157</v>
      </c>
      <c r="D89" s="1251"/>
      <c r="E89" s="1443" t="s">
        <v>157</v>
      </c>
      <c r="F89" s="1440" t="s">
        <v>157</v>
      </c>
      <c r="G89" s="1466"/>
      <c r="H89" s="1459" t="s">
        <v>157</v>
      </c>
      <c r="I89" s="1460" t="s">
        <v>157</v>
      </c>
      <c r="J89" s="1012"/>
      <c r="K89" s="1461" t="s">
        <v>157</v>
      </c>
      <c r="L89" s="1462" t="s">
        <v>157</v>
      </c>
      <c r="M89" s="1463" t="s">
        <v>157</v>
      </c>
      <c r="N89" s="1566"/>
      <c r="O89" s="1327" t="s">
        <v>157</v>
      </c>
      <c r="P89" s="966" t="s">
        <v>157</v>
      </c>
      <c r="Q89" s="1464" t="s">
        <v>157</v>
      </c>
      <c r="R89" s="1464"/>
      <c r="S89" s="1465" t="s">
        <v>157</v>
      </c>
      <c r="T89" s="437" t="s">
        <v>157</v>
      </c>
    </row>
    <row r="90" spans="1:21" ht="15" customHeight="1" thickBot="1" x14ac:dyDescent="0.3">
      <c r="A90" s="570"/>
      <c r="B90" s="1451" t="s">
        <v>328</v>
      </c>
      <c r="C90" s="124"/>
      <c r="D90" s="1086"/>
      <c r="E90" s="128"/>
      <c r="F90" s="1074"/>
      <c r="G90" s="847"/>
      <c r="H90" s="128"/>
      <c r="I90" s="13"/>
      <c r="J90" s="151"/>
      <c r="K90" s="127"/>
      <c r="L90" s="46"/>
      <c r="M90" s="438"/>
      <c r="N90" s="1620"/>
      <c r="O90" s="938"/>
      <c r="P90" s="1086"/>
      <c r="Q90" s="938"/>
      <c r="R90" s="938"/>
      <c r="S90" s="438"/>
      <c r="T90" s="48"/>
    </row>
    <row r="91" spans="1:21" ht="15" customHeight="1" thickBot="1" x14ac:dyDescent="0.3">
      <c r="A91" s="571">
        <v>21</v>
      </c>
      <c r="B91" s="652" t="s">
        <v>1908</v>
      </c>
      <c r="C91" s="993" t="s">
        <v>1909</v>
      </c>
      <c r="D91" s="947"/>
      <c r="E91" s="999" t="s">
        <v>1911</v>
      </c>
      <c r="F91" s="1081">
        <v>72</v>
      </c>
      <c r="G91" s="844">
        <v>0</v>
      </c>
      <c r="H91" s="453">
        <f>ROUND($G$91*$F$91/F91,2)</f>
        <v>0</v>
      </c>
      <c r="I91" s="62" t="s">
        <v>50</v>
      </c>
      <c r="J91" s="984"/>
      <c r="K91" s="1199"/>
      <c r="L91" s="2364"/>
      <c r="M91" s="2365"/>
      <c r="N91" s="2058">
        <v>45.68</v>
      </c>
      <c r="O91" s="1330">
        <v>1.6291</v>
      </c>
      <c r="P91" s="1315">
        <v>9</v>
      </c>
      <c r="Q91" s="1326">
        <f>ROUND(O91*P91,2)</f>
        <v>14.66</v>
      </c>
      <c r="R91" s="1326">
        <v>45.68</v>
      </c>
      <c r="S91" s="437">
        <f t="shared" ref="S91:S92" si="47">R91/F91</f>
        <v>0.63444444444444448</v>
      </c>
      <c r="T91" s="437">
        <f t="shared" ref="T91:T92" si="48">N91/F91</f>
        <v>0.63444444444444448</v>
      </c>
    </row>
    <row r="92" spans="1:21" ht="15" customHeight="1" x14ac:dyDescent="0.25">
      <c r="A92" s="569"/>
      <c r="B92" s="166" t="s">
        <v>1900</v>
      </c>
      <c r="C92" s="123" t="s">
        <v>1910</v>
      </c>
      <c r="D92" s="947"/>
      <c r="E92" s="135" t="s">
        <v>1912</v>
      </c>
      <c r="F92" s="1088">
        <v>64</v>
      </c>
      <c r="G92" s="754"/>
      <c r="H92" s="436">
        <f>ROUND($G$91*$F$91/F92,2)</f>
        <v>0</v>
      </c>
      <c r="I92" s="23" t="s">
        <v>50</v>
      </c>
      <c r="J92" s="25">
        <v>52</v>
      </c>
      <c r="K92" s="208">
        <f>IF(OR(ISBLANK(J92),G91=0,ISBLANK(G91)),,ROUND(J92+$K$3,2))</f>
        <v>0</v>
      </c>
      <c r="L92" s="191">
        <f>ROUND(H92*K92,2)</f>
        <v>0</v>
      </c>
      <c r="M92" s="437">
        <f>ROUND(K92/F92,2)</f>
        <v>0</v>
      </c>
      <c r="N92" s="1834"/>
      <c r="O92" s="1721">
        <v>1.6291</v>
      </c>
      <c r="P92" s="947">
        <v>5.75</v>
      </c>
      <c r="Q92" s="1326">
        <f>ROUND(O92*P92,2)</f>
        <v>9.3699999999999992</v>
      </c>
      <c r="R92" s="1326">
        <v>0</v>
      </c>
      <c r="S92" s="437">
        <f t="shared" si="47"/>
        <v>0</v>
      </c>
      <c r="T92" s="437">
        <f t="shared" si="48"/>
        <v>0</v>
      </c>
    </row>
    <row r="93" spans="1:21" ht="15" customHeight="1" x14ac:dyDescent="0.25">
      <c r="A93" s="569"/>
      <c r="B93" s="166" t="s">
        <v>1862</v>
      </c>
      <c r="C93" s="135" t="s">
        <v>157</v>
      </c>
      <c r="D93" s="1251"/>
      <c r="E93" s="1443" t="s">
        <v>157</v>
      </c>
      <c r="F93" s="1440" t="s">
        <v>157</v>
      </c>
      <c r="G93" s="1466" t="s">
        <v>157</v>
      </c>
      <c r="H93" s="1459" t="s">
        <v>157</v>
      </c>
      <c r="I93" s="1460" t="s">
        <v>157</v>
      </c>
      <c r="J93" s="1012" t="s">
        <v>157</v>
      </c>
      <c r="K93" s="1461" t="s">
        <v>157</v>
      </c>
      <c r="L93" s="1462" t="s">
        <v>157</v>
      </c>
      <c r="M93" s="1463" t="s">
        <v>157</v>
      </c>
      <c r="N93" s="1566"/>
      <c r="O93" s="1327" t="s">
        <v>238</v>
      </c>
      <c r="P93" s="966" t="s">
        <v>157</v>
      </c>
      <c r="Q93" s="1464" t="s">
        <v>157</v>
      </c>
      <c r="R93" s="1464"/>
      <c r="S93" s="1465" t="s">
        <v>157</v>
      </c>
      <c r="T93" s="1465" t="s">
        <v>157</v>
      </c>
    </row>
    <row r="94" spans="1:21" ht="15" customHeight="1" thickBot="1" x14ac:dyDescent="0.3">
      <c r="A94" s="570"/>
      <c r="B94" s="1451" t="s">
        <v>328</v>
      </c>
      <c r="C94" s="124"/>
      <c r="D94" s="1285"/>
      <c r="E94" s="1467"/>
      <c r="F94" s="1445"/>
      <c r="G94" s="1468"/>
      <c r="H94" s="1467"/>
      <c r="I94" s="1446"/>
      <c r="J94" s="968"/>
      <c r="K94" s="1448"/>
      <c r="L94" s="1469"/>
      <c r="M94" s="1470"/>
      <c r="N94" s="1333"/>
      <c r="O94" s="1333"/>
      <c r="P94" s="1285"/>
      <c r="Q94" s="1333"/>
      <c r="R94" s="1333"/>
      <c r="S94" s="1470"/>
      <c r="T94" s="1465" t="s">
        <v>157</v>
      </c>
    </row>
    <row r="95" spans="1:21" ht="15" customHeight="1" thickBot="1" x14ac:dyDescent="0.3">
      <c r="A95" s="571">
        <v>22</v>
      </c>
      <c r="B95" s="652" t="s">
        <v>1915</v>
      </c>
      <c r="C95" s="993" t="s">
        <v>1919</v>
      </c>
      <c r="D95" s="947"/>
      <c r="E95" s="999" t="s">
        <v>1920</v>
      </c>
      <c r="F95" s="1081">
        <v>72</v>
      </c>
      <c r="G95" s="844">
        <v>0</v>
      </c>
      <c r="H95" s="453">
        <f>ROUND($G$95*$F$95/F95,2)</f>
        <v>0</v>
      </c>
      <c r="I95" s="62" t="s">
        <v>50</v>
      </c>
      <c r="J95" s="120">
        <v>53.35</v>
      </c>
      <c r="K95" s="270">
        <f>IF(OR(ISBLANK(J95),G95=0,ISBLANK(G95)),,ROUND(J95+$K$3,2))</f>
        <v>0</v>
      </c>
      <c r="L95" s="512">
        <f>ROUND(H95*K95,2)</f>
        <v>0</v>
      </c>
      <c r="M95" s="934">
        <f>ROUND(K95/F95,2)</f>
        <v>0</v>
      </c>
      <c r="N95" s="2058">
        <v>39.6</v>
      </c>
      <c r="O95" s="1330">
        <v>1.6291</v>
      </c>
      <c r="P95" s="1315">
        <v>8.44</v>
      </c>
      <c r="Q95" s="1326">
        <f>ROUND(O95*P95,2)</f>
        <v>13.75</v>
      </c>
      <c r="R95" s="1326">
        <v>39.6</v>
      </c>
      <c r="S95" s="437">
        <f t="shared" ref="S95" si="49">R95/F95</f>
        <v>0.55000000000000004</v>
      </c>
      <c r="T95" s="437">
        <f t="shared" ref="T95" si="50">N95/F95</f>
        <v>0.55000000000000004</v>
      </c>
    </row>
    <row r="96" spans="1:21" ht="15" customHeight="1" x14ac:dyDescent="0.25">
      <c r="A96" s="569"/>
      <c r="B96" s="166" t="s">
        <v>1916</v>
      </c>
      <c r="C96" s="123" t="s">
        <v>3168</v>
      </c>
      <c r="D96" s="947"/>
      <c r="E96" s="135" t="s">
        <v>1921</v>
      </c>
      <c r="F96" s="1088">
        <v>64</v>
      </c>
      <c r="G96" s="754"/>
      <c r="H96" s="436">
        <f>ROUND($G$95*$F$95/F96,2)</f>
        <v>0</v>
      </c>
      <c r="I96" s="88" t="s">
        <v>50</v>
      </c>
      <c r="J96" s="982"/>
      <c r="K96" s="1663"/>
      <c r="L96" s="1718"/>
      <c r="M96" s="1465"/>
      <c r="N96" s="2052"/>
      <c r="O96" s="1327">
        <v>1.6291</v>
      </c>
      <c r="P96" s="947">
        <v>8</v>
      </c>
      <c r="Q96" s="1675">
        <f>ROUND(O96*P96,2)</f>
        <v>13.03</v>
      </c>
      <c r="R96" s="1326">
        <f t="shared" ref="R96" ca="1" si="51">K96-R96</f>
        <v>0</v>
      </c>
      <c r="S96" s="437">
        <f t="shared" ref="S96" ca="1" si="52">S96/F96</f>
        <v>0</v>
      </c>
      <c r="T96" s="437">
        <v>0</v>
      </c>
    </row>
    <row r="97" spans="1:20" ht="15" customHeight="1" x14ac:dyDescent="0.25">
      <c r="A97" s="569"/>
      <c r="B97" s="166" t="s">
        <v>1862</v>
      </c>
      <c r="C97" s="135" t="s">
        <v>3169</v>
      </c>
      <c r="D97" s="947"/>
      <c r="E97" s="135" t="s">
        <v>3170</v>
      </c>
      <c r="F97" s="1088">
        <v>72</v>
      </c>
      <c r="G97" s="846"/>
      <c r="H97" s="436">
        <f>ROUND($G$95*$F$95/F97,2)</f>
        <v>0</v>
      </c>
      <c r="I97" s="88" t="s">
        <v>50</v>
      </c>
      <c r="J97" s="982"/>
      <c r="K97" s="1663"/>
      <c r="L97" s="1718"/>
      <c r="M97" s="1465"/>
      <c r="N97" s="2052"/>
      <c r="O97" s="1327">
        <v>1.6291</v>
      </c>
      <c r="P97" s="947">
        <v>9</v>
      </c>
      <c r="Q97" s="1675">
        <f>ROUND(O97*P97,2)</f>
        <v>14.66</v>
      </c>
      <c r="R97" s="1326">
        <f t="shared" ref="R97" ca="1" si="53">K97-R97</f>
        <v>0</v>
      </c>
      <c r="S97" s="437">
        <f t="shared" ref="S97" ca="1" si="54">S97/F97</f>
        <v>0</v>
      </c>
      <c r="T97" s="437">
        <v>0</v>
      </c>
    </row>
    <row r="98" spans="1:20" ht="15" customHeight="1" thickBot="1" x14ac:dyDescent="0.3">
      <c r="A98" s="570"/>
      <c r="B98" s="1451" t="s">
        <v>328</v>
      </c>
      <c r="C98" s="124"/>
      <c r="D98" s="1086"/>
      <c r="E98" s="128"/>
      <c r="F98" s="1074"/>
      <c r="G98" s="847"/>
      <c r="H98" s="128"/>
      <c r="I98" s="13"/>
      <c r="J98" s="151"/>
      <c r="K98" s="127"/>
      <c r="L98" s="46"/>
      <c r="M98" s="438"/>
      <c r="N98" s="1620"/>
      <c r="O98" s="938"/>
      <c r="P98" s="1086"/>
      <c r="Q98" s="938"/>
      <c r="R98" s="938"/>
      <c r="S98" s="438"/>
      <c r="T98" s="438"/>
    </row>
    <row r="99" spans="1:20" ht="15" customHeight="1" thickBot="1" x14ac:dyDescent="0.3">
      <c r="A99" s="571">
        <v>23</v>
      </c>
      <c r="B99" s="652" t="s">
        <v>1913</v>
      </c>
      <c r="C99" s="993" t="s">
        <v>1918</v>
      </c>
      <c r="D99" s="947"/>
      <c r="E99" s="999" t="s">
        <v>1914</v>
      </c>
      <c r="F99" s="1081">
        <v>64</v>
      </c>
      <c r="G99" s="844">
        <v>0</v>
      </c>
      <c r="H99" s="453">
        <f>ROUND($G$99*$F$99/F99,2)</f>
        <v>0</v>
      </c>
      <c r="I99" s="62" t="s">
        <v>50</v>
      </c>
      <c r="J99" s="120">
        <v>51</v>
      </c>
      <c r="K99" s="270">
        <f>IF(OR(ISBLANK(J99),G99=0,ISBLANK(G99)),,ROUND(J99+$K$3,2))</f>
        <v>0</v>
      </c>
      <c r="L99" s="512">
        <f>ROUND(H99*K99,2)</f>
        <v>0</v>
      </c>
      <c r="M99" s="934">
        <f>ROUND(K99/F99,2)</f>
        <v>0</v>
      </c>
      <c r="N99" s="2058">
        <v>39.92</v>
      </c>
      <c r="O99" s="1330">
        <v>1.6291</v>
      </c>
      <c r="P99" s="1315">
        <v>6.8</v>
      </c>
      <c r="Q99" s="1326">
        <f>ROUND(O99*P99,2)</f>
        <v>11.08</v>
      </c>
      <c r="R99" s="1326">
        <f>K99-Q99</f>
        <v>-11.08</v>
      </c>
      <c r="S99" s="437">
        <f>R99/F99</f>
        <v>-0.173125</v>
      </c>
      <c r="T99" s="437">
        <f>N99/F99</f>
        <v>0.62375000000000003</v>
      </c>
    </row>
    <row r="100" spans="1:20" ht="15" customHeight="1" x14ac:dyDescent="0.25">
      <c r="A100" s="569"/>
      <c r="B100" s="166" t="s">
        <v>1917</v>
      </c>
      <c r="C100" s="123" t="s">
        <v>157</v>
      </c>
      <c r="D100" s="966"/>
      <c r="E100" s="1443" t="s">
        <v>157</v>
      </c>
      <c r="F100" s="1440" t="s">
        <v>157</v>
      </c>
      <c r="G100" s="1458" t="s">
        <v>157</v>
      </c>
      <c r="H100" s="1443" t="s">
        <v>157</v>
      </c>
      <c r="I100" s="1441" t="s">
        <v>157</v>
      </c>
      <c r="J100" s="978"/>
      <c r="K100" s="1444" t="s">
        <v>157</v>
      </c>
      <c r="L100" s="1455" t="s">
        <v>157</v>
      </c>
      <c r="M100" s="1456" t="s">
        <v>157</v>
      </c>
      <c r="N100" s="1456"/>
      <c r="O100" s="1720" t="s">
        <v>238</v>
      </c>
      <c r="P100" s="966" t="s">
        <v>157</v>
      </c>
      <c r="Q100" s="1326" t="s">
        <v>157</v>
      </c>
      <c r="R100" s="1326"/>
      <c r="S100" s="437" t="s">
        <v>157</v>
      </c>
      <c r="T100" s="437" t="s">
        <v>157</v>
      </c>
    </row>
    <row r="101" spans="1:20" ht="15" customHeight="1" x14ac:dyDescent="0.25">
      <c r="A101" s="569"/>
      <c r="B101" s="166" t="s">
        <v>1862</v>
      </c>
      <c r="C101" s="135" t="s">
        <v>157</v>
      </c>
      <c r="D101" s="1251"/>
      <c r="E101" s="1443" t="s">
        <v>157</v>
      </c>
      <c r="F101" s="1440" t="s">
        <v>157</v>
      </c>
      <c r="G101" s="1466" t="s">
        <v>157</v>
      </c>
      <c r="H101" s="1459" t="s">
        <v>157</v>
      </c>
      <c r="I101" s="1460" t="s">
        <v>157</v>
      </c>
      <c r="J101" s="1012" t="s">
        <v>157</v>
      </c>
      <c r="K101" s="1461" t="s">
        <v>157</v>
      </c>
      <c r="L101" s="1462" t="s">
        <v>157</v>
      </c>
      <c r="M101" s="1463" t="s">
        <v>157</v>
      </c>
      <c r="N101" s="1566"/>
      <c r="O101" s="1327" t="s">
        <v>238</v>
      </c>
      <c r="P101" s="966" t="s">
        <v>157</v>
      </c>
      <c r="Q101" s="1464" t="s">
        <v>157</v>
      </c>
      <c r="R101" s="1464"/>
      <c r="S101" s="1465" t="s">
        <v>157</v>
      </c>
      <c r="T101" s="1465" t="s">
        <v>157</v>
      </c>
    </row>
    <row r="102" spans="1:20" ht="15" customHeight="1" thickBot="1" x14ac:dyDescent="0.3">
      <c r="A102" s="570"/>
      <c r="B102" s="1451" t="s">
        <v>328</v>
      </c>
      <c r="C102" s="124"/>
      <c r="D102" s="1285"/>
      <c r="E102" s="1467"/>
      <c r="F102" s="1445"/>
      <c r="G102" s="1468"/>
      <c r="H102" s="1467"/>
      <c r="I102" s="1446"/>
      <c r="J102" s="968"/>
      <c r="K102" s="1448"/>
      <c r="L102" s="1469"/>
      <c r="M102" s="1470"/>
      <c r="N102" s="1333"/>
      <c r="O102" s="1333"/>
      <c r="P102" s="1285"/>
      <c r="Q102" s="1333"/>
      <c r="R102" s="1333"/>
      <c r="S102" s="1470"/>
      <c r="T102" s="1465" t="s">
        <v>157</v>
      </c>
    </row>
    <row r="103" spans="1:20" ht="15" customHeight="1" thickBot="1" x14ac:dyDescent="0.3">
      <c r="A103" s="571">
        <v>24</v>
      </c>
      <c r="B103" s="652" t="s">
        <v>1922</v>
      </c>
      <c r="C103" s="993" t="s">
        <v>1923</v>
      </c>
      <c r="D103" s="947"/>
      <c r="E103" s="999" t="s">
        <v>1924</v>
      </c>
      <c r="F103" s="1081">
        <v>64</v>
      </c>
      <c r="G103" s="844">
        <v>0</v>
      </c>
      <c r="H103" s="453">
        <f>ROUND($G$103*$F$103/F103,2)</f>
        <v>0</v>
      </c>
      <c r="I103" s="62" t="s">
        <v>50</v>
      </c>
      <c r="J103" s="120">
        <v>51</v>
      </c>
      <c r="K103" s="270">
        <f>IF(OR(ISBLANK(J103),G103=0,ISBLANK(G103)),,ROUND(J103+$K$3,2))</f>
        <v>0</v>
      </c>
      <c r="L103" s="512">
        <f>ROUND(H103*K103,2)</f>
        <v>0</v>
      </c>
      <c r="M103" s="934">
        <f>ROUND(K103/F103,2)</f>
        <v>0</v>
      </c>
      <c r="N103" s="2058">
        <v>41.23</v>
      </c>
      <c r="O103" s="1330">
        <v>1.6291</v>
      </c>
      <c r="P103" s="1315">
        <v>6</v>
      </c>
      <c r="Q103" s="1326">
        <f>ROUND(O103*P103,2)</f>
        <v>9.77</v>
      </c>
      <c r="R103" s="1326">
        <f>K103-Q103</f>
        <v>-9.77</v>
      </c>
      <c r="S103" s="437">
        <f>R103/F103</f>
        <v>-0.15265624999999999</v>
      </c>
      <c r="T103" s="437">
        <f>N103/F103</f>
        <v>0.64421874999999995</v>
      </c>
    </row>
    <row r="104" spans="1:20" ht="15" customHeight="1" x14ac:dyDescent="0.25">
      <c r="A104" s="569"/>
      <c r="B104" s="166" t="s">
        <v>1917</v>
      </c>
      <c r="C104" s="123" t="s">
        <v>157</v>
      </c>
      <c r="D104" s="966"/>
      <c r="E104" s="1443" t="s">
        <v>157</v>
      </c>
      <c r="F104" s="1440" t="s">
        <v>157</v>
      </c>
      <c r="G104" s="1458"/>
      <c r="H104" s="1443"/>
      <c r="I104" s="1441" t="s">
        <v>157</v>
      </c>
      <c r="J104" s="978"/>
      <c r="K104" s="1444" t="s">
        <v>157</v>
      </c>
      <c r="L104" s="1455" t="s">
        <v>157</v>
      </c>
      <c r="M104" s="1456" t="s">
        <v>157</v>
      </c>
      <c r="N104" s="2052"/>
      <c r="O104" s="1327" t="s">
        <v>157</v>
      </c>
      <c r="P104" s="966" t="s">
        <v>157</v>
      </c>
      <c r="Q104" s="1326" t="s">
        <v>157</v>
      </c>
      <c r="R104" s="1326"/>
      <c r="S104" s="437" t="s">
        <v>157</v>
      </c>
      <c r="T104" s="437" t="s">
        <v>157</v>
      </c>
    </row>
    <row r="105" spans="1:20" ht="15" customHeight="1" x14ac:dyDescent="0.25">
      <c r="A105" s="569"/>
      <c r="B105" s="166" t="s">
        <v>1862</v>
      </c>
      <c r="C105" s="135" t="s">
        <v>157</v>
      </c>
      <c r="D105" s="1251"/>
      <c r="E105" s="1443" t="s">
        <v>157</v>
      </c>
      <c r="F105" s="1440" t="s">
        <v>157</v>
      </c>
      <c r="G105" s="1466" t="s">
        <v>157</v>
      </c>
      <c r="H105" s="1459" t="s">
        <v>157</v>
      </c>
      <c r="I105" s="1460" t="s">
        <v>157</v>
      </c>
      <c r="J105" s="1012" t="s">
        <v>157</v>
      </c>
      <c r="K105" s="1461" t="s">
        <v>157</v>
      </c>
      <c r="L105" s="1462" t="s">
        <v>157</v>
      </c>
      <c r="M105" s="1463" t="s">
        <v>157</v>
      </c>
      <c r="N105" s="1566"/>
      <c r="O105" s="1327" t="s">
        <v>238</v>
      </c>
      <c r="P105" s="966" t="s">
        <v>157</v>
      </c>
      <c r="Q105" s="1464" t="s">
        <v>157</v>
      </c>
      <c r="R105" s="1464"/>
      <c r="S105" s="1465" t="s">
        <v>157</v>
      </c>
      <c r="T105" s="1465" t="s">
        <v>157</v>
      </c>
    </row>
    <row r="106" spans="1:20" ht="15" customHeight="1" thickBot="1" x14ac:dyDescent="0.3">
      <c r="A106" s="570"/>
      <c r="B106" s="1451" t="s">
        <v>328</v>
      </c>
      <c r="C106" s="124"/>
      <c r="D106" s="1285"/>
      <c r="E106" s="1467"/>
      <c r="F106" s="1445"/>
      <c r="G106" s="1468"/>
      <c r="H106" s="1467"/>
      <c r="I106" s="1446"/>
      <c r="J106" s="968"/>
      <c r="K106" s="1448"/>
      <c r="L106" s="1469"/>
      <c r="M106" s="1470"/>
      <c r="N106" s="1333"/>
      <c r="O106" s="1333"/>
      <c r="P106" s="1285"/>
      <c r="Q106" s="1333"/>
      <c r="R106" s="1333"/>
      <c r="S106" s="1470"/>
      <c r="T106" s="1465" t="s">
        <v>157</v>
      </c>
    </row>
    <row r="107" spans="1:20" ht="15" customHeight="1" thickBot="1" x14ac:dyDescent="0.3">
      <c r="A107" s="571">
        <v>25</v>
      </c>
      <c r="B107" s="652" t="s">
        <v>1925</v>
      </c>
      <c r="C107" s="993" t="s">
        <v>1926</v>
      </c>
      <c r="D107" s="947"/>
      <c r="E107" s="999" t="s">
        <v>1927</v>
      </c>
      <c r="F107" s="1081">
        <v>64</v>
      </c>
      <c r="G107" s="844">
        <v>0</v>
      </c>
      <c r="H107" s="453">
        <f>ROUND($G$107*$F$107/F107,2)</f>
        <v>0</v>
      </c>
      <c r="I107" s="62" t="s">
        <v>50</v>
      </c>
      <c r="J107" s="120">
        <v>51</v>
      </c>
      <c r="K107" s="270">
        <f>IF(OR(ISBLANK(J107),G107=0,ISBLANK(G107)),,ROUND(J107+$K$3,2))</f>
        <v>0</v>
      </c>
      <c r="L107" s="512">
        <f>ROUND(H107*K107,2)</f>
        <v>0</v>
      </c>
      <c r="M107" s="934">
        <f>ROUND(K107/F107,2)</f>
        <v>0</v>
      </c>
      <c r="N107" s="2058">
        <v>42.85</v>
      </c>
      <c r="O107" s="1330">
        <v>1.6291</v>
      </c>
      <c r="P107" s="1315">
        <v>5</v>
      </c>
      <c r="Q107" s="1326">
        <f>ROUND(O107*P107,2)</f>
        <v>8.15</v>
      </c>
      <c r="R107" s="1326">
        <f>K107-Q107</f>
        <v>-8.15</v>
      </c>
      <c r="S107" s="437">
        <f>R107/F107</f>
        <v>-0.12734375000000001</v>
      </c>
      <c r="T107" s="437">
        <f>N107/F107</f>
        <v>0.66953125000000002</v>
      </c>
    </row>
    <row r="108" spans="1:20" ht="15" customHeight="1" x14ac:dyDescent="0.25">
      <c r="A108" s="569"/>
      <c r="B108" s="166" t="s">
        <v>1917</v>
      </c>
      <c r="C108" s="123" t="s">
        <v>157</v>
      </c>
      <c r="D108" s="966"/>
      <c r="E108" s="1443" t="s">
        <v>157</v>
      </c>
      <c r="F108" s="1440" t="s">
        <v>157</v>
      </c>
      <c r="G108" s="1458" t="s">
        <v>157</v>
      </c>
      <c r="H108" s="1443" t="s">
        <v>157</v>
      </c>
      <c r="I108" s="1441" t="s">
        <v>157</v>
      </c>
      <c r="J108" s="978" t="s">
        <v>157</v>
      </c>
      <c r="K108" s="1444" t="s">
        <v>157</v>
      </c>
      <c r="L108" s="1455" t="s">
        <v>157</v>
      </c>
      <c r="M108" s="1456" t="s">
        <v>157</v>
      </c>
      <c r="N108" s="2052"/>
      <c r="O108" s="1327" t="s">
        <v>238</v>
      </c>
      <c r="P108" s="966" t="s">
        <v>157</v>
      </c>
      <c r="Q108" s="1464" t="s">
        <v>157</v>
      </c>
      <c r="R108" s="1464"/>
      <c r="S108" s="437" t="s">
        <v>238</v>
      </c>
      <c r="T108" s="437" t="s">
        <v>157</v>
      </c>
    </row>
    <row r="109" spans="1:20" ht="15" customHeight="1" x14ac:dyDescent="0.25">
      <c r="A109" s="569"/>
      <c r="B109" s="166" t="s">
        <v>1862</v>
      </c>
      <c r="C109" s="135" t="s">
        <v>157</v>
      </c>
      <c r="D109" s="1251"/>
      <c r="E109" s="1443" t="s">
        <v>157</v>
      </c>
      <c r="F109" s="1440" t="s">
        <v>157</v>
      </c>
      <c r="G109" s="1466" t="s">
        <v>157</v>
      </c>
      <c r="H109" s="1459" t="s">
        <v>157</v>
      </c>
      <c r="I109" s="1460" t="s">
        <v>157</v>
      </c>
      <c r="J109" s="1012" t="s">
        <v>157</v>
      </c>
      <c r="K109" s="1461" t="s">
        <v>157</v>
      </c>
      <c r="L109" s="1462" t="s">
        <v>157</v>
      </c>
      <c r="M109" s="1463" t="s">
        <v>157</v>
      </c>
      <c r="N109" s="1566"/>
      <c r="O109" s="1327" t="s">
        <v>238</v>
      </c>
      <c r="P109" s="966" t="s">
        <v>157</v>
      </c>
      <c r="Q109" s="1464" t="s">
        <v>157</v>
      </c>
      <c r="R109" s="1464"/>
      <c r="S109" s="1465" t="s">
        <v>157</v>
      </c>
      <c r="T109" s="1465" t="s">
        <v>157</v>
      </c>
    </row>
    <row r="110" spans="1:20" ht="15" customHeight="1" thickBot="1" x14ac:dyDescent="0.3">
      <c r="A110" s="570"/>
      <c r="B110" s="1451" t="s">
        <v>328</v>
      </c>
      <c r="C110" s="124"/>
      <c r="D110" s="1285"/>
      <c r="E110" s="1467"/>
      <c r="F110" s="1445"/>
      <c r="G110" s="1468"/>
      <c r="H110" s="1467"/>
      <c r="I110" s="1446"/>
      <c r="J110" s="968"/>
      <c r="K110" s="1448"/>
      <c r="L110" s="1469"/>
      <c r="M110" s="1470"/>
      <c r="N110" s="1333"/>
      <c r="O110" s="1333"/>
      <c r="P110" s="1285"/>
      <c r="Q110" s="1333"/>
      <c r="R110" s="1333"/>
      <c r="S110" s="1470"/>
      <c r="T110" s="1470" t="s">
        <v>157</v>
      </c>
    </row>
    <row r="111" spans="1:20" ht="15" customHeight="1" thickBot="1" x14ac:dyDescent="0.3">
      <c r="A111" s="571">
        <v>26</v>
      </c>
      <c r="B111" s="652" t="s">
        <v>3176</v>
      </c>
      <c r="C111" s="993" t="s">
        <v>3175</v>
      </c>
      <c r="D111" s="947"/>
      <c r="E111" s="999" t="s">
        <v>3170</v>
      </c>
      <c r="F111" s="1081">
        <v>72</v>
      </c>
      <c r="G111" s="844">
        <v>0</v>
      </c>
      <c r="H111" s="453">
        <f>ROUND($G$111*$F$111/F111,2)</f>
        <v>0</v>
      </c>
      <c r="I111" s="62" t="s">
        <v>50</v>
      </c>
      <c r="J111" s="120">
        <v>61.55</v>
      </c>
      <c r="K111" s="270">
        <f>IF(OR(ISBLANK(J111),G111=0,ISBLANK(G111)),,ROUND(J111+$K$3,2))</f>
        <v>0</v>
      </c>
      <c r="L111" s="512">
        <f>ROUND(H111*K111,2)</f>
        <v>0</v>
      </c>
      <c r="M111" s="934">
        <f>ROUND(K111/F111,2)</f>
        <v>0</v>
      </c>
      <c r="N111" s="2058"/>
      <c r="O111" s="1330">
        <v>1.6291</v>
      </c>
      <c r="P111" s="1315">
        <v>7.2</v>
      </c>
      <c r="Q111" s="1326">
        <f>ROUND(O111*P111,2)</f>
        <v>11.73</v>
      </c>
      <c r="R111" s="1675">
        <f>K111-Q111</f>
        <v>-11.73</v>
      </c>
      <c r="S111" s="1834">
        <f>R111/F111</f>
        <v>-0.16291666666666668</v>
      </c>
      <c r="T111" s="1834">
        <f>N111/F111</f>
        <v>0</v>
      </c>
    </row>
    <row r="112" spans="1:20" ht="15" customHeight="1" x14ac:dyDescent="0.25">
      <c r="A112" s="569"/>
      <c r="B112" s="166" t="s">
        <v>3171</v>
      </c>
      <c r="C112" s="123" t="s">
        <v>157</v>
      </c>
      <c r="D112" s="966"/>
      <c r="E112" s="1443" t="s">
        <v>157</v>
      </c>
      <c r="F112" s="1440" t="s">
        <v>157</v>
      </c>
      <c r="G112" s="1458"/>
      <c r="H112" s="1443" t="s">
        <v>157</v>
      </c>
      <c r="I112" s="1441" t="s">
        <v>157</v>
      </c>
      <c r="J112" s="978"/>
      <c r="K112" s="1444" t="s">
        <v>157</v>
      </c>
      <c r="L112" s="1455" t="s">
        <v>157</v>
      </c>
      <c r="M112" s="1456" t="s">
        <v>157</v>
      </c>
      <c r="N112" s="1456"/>
      <c r="O112" s="1720" t="s">
        <v>157</v>
      </c>
      <c r="P112" s="966" t="s">
        <v>157</v>
      </c>
      <c r="Q112" s="1464" t="s">
        <v>157</v>
      </c>
      <c r="R112" s="1464"/>
      <c r="S112" s="437" t="s">
        <v>157</v>
      </c>
      <c r="T112" s="437" t="s">
        <v>157</v>
      </c>
    </row>
    <row r="113" spans="1:20" ht="15" customHeight="1" x14ac:dyDescent="0.25">
      <c r="A113" s="569"/>
      <c r="B113" s="166" t="s">
        <v>3172</v>
      </c>
      <c r="C113" s="123"/>
      <c r="D113" s="1833"/>
      <c r="E113" s="1443"/>
      <c r="F113" s="1440"/>
      <c r="G113" s="1458"/>
      <c r="H113" s="2072"/>
      <c r="I113" s="1441"/>
      <c r="J113" s="978"/>
      <c r="K113" s="1444"/>
      <c r="L113" s="1455"/>
      <c r="M113" s="1456"/>
      <c r="N113" s="1456"/>
      <c r="O113" s="1832"/>
      <c r="P113" s="1833"/>
      <c r="Q113" s="1464"/>
      <c r="R113" s="1464"/>
      <c r="S113" s="1834"/>
      <c r="T113" s="1834"/>
    </row>
    <row r="114" spans="1:20" ht="15" customHeight="1" x14ac:dyDescent="0.25">
      <c r="A114" s="569"/>
      <c r="B114" s="166" t="s">
        <v>3173</v>
      </c>
      <c r="C114" s="123"/>
      <c r="D114" s="1833"/>
      <c r="E114" s="1443"/>
      <c r="F114" s="1440"/>
      <c r="G114" s="1458"/>
      <c r="H114" s="2072"/>
      <c r="I114" s="1441"/>
      <c r="J114" s="978"/>
      <c r="K114" s="1444"/>
      <c r="L114" s="1455"/>
      <c r="M114" s="1456"/>
      <c r="N114" s="1456"/>
      <c r="O114" s="1832"/>
      <c r="P114" s="1833"/>
      <c r="Q114" s="1464"/>
      <c r="R114" s="1464"/>
      <c r="S114" s="1834"/>
      <c r="T114" s="1834"/>
    </row>
    <row r="115" spans="1:20" ht="15" customHeight="1" x14ac:dyDescent="0.25">
      <c r="A115" s="569"/>
      <c r="B115" s="166" t="s">
        <v>157</v>
      </c>
      <c r="C115" s="135" t="s">
        <v>157</v>
      </c>
      <c r="D115" s="1251"/>
      <c r="E115" s="1443" t="s">
        <v>157</v>
      </c>
      <c r="F115" s="1440" t="s">
        <v>157</v>
      </c>
      <c r="G115" s="1466" t="s">
        <v>157</v>
      </c>
      <c r="H115" s="1459" t="s">
        <v>157</v>
      </c>
      <c r="I115" s="1460" t="s">
        <v>157</v>
      </c>
      <c r="J115" s="1012" t="s">
        <v>157</v>
      </c>
      <c r="K115" s="1461" t="s">
        <v>157</v>
      </c>
      <c r="L115" s="1462" t="s">
        <v>157</v>
      </c>
      <c r="M115" s="1463" t="s">
        <v>157</v>
      </c>
      <c r="N115" s="1566"/>
      <c r="O115" s="1327" t="s">
        <v>238</v>
      </c>
      <c r="P115" s="966" t="s">
        <v>157</v>
      </c>
      <c r="Q115" s="1464" t="s">
        <v>157</v>
      </c>
      <c r="R115" s="1464"/>
      <c r="S115" s="1465" t="s">
        <v>157</v>
      </c>
      <c r="T115" s="1465" t="s">
        <v>157</v>
      </c>
    </row>
    <row r="116" spans="1:20" ht="15" customHeight="1" thickBot="1" x14ac:dyDescent="0.3">
      <c r="A116" s="570"/>
      <c r="B116" s="1451" t="s">
        <v>328</v>
      </c>
      <c r="C116" s="124"/>
      <c r="D116" s="1285"/>
      <c r="E116" s="1467"/>
      <c r="F116" s="1445"/>
      <c r="G116" s="1468"/>
      <c r="H116" s="1467"/>
      <c r="I116" s="1446"/>
      <c r="J116" s="968"/>
      <c r="K116" s="1448"/>
      <c r="L116" s="1469"/>
      <c r="M116" s="1470"/>
      <c r="N116" s="1333"/>
      <c r="O116" s="1333"/>
      <c r="P116" s="1285"/>
      <c r="Q116" s="1333"/>
      <c r="R116" s="1333"/>
      <c r="S116" s="1470"/>
      <c r="T116" s="1470" t="s">
        <v>157</v>
      </c>
    </row>
    <row r="117" spans="1:20" ht="15" customHeight="1" thickBot="1" x14ac:dyDescent="0.3">
      <c r="A117" s="571">
        <v>27</v>
      </c>
      <c r="B117" s="652" t="s">
        <v>3210</v>
      </c>
      <c r="C117" s="993" t="s">
        <v>3174</v>
      </c>
      <c r="D117" s="947"/>
      <c r="E117" s="999" t="s">
        <v>2373</v>
      </c>
      <c r="F117" s="1081">
        <v>72</v>
      </c>
      <c r="G117" s="844">
        <v>0</v>
      </c>
      <c r="H117" s="453">
        <f>ROUND($G$117*$F$117/F117,2)</f>
        <v>0</v>
      </c>
      <c r="I117" s="62" t="s">
        <v>50</v>
      </c>
      <c r="J117" s="120">
        <v>63.13</v>
      </c>
      <c r="K117" s="270">
        <f>IF(OR(ISBLANK(J117),G117=0,ISBLANK(G117)),,ROUND(J117+$K$3,2))</f>
        <v>0</v>
      </c>
      <c r="L117" s="512">
        <f>ROUND(H117*K117,2)</f>
        <v>0</v>
      </c>
      <c r="M117" s="934">
        <f>ROUND(K117/F117,2)</f>
        <v>0</v>
      </c>
      <c r="N117" s="2058">
        <v>0</v>
      </c>
      <c r="O117" s="1330">
        <v>1.6291</v>
      </c>
      <c r="P117" s="1315">
        <v>6.46</v>
      </c>
      <c r="Q117" s="1326">
        <f>ROUND(O117*P117,2)</f>
        <v>10.52</v>
      </c>
      <c r="R117" s="1675">
        <f>K117-Q117</f>
        <v>-10.52</v>
      </c>
      <c r="S117" s="1834">
        <f>R117/F117</f>
        <v>-0.14611111111111111</v>
      </c>
      <c r="T117" s="1834">
        <f>N117/F117</f>
        <v>0</v>
      </c>
    </row>
    <row r="118" spans="1:20" ht="15" customHeight="1" x14ac:dyDescent="0.25">
      <c r="A118" s="569"/>
      <c r="B118" s="166" t="s">
        <v>3211</v>
      </c>
      <c r="C118" s="123" t="s">
        <v>157</v>
      </c>
      <c r="D118" s="966"/>
      <c r="E118" s="1443" t="s">
        <v>157</v>
      </c>
      <c r="F118" s="1440" t="s">
        <v>157</v>
      </c>
      <c r="G118" s="1458"/>
      <c r="H118" s="1443" t="s">
        <v>157</v>
      </c>
      <c r="I118" s="1441" t="s">
        <v>157</v>
      </c>
      <c r="J118" s="978"/>
      <c r="K118" s="1444" t="s">
        <v>157</v>
      </c>
      <c r="L118" s="1455" t="s">
        <v>157</v>
      </c>
      <c r="M118" s="1456" t="s">
        <v>157</v>
      </c>
      <c r="N118" s="1456"/>
      <c r="O118" s="1720" t="s">
        <v>157</v>
      </c>
      <c r="P118" s="966" t="s">
        <v>157</v>
      </c>
      <c r="Q118" s="1464" t="s">
        <v>157</v>
      </c>
      <c r="R118" s="1464"/>
      <c r="S118" s="437" t="s">
        <v>157</v>
      </c>
      <c r="T118" s="437" t="s">
        <v>157</v>
      </c>
    </row>
    <row r="119" spans="1:20" ht="15" customHeight="1" x14ac:dyDescent="0.25">
      <c r="A119" s="569"/>
      <c r="B119" s="166" t="s">
        <v>3212</v>
      </c>
      <c r="C119" s="123"/>
      <c r="D119" s="1833"/>
      <c r="E119" s="1443"/>
      <c r="F119" s="1440"/>
      <c r="G119" s="1458"/>
      <c r="H119" s="2072"/>
      <c r="I119" s="2095"/>
      <c r="J119" s="1845"/>
      <c r="K119" s="2003"/>
      <c r="L119" s="2004"/>
      <c r="M119" s="1932"/>
      <c r="N119" s="2052"/>
      <c r="O119" s="1832"/>
      <c r="P119" s="1833"/>
      <c r="Q119" s="2051"/>
      <c r="R119" s="2051"/>
      <c r="S119" s="1834"/>
      <c r="T119" s="1834"/>
    </row>
    <row r="120" spans="1:20" ht="15" customHeight="1" x14ac:dyDescent="0.25">
      <c r="A120" s="569"/>
      <c r="B120" s="166" t="s">
        <v>3191</v>
      </c>
      <c r="C120" s="123"/>
      <c r="D120" s="1833"/>
      <c r="E120" s="1443"/>
      <c r="F120" s="1440"/>
      <c r="G120" s="1458"/>
      <c r="H120" s="2072"/>
      <c r="I120" s="1441"/>
      <c r="J120" s="978"/>
      <c r="K120" s="1444"/>
      <c r="L120" s="1455"/>
      <c r="M120" s="1456"/>
      <c r="N120" s="1456"/>
      <c r="O120" s="1832"/>
      <c r="P120" s="1833"/>
      <c r="Q120" s="1717"/>
      <c r="R120" s="1717"/>
      <c r="S120" s="1834"/>
      <c r="T120" s="1834"/>
    </row>
    <row r="121" spans="1:20" ht="15" customHeight="1" thickBot="1" x14ac:dyDescent="0.3">
      <c r="A121" s="570"/>
      <c r="B121" s="1451" t="s">
        <v>328</v>
      </c>
      <c r="C121" s="124"/>
      <c r="D121" s="1285"/>
      <c r="E121" s="1467"/>
      <c r="F121" s="1445"/>
      <c r="G121" s="1468"/>
      <c r="H121" s="1467"/>
      <c r="I121" s="1446"/>
      <c r="J121" s="968"/>
      <c r="K121" s="1448"/>
      <c r="L121" s="1469"/>
      <c r="M121" s="1470"/>
      <c r="N121" s="1333"/>
      <c r="O121" s="1333"/>
      <c r="P121" s="1285"/>
      <c r="Q121" s="1333"/>
      <c r="R121" s="1333"/>
      <c r="S121" s="1470"/>
      <c r="T121" s="1470" t="s">
        <v>157</v>
      </c>
    </row>
    <row r="122" spans="1:20" ht="15" customHeight="1" thickBot="1" x14ac:dyDescent="0.3">
      <c r="A122" s="571">
        <v>28</v>
      </c>
      <c r="B122" s="652" t="s">
        <v>3688</v>
      </c>
      <c r="C122" s="993" t="s">
        <v>3208</v>
      </c>
      <c r="D122" s="947"/>
      <c r="E122" s="999" t="s">
        <v>3209</v>
      </c>
      <c r="F122" s="1081">
        <v>90</v>
      </c>
      <c r="G122" s="844">
        <v>0</v>
      </c>
      <c r="H122" s="453">
        <f>ROUND($G$122*$F$122/F122,2)</f>
        <v>0</v>
      </c>
      <c r="I122" s="62" t="s">
        <v>50</v>
      </c>
      <c r="J122" s="120">
        <v>68.27</v>
      </c>
      <c r="K122" s="270">
        <f>IF(OR(ISBLANK(J122),G122=0,ISBLANK(G122)),,ROUND(J122+$K$3,2))</f>
        <v>0</v>
      </c>
      <c r="L122" s="512">
        <f>ROUND(H122*K122,2)</f>
        <v>0</v>
      </c>
      <c r="M122" s="934">
        <f>ROUND(K122/F122,2)</f>
        <v>0</v>
      </c>
      <c r="N122" s="2058">
        <v>52.06</v>
      </c>
      <c r="O122" s="1330">
        <v>1.6291</v>
      </c>
      <c r="P122" s="1315">
        <v>9.9499999999999993</v>
      </c>
      <c r="Q122" s="1326">
        <f>ROUND(O122*P122,2)</f>
        <v>16.21</v>
      </c>
      <c r="R122" s="1675">
        <f>K122-Q122</f>
        <v>-16.21</v>
      </c>
      <c r="S122" s="1834">
        <f>R122/F122</f>
        <v>-0.18011111111111111</v>
      </c>
      <c r="T122" s="1834">
        <f>N122/F122</f>
        <v>0.57844444444444443</v>
      </c>
    </row>
    <row r="123" spans="1:20" ht="15" customHeight="1" x14ac:dyDescent="0.25">
      <c r="A123" s="569"/>
      <c r="B123" s="166" t="s">
        <v>3206</v>
      </c>
      <c r="C123" s="123" t="s">
        <v>157</v>
      </c>
      <c r="D123" s="966"/>
      <c r="E123" s="1443" t="s">
        <v>157</v>
      </c>
      <c r="F123" s="1440" t="s">
        <v>157</v>
      </c>
      <c r="G123" s="1458"/>
      <c r="H123" s="1443" t="s">
        <v>157</v>
      </c>
      <c r="I123" s="1441" t="s">
        <v>157</v>
      </c>
      <c r="J123" s="978"/>
      <c r="K123" s="1444" t="s">
        <v>157</v>
      </c>
      <c r="L123" s="1455" t="s">
        <v>157</v>
      </c>
      <c r="M123" s="1456" t="s">
        <v>157</v>
      </c>
      <c r="N123" s="1456"/>
      <c r="O123" s="1720" t="s">
        <v>157</v>
      </c>
      <c r="P123" s="966" t="s">
        <v>157</v>
      </c>
      <c r="Q123" s="1464" t="s">
        <v>157</v>
      </c>
      <c r="R123" s="1464"/>
      <c r="S123" s="437" t="s">
        <v>157</v>
      </c>
      <c r="T123" s="437" t="s">
        <v>157</v>
      </c>
    </row>
    <row r="124" spans="1:20" ht="15" customHeight="1" x14ac:dyDescent="0.25">
      <c r="A124" s="569"/>
      <c r="B124" s="166" t="s">
        <v>3207</v>
      </c>
      <c r="C124" s="123"/>
      <c r="D124" s="1833"/>
      <c r="E124" s="1443"/>
      <c r="F124" s="1440"/>
      <c r="G124" s="1458"/>
      <c r="H124" s="2072"/>
      <c r="I124" s="2095"/>
      <c r="J124" s="1845"/>
      <c r="K124" s="2003"/>
      <c r="L124" s="2004"/>
      <c r="M124" s="1932"/>
      <c r="N124" s="2052"/>
      <c r="O124" s="1832"/>
      <c r="P124" s="1833"/>
      <c r="Q124" s="2051"/>
      <c r="R124" s="2051"/>
      <c r="S124" s="1834"/>
      <c r="T124" s="1834"/>
    </row>
    <row r="125" spans="1:20" ht="15" customHeight="1" x14ac:dyDescent="0.25">
      <c r="A125" s="569"/>
      <c r="B125" s="166" t="s">
        <v>157</v>
      </c>
      <c r="C125" s="123"/>
      <c r="D125" s="1833"/>
      <c r="E125" s="1443"/>
      <c r="F125" s="1440"/>
      <c r="G125" s="1458"/>
      <c r="H125" s="2072"/>
      <c r="I125" s="1441"/>
      <c r="J125" s="978"/>
      <c r="K125" s="1444"/>
      <c r="L125" s="1455"/>
      <c r="M125" s="1456"/>
      <c r="N125" s="1456"/>
      <c r="O125" s="1832"/>
      <c r="P125" s="1833"/>
      <c r="Q125" s="1717"/>
      <c r="R125" s="1717"/>
      <c r="S125" s="1834"/>
      <c r="T125" s="1834"/>
    </row>
    <row r="126" spans="1:20" ht="15" customHeight="1" thickBot="1" x14ac:dyDescent="0.3">
      <c r="A126" s="570"/>
      <c r="B126" s="1451" t="s">
        <v>328</v>
      </c>
      <c r="C126" s="124"/>
      <c r="D126" s="1285"/>
      <c r="E126" s="1467"/>
      <c r="F126" s="1445"/>
      <c r="G126" s="1468"/>
      <c r="H126" s="1467"/>
      <c r="I126" s="1446"/>
      <c r="J126" s="968"/>
      <c r="K126" s="1448"/>
      <c r="L126" s="1469"/>
      <c r="M126" s="1470"/>
      <c r="N126" s="1333"/>
      <c r="O126" s="1333"/>
      <c r="P126" s="1285"/>
      <c r="Q126" s="1333"/>
      <c r="R126" s="1333"/>
      <c r="S126" s="1470"/>
      <c r="T126" s="1470" t="s">
        <v>157</v>
      </c>
    </row>
    <row r="127" spans="1:20" ht="15" customHeight="1" thickBot="1" x14ac:dyDescent="0.3">
      <c r="A127" s="571">
        <v>29</v>
      </c>
      <c r="B127" s="652" t="s">
        <v>3177</v>
      </c>
      <c r="C127" s="993" t="s">
        <v>3181</v>
      </c>
      <c r="D127" s="947"/>
      <c r="E127" s="999" t="s">
        <v>3182</v>
      </c>
      <c r="F127" s="1081">
        <v>72</v>
      </c>
      <c r="G127" s="844">
        <v>0</v>
      </c>
      <c r="H127" s="453">
        <f>ROUND($G$127*$F$127/F127,2)</f>
        <v>0</v>
      </c>
      <c r="I127" s="62" t="s">
        <v>50</v>
      </c>
      <c r="J127" s="120">
        <v>55.69</v>
      </c>
      <c r="K127" s="270">
        <f>IF(OR(ISBLANK(J127),G127=0,ISBLANK(G127)),,ROUND(J127+$K$3,2))</f>
        <v>0</v>
      </c>
      <c r="L127" s="512">
        <f>ROUND(H127*K127,2)</f>
        <v>0</v>
      </c>
      <c r="M127" s="934">
        <f>ROUND(K127/F127,2)</f>
        <v>0</v>
      </c>
      <c r="N127" s="2058"/>
      <c r="O127" s="1330">
        <v>1.6291</v>
      </c>
      <c r="P127" s="1315">
        <v>8.93</v>
      </c>
      <c r="Q127" s="1326">
        <f>ROUND(O127*P127,2)</f>
        <v>14.55</v>
      </c>
      <c r="R127" s="1675">
        <f>K127-Q127</f>
        <v>-14.55</v>
      </c>
      <c r="S127" s="1834">
        <f>R127/F127</f>
        <v>-0.20208333333333334</v>
      </c>
      <c r="T127" s="1834">
        <f>N127/F127</f>
        <v>0</v>
      </c>
    </row>
    <row r="128" spans="1:20" ht="15" customHeight="1" x14ac:dyDescent="0.25">
      <c r="A128" s="569"/>
      <c r="B128" s="166" t="s">
        <v>3178</v>
      </c>
      <c r="C128" s="123" t="s">
        <v>157</v>
      </c>
      <c r="D128" s="966"/>
      <c r="E128" s="1443" t="s">
        <v>157</v>
      </c>
      <c r="F128" s="1440" t="s">
        <v>157</v>
      </c>
      <c r="G128" s="1458"/>
      <c r="H128" s="1443" t="s">
        <v>157</v>
      </c>
      <c r="I128" s="1441" t="s">
        <v>157</v>
      </c>
      <c r="J128" s="978"/>
      <c r="K128" s="1444" t="s">
        <v>157</v>
      </c>
      <c r="L128" s="1455" t="s">
        <v>157</v>
      </c>
      <c r="M128" s="1456" t="s">
        <v>157</v>
      </c>
      <c r="N128" s="1456"/>
      <c r="O128" s="1720" t="s">
        <v>157</v>
      </c>
      <c r="P128" s="966" t="s">
        <v>157</v>
      </c>
      <c r="Q128" s="1464" t="s">
        <v>157</v>
      </c>
      <c r="R128" s="1464"/>
      <c r="S128" s="437" t="s">
        <v>157</v>
      </c>
      <c r="T128" s="437" t="s">
        <v>157</v>
      </c>
    </row>
    <row r="129" spans="1:20" ht="15" customHeight="1" x14ac:dyDescent="0.25">
      <c r="A129" s="569"/>
      <c r="B129" s="166" t="s">
        <v>3179</v>
      </c>
      <c r="C129" s="123"/>
      <c r="D129" s="1833"/>
      <c r="E129" s="1443"/>
      <c r="F129" s="1440"/>
      <c r="G129" s="1458"/>
      <c r="H129" s="2072"/>
      <c r="I129" s="2095"/>
      <c r="J129" s="1845"/>
      <c r="K129" s="2003"/>
      <c r="L129" s="2004"/>
      <c r="M129" s="1932"/>
      <c r="N129" s="2052"/>
      <c r="O129" s="1832"/>
      <c r="P129" s="1833"/>
      <c r="Q129" s="2051"/>
      <c r="R129" s="2051"/>
      <c r="S129" s="1834"/>
      <c r="T129" s="1834"/>
    </row>
    <row r="130" spans="1:20" ht="15" customHeight="1" x14ac:dyDescent="0.25">
      <c r="A130" s="569"/>
      <c r="B130" s="166" t="s">
        <v>3180</v>
      </c>
      <c r="C130" s="123"/>
      <c r="D130" s="1833"/>
      <c r="E130" s="1443"/>
      <c r="F130" s="1440"/>
      <c r="G130" s="1458"/>
      <c r="H130" s="2072"/>
      <c r="I130" s="1441"/>
      <c r="J130" s="978"/>
      <c r="K130" s="1444"/>
      <c r="L130" s="1455"/>
      <c r="M130" s="1456"/>
      <c r="N130" s="1456"/>
      <c r="O130" s="1832"/>
      <c r="P130" s="1833"/>
      <c r="Q130" s="1717"/>
      <c r="R130" s="1717"/>
      <c r="S130" s="1834"/>
      <c r="T130" s="1834"/>
    </row>
    <row r="131" spans="1:20" ht="15" customHeight="1" x14ac:dyDescent="0.25">
      <c r="A131" s="569"/>
      <c r="B131" s="166" t="s">
        <v>157</v>
      </c>
      <c r="C131" s="135" t="s">
        <v>157</v>
      </c>
      <c r="D131" s="1251"/>
      <c r="E131" s="1443" t="s">
        <v>157</v>
      </c>
      <c r="F131" s="1440" t="s">
        <v>157</v>
      </c>
      <c r="G131" s="1466" t="s">
        <v>157</v>
      </c>
      <c r="H131" s="1459" t="s">
        <v>157</v>
      </c>
      <c r="I131" s="1460" t="s">
        <v>157</v>
      </c>
      <c r="J131" s="1012" t="s">
        <v>157</v>
      </c>
      <c r="K131" s="1461" t="s">
        <v>157</v>
      </c>
      <c r="L131" s="1462" t="s">
        <v>157</v>
      </c>
      <c r="M131" s="1463" t="s">
        <v>157</v>
      </c>
      <c r="N131" s="1566"/>
      <c r="O131" s="1327" t="s">
        <v>238</v>
      </c>
      <c r="P131" s="966" t="s">
        <v>157</v>
      </c>
      <c r="Q131" s="1464" t="s">
        <v>157</v>
      </c>
      <c r="R131" s="1464"/>
      <c r="S131" s="1465" t="s">
        <v>157</v>
      </c>
      <c r="T131" s="1465" t="s">
        <v>157</v>
      </c>
    </row>
    <row r="132" spans="1:20" ht="15" customHeight="1" thickBot="1" x14ac:dyDescent="0.3">
      <c r="A132" s="570"/>
      <c r="B132" s="1451" t="s">
        <v>328</v>
      </c>
      <c r="C132" s="124"/>
      <c r="D132" s="1285"/>
      <c r="E132" s="1467"/>
      <c r="F132" s="1445"/>
      <c r="G132" s="1468"/>
      <c r="H132" s="1467"/>
      <c r="I132" s="1446"/>
      <c r="J132" s="968"/>
      <c r="K132" s="1448"/>
      <c r="L132" s="1469"/>
      <c r="M132" s="1470"/>
      <c r="N132" s="1333"/>
      <c r="O132" s="1333"/>
      <c r="P132" s="1285"/>
      <c r="Q132" s="1333"/>
      <c r="R132" s="1333"/>
      <c r="S132" s="1470"/>
      <c r="T132" s="1470" t="s">
        <v>157</v>
      </c>
    </row>
    <row r="133" spans="1:20" ht="15" customHeight="1" thickBot="1" x14ac:dyDescent="0.3">
      <c r="A133" s="571">
        <v>30</v>
      </c>
      <c r="B133" s="652" t="s">
        <v>3183</v>
      </c>
      <c r="C133" s="2031" t="s">
        <v>3187</v>
      </c>
      <c r="D133" s="1995"/>
      <c r="E133" s="1825" t="s">
        <v>225</v>
      </c>
      <c r="F133" s="1993">
        <v>96</v>
      </c>
      <c r="G133" s="844">
        <v>0</v>
      </c>
      <c r="H133" s="453">
        <f>ROUND($G$133*$F$133/F133,2)</f>
        <v>0</v>
      </c>
      <c r="I133" s="62" t="s">
        <v>50</v>
      </c>
      <c r="J133" s="120">
        <v>51</v>
      </c>
      <c r="K133" s="270">
        <f>IF(OR(ISBLANK(J133),G133=0,ISBLANK(G133)),,ROUND(J133+$K$3,2))</f>
        <v>0</v>
      </c>
      <c r="L133" s="512">
        <f>ROUND(H133*K133,2)</f>
        <v>0</v>
      </c>
      <c r="M133" s="934">
        <f>ROUND(K133/F133,2)</f>
        <v>0</v>
      </c>
      <c r="N133" s="2058">
        <v>44.16</v>
      </c>
      <c r="O133" s="1330">
        <v>1.6291</v>
      </c>
      <c r="P133" s="1315">
        <v>4.2</v>
      </c>
      <c r="Q133" s="1326">
        <f>ROUND(O133*P133,2)</f>
        <v>6.84</v>
      </c>
      <c r="R133" s="1675">
        <f>K133-Q133</f>
        <v>-6.84</v>
      </c>
      <c r="S133" s="1834">
        <f>R133/F133</f>
        <v>-7.1249999999999994E-2</v>
      </c>
      <c r="T133" s="1834">
        <f>N133/F133</f>
        <v>0.45999999999999996</v>
      </c>
    </row>
    <row r="134" spans="1:20" ht="15" customHeight="1" x14ac:dyDescent="0.25">
      <c r="A134" s="569"/>
      <c r="B134" s="166" t="s">
        <v>3184</v>
      </c>
      <c r="C134" s="1858"/>
      <c r="D134" s="1833"/>
      <c r="E134" s="1835"/>
      <c r="F134" s="1979"/>
      <c r="G134" s="2142"/>
      <c r="H134" s="135"/>
      <c r="I134" s="1894"/>
      <c r="J134" s="1845"/>
      <c r="K134" s="1906"/>
      <c r="L134" s="1957"/>
      <c r="M134" s="1834"/>
      <c r="N134" s="1839"/>
      <c r="O134" s="1832"/>
      <c r="P134" s="1833"/>
      <c r="Q134" s="1464"/>
      <c r="R134" s="1464"/>
      <c r="S134" s="1834"/>
      <c r="T134" s="1834"/>
    </row>
    <row r="135" spans="1:20" ht="15" customHeight="1" x14ac:dyDescent="0.25">
      <c r="A135" s="569"/>
      <c r="B135" s="166" t="s">
        <v>3185</v>
      </c>
      <c r="C135" s="992"/>
      <c r="D135" s="1833"/>
      <c r="E135" s="186"/>
      <c r="F135" s="1077"/>
      <c r="G135" s="2142"/>
      <c r="H135" s="1835"/>
      <c r="I135" s="1894"/>
      <c r="J135" s="1845"/>
      <c r="K135" s="1906"/>
      <c r="L135" s="1957"/>
      <c r="M135" s="1834"/>
      <c r="N135" s="1839"/>
      <c r="O135" s="1832"/>
      <c r="P135" s="1833"/>
      <c r="Q135" s="1464"/>
      <c r="R135" s="1464"/>
      <c r="S135" s="1834"/>
      <c r="T135" s="1834"/>
    </row>
    <row r="136" spans="1:20" ht="15" customHeight="1" x14ac:dyDescent="0.25">
      <c r="A136" s="569"/>
      <c r="B136" s="166" t="s">
        <v>3186</v>
      </c>
      <c r="C136" s="123" t="s">
        <v>157</v>
      </c>
      <c r="D136" s="966"/>
      <c r="E136" s="1443" t="s">
        <v>157</v>
      </c>
      <c r="F136" s="1440" t="s">
        <v>157</v>
      </c>
      <c r="G136" s="1458"/>
      <c r="H136" s="1443" t="s">
        <v>157</v>
      </c>
      <c r="I136" s="1441" t="s">
        <v>157</v>
      </c>
      <c r="J136" s="978"/>
      <c r="K136" s="1444" t="s">
        <v>157</v>
      </c>
      <c r="L136" s="1455" t="s">
        <v>157</v>
      </c>
      <c r="M136" s="1456" t="s">
        <v>157</v>
      </c>
      <c r="N136" s="1456"/>
      <c r="O136" s="1720" t="s">
        <v>157</v>
      </c>
      <c r="P136" s="966" t="s">
        <v>157</v>
      </c>
      <c r="Q136" s="1464" t="s">
        <v>157</v>
      </c>
      <c r="R136" s="1464"/>
      <c r="S136" s="437" t="s">
        <v>157</v>
      </c>
      <c r="T136" s="437" t="s">
        <v>157</v>
      </c>
    </row>
    <row r="137" spans="1:20" ht="15" customHeight="1" x14ac:dyDescent="0.25">
      <c r="A137" s="569"/>
      <c r="B137" s="166" t="s">
        <v>157</v>
      </c>
      <c r="C137" s="135" t="s">
        <v>157</v>
      </c>
      <c r="D137" s="1251"/>
      <c r="E137" s="1443" t="s">
        <v>157</v>
      </c>
      <c r="F137" s="1440" t="s">
        <v>157</v>
      </c>
      <c r="G137" s="1466" t="s">
        <v>157</v>
      </c>
      <c r="H137" s="1459" t="s">
        <v>157</v>
      </c>
      <c r="I137" s="1460" t="s">
        <v>157</v>
      </c>
      <c r="J137" s="1012" t="s">
        <v>157</v>
      </c>
      <c r="K137" s="1461" t="s">
        <v>157</v>
      </c>
      <c r="L137" s="1462" t="s">
        <v>157</v>
      </c>
      <c r="M137" s="1463" t="s">
        <v>157</v>
      </c>
      <c r="N137" s="1566"/>
      <c r="O137" s="1327" t="s">
        <v>238</v>
      </c>
      <c r="P137" s="966" t="s">
        <v>157</v>
      </c>
      <c r="Q137" s="1464" t="s">
        <v>157</v>
      </c>
      <c r="R137" s="1464"/>
      <c r="S137" s="1465" t="s">
        <v>157</v>
      </c>
      <c r="T137" s="1465" t="s">
        <v>157</v>
      </c>
    </row>
    <row r="138" spans="1:20" ht="15" customHeight="1" thickBot="1" x14ac:dyDescent="0.3">
      <c r="A138" s="570"/>
      <c r="B138" s="1451" t="s">
        <v>328</v>
      </c>
      <c r="C138" s="124"/>
      <c r="D138" s="1285"/>
      <c r="E138" s="1467"/>
      <c r="F138" s="1445"/>
      <c r="G138" s="1468"/>
      <c r="H138" s="1467"/>
      <c r="I138" s="1446"/>
      <c r="J138" s="968"/>
      <c r="K138" s="1448"/>
      <c r="L138" s="1469"/>
      <c r="M138" s="1470"/>
      <c r="N138" s="1333"/>
      <c r="O138" s="1333"/>
      <c r="P138" s="1285"/>
      <c r="Q138" s="1333"/>
      <c r="R138" s="1333"/>
      <c r="S138" s="1470"/>
      <c r="T138" s="1470" t="s">
        <v>157</v>
      </c>
    </row>
    <row r="139" spans="1:20" ht="15" customHeight="1" thickBot="1" x14ac:dyDescent="0.3">
      <c r="A139" s="571">
        <v>31</v>
      </c>
      <c r="B139" s="652" t="s">
        <v>3213</v>
      </c>
      <c r="C139" s="993" t="s">
        <v>1929</v>
      </c>
      <c r="D139" s="947"/>
      <c r="E139" s="999" t="s">
        <v>1930</v>
      </c>
      <c r="F139" s="1081">
        <v>80</v>
      </c>
      <c r="G139" s="844">
        <v>0</v>
      </c>
      <c r="H139" s="453">
        <f>ROUND($G$139*$F$139/F139,2)</f>
        <v>0</v>
      </c>
      <c r="I139" s="62" t="s">
        <v>50</v>
      </c>
      <c r="J139" s="120">
        <v>27</v>
      </c>
      <c r="K139" s="270">
        <f>IF(OR(ISBLANK(J139),G139=0,ISBLANK(G139)),,ROUND(J139+$K$3,2))</f>
        <v>0</v>
      </c>
      <c r="L139" s="512">
        <f>ROUND(H139*K139,2)</f>
        <v>0</v>
      </c>
      <c r="M139" s="934">
        <f>ROUND(K139/F139,2)</f>
        <v>0</v>
      </c>
      <c r="N139" s="2058">
        <v>24.36</v>
      </c>
      <c r="O139" s="1330">
        <v>1.6162000000000001</v>
      </c>
      <c r="P139" s="1315">
        <v>1.62</v>
      </c>
      <c r="Q139" s="1326">
        <f>ROUND(O139*P139,2)</f>
        <v>2.62</v>
      </c>
      <c r="R139" s="1675">
        <f>K139-Q139</f>
        <v>-2.62</v>
      </c>
      <c r="S139" s="1834">
        <f>R139/F139</f>
        <v>-3.2750000000000001E-2</v>
      </c>
      <c r="T139" s="1834">
        <f>N139/F139</f>
        <v>0.30449999999999999</v>
      </c>
    </row>
    <row r="140" spans="1:20" ht="15" customHeight="1" x14ac:dyDescent="0.25">
      <c r="A140" s="569"/>
      <c r="B140" s="166" t="s">
        <v>1928</v>
      </c>
      <c r="C140" s="123" t="s">
        <v>157</v>
      </c>
      <c r="D140" s="966"/>
      <c r="E140" s="1443" t="s">
        <v>157</v>
      </c>
      <c r="F140" s="1440" t="s">
        <v>157</v>
      </c>
      <c r="G140" s="1458"/>
      <c r="H140" s="1443" t="s">
        <v>157</v>
      </c>
      <c r="I140" s="1441" t="s">
        <v>157</v>
      </c>
      <c r="J140" s="978"/>
      <c r="K140" s="1444" t="s">
        <v>157</v>
      </c>
      <c r="L140" s="1455" t="s">
        <v>157</v>
      </c>
      <c r="M140" s="1456" t="s">
        <v>157</v>
      </c>
      <c r="N140" s="1456"/>
      <c r="O140" s="1720" t="s">
        <v>157</v>
      </c>
      <c r="P140" s="966" t="s">
        <v>157</v>
      </c>
      <c r="Q140" s="1464" t="s">
        <v>157</v>
      </c>
      <c r="R140" s="1464"/>
      <c r="S140" s="437" t="s">
        <v>157</v>
      </c>
      <c r="T140" s="437" t="s">
        <v>157</v>
      </c>
    </row>
    <row r="141" spans="1:20" ht="15" customHeight="1" x14ac:dyDescent="0.25">
      <c r="A141" s="569"/>
      <c r="B141" s="166" t="s">
        <v>1931</v>
      </c>
      <c r="C141" s="135" t="s">
        <v>157</v>
      </c>
      <c r="D141" s="1251"/>
      <c r="E141" s="1443" t="s">
        <v>157</v>
      </c>
      <c r="F141" s="1440" t="s">
        <v>157</v>
      </c>
      <c r="G141" s="1466" t="s">
        <v>157</v>
      </c>
      <c r="H141" s="1459" t="s">
        <v>157</v>
      </c>
      <c r="I141" s="1460" t="s">
        <v>157</v>
      </c>
      <c r="J141" s="1012" t="s">
        <v>157</v>
      </c>
      <c r="K141" s="1461" t="s">
        <v>157</v>
      </c>
      <c r="L141" s="1462" t="s">
        <v>157</v>
      </c>
      <c r="M141" s="1463" t="s">
        <v>157</v>
      </c>
      <c r="N141" s="1566"/>
      <c r="O141" s="1327" t="s">
        <v>238</v>
      </c>
      <c r="P141" s="966" t="s">
        <v>157</v>
      </c>
      <c r="Q141" s="1464" t="s">
        <v>157</v>
      </c>
      <c r="R141" s="1464"/>
      <c r="S141" s="1465" t="s">
        <v>157</v>
      </c>
      <c r="T141" s="1465" t="s">
        <v>157</v>
      </c>
    </row>
    <row r="142" spans="1:20" ht="15" customHeight="1" thickBot="1" x14ac:dyDescent="0.3">
      <c r="A142" s="570"/>
      <c r="B142" s="1451" t="s">
        <v>328</v>
      </c>
      <c r="C142" s="124"/>
      <c r="D142" s="1285"/>
      <c r="E142" s="1467"/>
      <c r="F142" s="1445"/>
      <c r="G142" s="1468"/>
      <c r="H142" s="1467"/>
      <c r="I142" s="1446"/>
      <c r="J142" s="968"/>
      <c r="K142" s="1448"/>
      <c r="L142" s="1469"/>
      <c r="M142" s="1470"/>
      <c r="N142" s="1333"/>
      <c r="O142" s="1333"/>
      <c r="P142" s="1285"/>
      <c r="Q142" s="1333"/>
      <c r="R142" s="1333"/>
      <c r="S142" s="1470"/>
      <c r="T142" s="1470" t="s">
        <v>157</v>
      </c>
    </row>
    <row r="143" spans="1:20" ht="15" customHeight="1" thickBot="1" x14ac:dyDescent="0.3">
      <c r="A143" s="571">
        <v>32</v>
      </c>
      <c r="B143" s="1980" t="s">
        <v>3188</v>
      </c>
      <c r="C143" s="2031" t="s">
        <v>1932</v>
      </c>
      <c r="D143" s="947"/>
      <c r="E143" s="1825" t="s">
        <v>1933</v>
      </c>
      <c r="F143" s="1993">
        <v>80</v>
      </c>
      <c r="G143" s="844">
        <v>0</v>
      </c>
      <c r="H143" s="453">
        <f>ROUND($G$143*$F$143/F143,2)</f>
        <v>0</v>
      </c>
      <c r="I143" s="62" t="s">
        <v>50</v>
      </c>
      <c r="J143" s="120">
        <v>27</v>
      </c>
      <c r="K143" s="270">
        <f>IF(OR(ISBLANK(J143),G143=0,ISBLANK(G143)),,ROUND(J143+$K$3,2))</f>
        <v>0</v>
      </c>
      <c r="L143" s="512">
        <f>ROUND(H143*K143,2)</f>
        <v>0</v>
      </c>
      <c r="M143" s="934">
        <f>ROUND(K143/F143,2)</f>
        <v>0</v>
      </c>
      <c r="N143" s="2058">
        <v>20.89</v>
      </c>
      <c r="O143" s="1330">
        <v>1.6291</v>
      </c>
      <c r="P143" s="1315">
        <v>3.75</v>
      </c>
      <c r="Q143" s="1326">
        <f>ROUND(O143*P143,2)</f>
        <v>6.11</v>
      </c>
      <c r="R143" s="1675">
        <f>K143-Q143</f>
        <v>-6.11</v>
      </c>
      <c r="S143" s="1834">
        <f>R143/F143</f>
        <v>-7.6374999999999998E-2</v>
      </c>
      <c r="T143" s="1834">
        <f>N143/F143</f>
        <v>0.261125</v>
      </c>
    </row>
    <row r="144" spans="1:20" ht="15" customHeight="1" x14ac:dyDescent="0.25">
      <c r="A144" s="569"/>
      <c r="B144" s="34" t="s">
        <v>3189</v>
      </c>
      <c r="C144" s="123"/>
      <c r="D144" s="1833"/>
      <c r="E144" s="1443"/>
      <c r="F144" s="1440"/>
      <c r="G144" s="2145"/>
      <c r="H144" s="1443"/>
      <c r="I144" s="2095"/>
      <c r="J144" s="1845"/>
      <c r="K144" s="1906"/>
      <c r="L144" s="1957"/>
      <c r="M144" s="1834"/>
      <c r="N144" s="1839"/>
      <c r="O144" s="1832"/>
      <c r="P144" s="1833"/>
      <c r="Q144" s="1464"/>
      <c r="R144" s="1464"/>
      <c r="S144" s="1932"/>
      <c r="T144" s="1932"/>
    </row>
    <row r="145" spans="1:20" ht="15" customHeight="1" x14ac:dyDescent="0.25">
      <c r="A145" s="569"/>
      <c r="B145" s="63" t="s">
        <v>3190</v>
      </c>
      <c r="C145" s="992"/>
      <c r="D145" s="1833"/>
      <c r="E145" s="1535"/>
      <c r="F145" s="1536"/>
      <c r="G145" s="2145"/>
      <c r="H145" s="2072"/>
      <c r="I145" s="2095"/>
      <c r="J145" s="1845"/>
      <c r="K145" s="1906"/>
      <c r="L145" s="1957"/>
      <c r="M145" s="1834"/>
      <c r="N145" s="1839"/>
      <c r="O145" s="1832"/>
      <c r="P145" s="1833"/>
      <c r="Q145" s="1464"/>
      <c r="R145" s="1464"/>
      <c r="S145" s="1932"/>
      <c r="T145" s="1932"/>
    </row>
    <row r="146" spans="1:20" ht="15" customHeight="1" x14ac:dyDescent="0.25">
      <c r="A146" s="569"/>
      <c r="B146" s="166" t="s">
        <v>3191</v>
      </c>
      <c r="C146" s="123" t="s">
        <v>157</v>
      </c>
      <c r="D146" s="966" t="s">
        <v>157</v>
      </c>
      <c r="E146" s="135" t="s">
        <v>157</v>
      </c>
      <c r="F146" s="1088" t="s">
        <v>157</v>
      </c>
      <c r="G146" s="754"/>
      <c r="H146" s="135" t="s">
        <v>157</v>
      </c>
      <c r="I146" s="34" t="s">
        <v>238</v>
      </c>
      <c r="J146" s="978" t="s">
        <v>157</v>
      </c>
      <c r="K146" s="134" t="s">
        <v>157</v>
      </c>
      <c r="L146" s="164" t="s">
        <v>157</v>
      </c>
      <c r="M146" s="262" t="s">
        <v>157</v>
      </c>
      <c r="N146" s="262"/>
      <c r="O146" s="1720" t="s">
        <v>157</v>
      </c>
      <c r="P146" s="966" t="s">
        <v>157</v>
      </c>
      <c r="Q146" s="1464" t="s">
        <v>157</v>
      </c>
      <c r="R146" s="1464" t="s">
        <v>157</v>
      </c>
      <c r="S146" s="1465" t="s">
        <v>157</v>
      </c>
      <c r="T146" s="1465" t="s">
        <v>157</v>
      </c>
    </row>
    <row r="147" spans="1:20" ht="15" customHeight="1" thickBot="1" x14ac:dyDescent="0.3">
      <c r="A147" s="570"/>
      <c r="B147" s="1451" t="s">
        <v>1848</v>
      </c>
      <c r="C147" s="124"/>
      <c r="D147" s="1285"/>
      <c r="E147" s="1467"/>
      <c r="F147" s="1445"/>
      <c r="G147" s="1468"/>
      <c r="H147" s="1467"/>
      <c r="I147" s="1446"/>
      <c r="J147" s="968"/>
      <c r="K147" s="1448"/>
      <c r="L147" s="1469"/>
      <c r="M147" s="1470"/>
      <c r="N147" s="1333"/>
      <c r="O147" s="1333"/>
      <c r="P147" s="1285"/>
      <c r="Q147" s="1333"/>
      <c r="R147" s="1333"/>
      <c r="S147" s="1470"/>
      <c r="T147" s="1470" t="s">
        <v>157</v>
      </c>
    </row>
    <row r="148" spans="1:20" ht="15" customHeight="1" thickBot="1" x14ac:dyDescent="0.3">
      <c r="A148" s="571">
        <v>33</v>
      </c>
      <c r="B148" s="1980" t="s">
        <v>3192</v>
      </c>
      <c r="C148" s="2031" t="s">
        <v>3196</v>
      </c>
      <c r="D148" s="947"/>
      <c r="E148" s="1825" t="s">
        <v>3197</v>
      </c>
      <c r="F148" s="1993">
        <v>96</v>
      </c>
      <c r="G148" s="844">
        <v>0</v>
      </c>
      <c r="H148" s="453">
        <f>ROUND($G$148*$F$148/F148,2)</f>
        <v>0</v>
      </c>
      <c r="I148" s="62" t="s">
        <v>50</v>
      </c>
      <c r="J148" s="120">
        <v>48.5</v>
      </c>
      <c r="K148" s="270">
        <f>IF(OR(ISBLANK(J148),G148=0,ISBLANK(G148)),,ROUND(J148+$K$3,2))</f>
        <v>0</v>
      </c>
      <c r="L148" s="512">
        <f>ROUND(H148*K148,2)</f>
        <v>0</v>
      </c>
      <c r="M148" s="934">
        <f>ROUND(K148/F148,2)</f>
        <v>0</v>
      </c>
      <c r="N148" s="2058">
        <v>47.02</v>
      </c>
      <c r="O148" s="1330">
        <v>1.6291</v>
      </c>
      <c r="P148" s="1315">
        <v>0.91</v>
      </c>
      <c r="Q148" s="1326">
        <f>ROUND(O148*P148,2)</f>
        <v>1.48</v>
      </c>
      <c r="R148" s="1675">
        <f>K148-Q148</f>
        <v>-1.48</v>
      </c>
      <c r="S148" s="1834">
        <f>R148/F148</f>
        <v>-1.5416666666666667E-2</v>
      </c>
      <c r="T148" s="1834">
        <f>N148/F148</f>
        <v>0.48979166666666668</v>
      </c>
    </row>
    <row r="149" spans="1:20" ht="15" customHeight="1" x14ac:dyDescent="0.25">
      <c r="A149" s="569"/>
      <c r="B149" s="34" t="s">
        <v>3193</v>
      </c>
      <c r="C149" s="123"/>
      <c r="D149" s="1833"/>
      <c r="E149" s="1443"/>
      <c r="F149" s="1440"/>
      <c r="G149" s="2145"/>
      <c r="H149" s="1443"/>
      <c r="I149" s="2095"/>
      <c r="J149" s="1845"/>
      <c r="K149" s="1906"/>
      <c r="L149" s="1957"/>
      <c r="M149" s="1834"/>
      <c r="N149" s="1839"/>
      <c r="O149" s="1832"/>
      <c r="P149" s="1833"/>
      <c r="Q149" s="1464"/>
      <c r="R149" s="1464"/>
      <c r="S149" s="1932"/>
      <c r="T149" s="1932"/>
    </row>
    <row r="150" spans="1:20" ht="15" customHeight="1" x14ac:dyDescent="0.25">
      <c r="A150" s="569"/>
      <c r="B150" s="63" t="s">
        <v>3194</v>
      </c>
      <c r="C150" s="992"/>
      <c r="D150" s="1833"/>
      <c r="E150" s="1535"/>
      <c r="F150" s="1536"/>
      <c r="G150" s="2145"/>
      <c r="H150" s="2072"/>
      <c r="I150" s="2095"/>
      <c r="J150" s="1845"/>
      <c r="K150" s="1906"/>
      <c r="L150" s="1957"/>
      <c r="M150" s="1834"/>
      <c r="N150" s="1839"/>
      <c r="O150" s="1832"/>
      <c r="P150" s="1833"/>
      <c r="Q150" s="1464"/>
      <c r="R150" s="1464"/>
      <c r="S150" s="1932"/>
      <c r="T150" s="1932"/>
    </row>
    <row r="151" spans="1:20" ht="15" customHeight="1" x14ac:dyDescent="0.25">
      <c r="A151" s="569"/>
      <c r="B151" s="166" t="s">
        <v>157</v>
      </c>
      <c r="C151" s="123" t="s">
        <v>157</v>
      </c>
      <c r="D151" s="966" t="s">
        <v>157</v>
      </c>
      <c r="E151" s="135" t="s">
        <v>157</v>
      </c>
      <c r="F151" s="1088" t="s">
        <v>157</v>
      </c>
      <c r="G151" s="754"/>
      <c r="H151" s="135" t="s">
        <v>157</v>
      </c>
      <c r="I151" s="34" t="s">
        <v>238</v>
      </c>
      <c r="J151" s="978" t="s">
        <v>157</v>
      </c>
      <c r="K151" s="134" t="s">
        <v>157</v>
      </c>
      <c r="L151" s="164" t="s">
        <v>157</v>
      </c>
      <c r="M151" s="262" t="s">
        <v>157</v>
      </c>
      <c r="N151" s="262"/>
      <c r="O151" s="1720" t="s">
        <v>157</v>
      </c>
      <c r="P151" s="966" t="s">
        <v>157</v>
      </c>
      <c r="Q151" s="1464" t="s">
        <v>157</v>
      </c>
      <c r="R151" s="1464" t="s">
        <v>157</v>
      </c>
      <c r="S151" s="1465" t="s">
        <v>157</v>
      </c>
      <c r="T151" s="1465" t="s">
        <v>157</v>
      </c>
    </row>
    <row r="152" spans="1:20" ht="15" customHeight="1" thickBot="1" x14ac:dyDescent="0.3">
      <c r="A152" s="570"/>
      <c r="B152" s="1451" t="s">
        <v>3195</v>
      </c>
      <c r="C152" s="124"/>
      <c r="D152" s="1285"/>
      <c r="E152" s="1467"/>
      <c r="F152" s="1445"/>
      <c r="G152" s="1468"/>
      <c r="H152" s="1467"/>
      <c r="I152" s="1446"/>
      <c r="J152" s="968"/>
      <c r="K152" s="1448"/>
      <c r="L152" s="1469"/>
      <c r="M152" s="1470"/>
      <c r="N152" s="1333"/>
      <c r="O152" s="1333"/>
      <c r="P152" s="1285"/>
      <c r="Q152" s="1333"/>
      <c r="R152" s="1333"/>
      <c r="S152" s="1470"/>
      <c r="T152" s="1470" t="s">
        <v>157</v>
      </c>
    </row>
    <row r="153" spans="1:20" ht="15" customHeight="1" thickBot="1" x14ac:dyDescent="0.3">
      <c r="A153" s="571">
        <v>34</v>
      </c>
      <c r="B153" s="1980" t="s">
        <v>3198</v>
      </c>
      <c r="C153" s="2031" t="s">
        <v>3202</v>
      </c>
      <c r="D153" s="947"/>
      <c r="E153" s="1825" t="s">
        <v>3203</v>
      </c>
      <c r="F153" s="1993">
        <v>160</v>
      </c>
      <c r="G153" s="844">
        <v>0</v>
      </c>
      <c r="H153" s="453">
        <f>ROUND($G$153*$F$153/F153,2)</f>
        <v>0</v>
      </c>
      <c r="I153" s="62" t="s">
        <v>50</v>
      </c>
      <c r="J153" s="120">
        <v>73.77</v>
      </c>
      <c r="K153" s="270">
        <f>IF(OR(ISBLANK(J153),G153=0,ISBLANK(G153)),,ROUND(J153+$K$3,2))</f>
        <v>0</v>
      </c>
      <c r="L153" s="512">
        <f>ROUND(H153*K153,2)</f>
        <v>0</v>
      </c>
      <c r="M153" s="934">
        <f>ROUND(K153/F153,2)</f>
        <v>0</v>
      </c>
      <c r="N153" s="2058">
        <v>62.06</v>
      </c>
      <c r="O153" s="1330">
        <v>1.6291</v>
      </c>
      <c r="P153" s="1315">
        <v>7.19</v>
      </c>
      <c r="Q153" s="1326">
        <f>ROUND(O153*P153,2)</f>
        <v>11.71</v>
      </c>
      <c r="R153" s="1675">
        <f>K153-Q153</f>
        <v>-11.71</v>
      </c>
      <c r="S153" s="1834">
        <f>R153/F153</f>
        <v>-7.3187500000000003E-2</v>
      </c>
      <c r="T153" s="1834">
        <f>N153/F153</f>
        <v>0.38787500000000003</v>
      </c>
    </row>
    <row r="154" spans="1:20" ht="15" customHeight="1" x14ac:dyDescent="0.25">
      <c r="A154" s="569"/>
      <c r="B154" s="34" t="s">
        <v>3199</v>
      </c>
      <c r="C154" s="123"/>
      <c r="D154" s="1833"/>
      <c r="E154" s="1443"/>
      <c r="F154" s="1440"/>
      <c r="G154" s="2145"/>
      <c r="H154" s="1443"/>
      <c r="I154" s="2095"/>
      <c r="J154" s="1845"/>
      <c r="K154" s="1906"/>
      <c r="L154" s="1957"/>
      <c r="M154" s="1834"/>
      <c r="N154" s="1839"/>
      <c r="O154" s="1832"/>
      <c r="P154" s="1833"/>
      <c r="Q154" s="1464"/>
      <c r="R154" s="1464"/>
      <c r="S154" s="1932"/>
      <c r="T154" s="1932"/>
    </row>
    <row r="155" spans="1:20" ht="15" customHeight="1" x14ac:dyDescent="0.25">
      <c r="A155" s="569"/>
      <c r="B155" s="63" t="s">
        <v>3200</v>
      </c>
      <c r="C155" s="992"/>
      <c r="D155" s="1833"/>
      <c r="E155" s="1535"/>
      <c r="F155" s="1536"/>
      <c r="G155" s="2145"/>
      <c r="H155" s="2072"/>
      <c r="I155" s="2095"/>
      <c r="J155" s="1845"/>
      <c r="K155" s="1906"/>
      <c r="L155" s="1957"/>
      <c r="M155" s="1834"/>
      <c r="N155" s="1839"/>
      <c r="O155" s="1832"/>
      <c r="P155" s="1833"/>
      <c r="Q155" s="1464"/>
      <c r="R155" s="1464"/>
      <c r="S155" s="1932"/>
      <c r="T155" s="1932"/>
    </row>
    <row r="156" spans="1:20" ht="15" customHeight="1" x14ac:dyDescent="0.25">
      <c r="A156" s="569"/>
      <c r="B156" s="166" t="s">
        <v>157</v>
      </c>
      <c r="C156" s="123" t="s">
        <v>157</v>
      </c>
      <c r="D156" s="966" t="s">
        <v>157</v>
      </c>
      <c r="E156" s="135" t="s">
        <v>157</v>
      </c>
      <c r="F156" s="1088" t="s">
        <v>157</v>
      </c>
      <c r="G156" s="754"/>
      <c r="H156" s="135" t="s">
        <v>157</v>
      </c>
      <c r="I156" s="34" t="s">
        <v>238</v>
      </c>
      <c r="J156" s="978" t="s">
        <v>157</v>
      </c>
      <c r="K156" s="134" t="s">
        <v>157</v>
      </c>
      <c r="L156" s="164" t="s">
        <v>157</v>
      </c>
      <c r="M156" s="262" t="s">
        <v>157</v>
      </c>
      <c r="N156" s="262"/>
      <c r="O156" s="1720" t="s">
        <v>157</v>
      </c>
      <c r="P156" s="966" t="s">
        <v>157</v>
      </c>
      <c r="Q156" s="1464" t="s">
        <v>157</v>
      </c>
      <c r="R156" s="1464" t="s">
        <v>157</v>
      </c>
      <c r="S156" s="1465" t="s">
        <v>157</v>
      </c>
      <c r="T156" s="1465" t="s">
        <v>157</v>
      </c>
    </row>
    <row r="157" spans="1:20" ht="15" customHeight="1" thickBot="1" x14ac:dyDescent="0.3">
      <c r="A157" s="570"/>
      <c r="B157" s="1451" t="s">
        <v>3201</v>
      </c>
      <c r="C157" s="124"/>
      <c r="D157" s="1285"/>
      <c r="E157" s="1467"/>
      <c r="F157" s="1445"/>
      <c r="G157" s="1468"/>
      <c r="H157" s="1467"/>
      <c r="I157" s="1446"/>
      <c r="J157" s="968"/>
      <c r="K157" s="1448"/>
      <c r="L157" s="1469"/>
      <c r="M157" s="1470"/>
      <c r="N157" s="1333"/>
      <c r="O157" s="1333"/>
      <c r="P157" s="1285"/>
      <c r="Q157" s="1333"/>
      <c r="R157" s="1333"/>
      <c r="S157" s="1470"/>
      <c r="T157" s="1465" t="s">
        <v>157</v>
      </c>
    </row>
    <row r="158" spans="1:20" ht="15" customHeight="1" thickBot="1" x14ac:dyDescent="0.3">
      <c r="A158" s="571">
        <v>35</v>
      </c>
      <c r="B158" s="652" t="s">
        <v>1934</v>
      </c>
      <c r="C158" s="993" t="s">
        <v>1936</v>
      </c>
      <c r="D158" s="947"/>
      <c r="E158" s="999" t="s">
        <v>1938</v>
      </c>
      <c r="F158" s="1081">
        <v>120</v>
      </c>
      <c r="G158" s="844">
        <v>50</v>
      </c>
      <c r="H158" s="453">
        <f>ROUND($G$158*$F$158/F158,2)</f>
        <v>50</v>
      </c>
      <c r="I158" s="62" t="s">
        <v>50</v>
      </c>
      <c r="J158" s="120">
        <v>47.03</v>
      </c>
      <c r="K158" s="270">
        <f>IF(OR(ISBLANK(J158),G158=0,ISBLANK(G158)),,ROUND(J158+$K$3,2))</f>
        <v>47.03</v>
      </c>
      <c r="L158" s="512">
        <f>ROUND(H158*K158,2)</f>
        <v>2351.5</v>
      </c>
      <c r="M158" s="934">
        <f>ROUND(K158/F158,2)</f>
        <v>0.39</v>
      </c>
      <c r="N158" s="2058">
        <v>43.88</v>
      </c>
      <c r="O158" s="1330">
        <v>1.6291</v>
      </c>
      <c r="P158" s="1315">
        <v>1.9</v>
      </c>
      <c r="Q158" s="1326">
        <f>ROUND(O158*P158,2)</f>
        <v>3.1</v>
      </c>
      <c r="R158" s="1675">
        <f>K158-Q158</f>
        <v>43.93</v>
      </c>
      <c r="S158" s="1834">
        <f>R158/F158</f>
        <v>0.36608333333333332</v>
      </c>
      <c r="T158" s="1834">
        <f>N158/F158</f>
        <v>0.3656666666666667</v>
      </c>
    </row>
    <row r="159" spans="1:20" ht="15" customHeight="1" x14ac:dyDescent="0.25">
      <c r="A159" s="569"/>
      <c r="B159" s="166" t="s">
        <v>1935</v>
      </c>
      <c r="C159" s="123" t="s">
        <v>1937</v>
      </c>
      <c r="D159" s="947"/>
      <c r="E159" s="135" t="s">
        <v>1939</v>
      </c>
      <c r="F159" s="1088">
        <v>96</v>
      </c>
      <c r="G159" s="754"/>
      <c r="H159" s="135">
        <f>ROUND($G$158*$F$158/F159,2)</f>
        <v>62.5</v>
      </c>
      <c r="I159" s="34" t="s">
        <v>50</v>
      </c>
      <c r="J159" s="978"/>
      <c r="K159" s="1444"/>
      <c r="L159" s="1455"/>
      <c r="M159" s="1456"/>
      <c r="N159" s="1456"/>
      <c r="O159" s="1720">
        <v>1.6291</v>
      </c>
      <c r="P159" s="947">
        <v>4.2</v>
      </c>
      <c r="Q159" s="1326">
        <f>ROUND(O159*P159,2)</f>
        <v>6.84</v>
      </c>
      <c r="R159" s="1326" t="s">
        <v>157</v>
      </c>
      <c r="S159" s="437" t="s">
        <v>157</v>
      </c>
      <c r="T159" s="437" t="s">
        <v>157</v>
      </c>
    </row>
    <row r="160" spans="1:20" ht="15" customHeight="1" x14ac:dyDescent="0.25">
      <c r="A160" s="569"/>
      <c r="B160" s="166" t="s">
        <v>1931</v>
      </c>
      <c r="C160" s="135" t="s">
        <v>157</v>
      </c>
      <c r="D160" s="1251"/>
      <c r="E160" s="1443" t="s">
        <v>157</v>
      </c>
      <c r="F160" s="1440" t="s">
        <v>157</v>
      </c>
      <c r="G160" s="1466" t="s">
        <v>157</v>
      </c>
      <c r="H160" s="1459" t="s">
        <v>157</v>
      </c>
      <c r="I160" s="1460" t="s">
        <v>157</v>
      </c>
      <c r="J160" s="1012" t="s">
        <v>157</v>
      </c>
      <c r="K160" s="1461" t="s">
        <v>157</v>
      </c>
      <c r="L160" s="1462" t="s">
        <v>157</v>
      </c>
      <c r="M160" s="1463" t="s">
        <v>157</v>
      </c>
      <c r="N160" s="1566"/>
      <c r="O160" s="1327" t="s">
        <v>238</v>
      </c>
      <c r="P160" s="966" t="s">
        <v>157</v>
      </c>
      <c r="Q160" s="1464" t="s">
        <v>157</v>
      </c>
      <c r="R160" s="1464"/>
      <c r="S160" s="1465" t="s">
        <v>157</v>
      </c>
      <c r="T160" s="1465" t="s">
        <v>157</v>
      </c>
    </row>
    <row r="161" spans="1:20" ht="15" customHeight="1" thickBot="1" x14ac:dyDescent="0.3">
      <c r="A161" s="570"/>
      <c r="B161" s="1451" t="s">
        <v>328</v>
      </c>
      <c r="C161" s="124"/>
      <c r="D161" s="1285"/>
      <c r="E161" s="1467"/>
      <c r="F161" s="1445"/>
      <c r="G161" s="1468"/>
      <c r="H161" s="1467"/>
      <c r="I161" s="1446"/>
      <c r="J161" s="968"/>
      <c r="K161" s="1448"/>
      <c r="L161" s="1469"/>
      <c r="M161" s="1470"/>
      <c r="N161" s="1333"/>
      <c r="O161" s="1333"/>
      <c r="P161" s="1285"/>
      <c r="Q161" s="1333"/>
      <c r="R161" s="1333"/>
      <c r="S161" s="1470"/>
      <c r="T161" s="1465" t="s">
        <v>157</v>
      </c>
    </row>
    <row r="162" spans="1:20" ht="15" customHeight="1" thickBot="1" x14ac:dyDescent="0.3">
      <c r="A162" s="298"/>
      <c r="B162" s="299"/>
      <c r="C162" s="299"/>
      <c r="D162" s="1002"/>
      <c r="E162" s="400"/>
      <c r="F162" s="401"/>
      <c r="G162" s="524"/>
      <c r="H162" s="302"/>
      <c r="I162" s="300"/>
      <c r="J162" s="523"/>
      <c r="K162" s="301"/>
      <c r="L162" s="303"/>
      <c r="M162" s="304"/>
      <c r="N162" s="520"/>
      <c r="O162" s="520"/>
      <c r="P162" s="10"/>
      <c r="Q162" s="334"/>
      <c r="R162" s="334"/>
    </row>
    <row r="163" spans="1:20" ht="15" customHeight="1" thickTop="1" x14ac:dyDescent="0.25">
      <c r="A163" s="312"/>
      <c r="B163" s="23"/>
      <c r="C163" s="23"/>
      <c r="D163" s="436"/>
      <c r="E163" s="343"/>
      <c r="F163" s="236"/>
      <c r="G163" s="305">
        <v>0</v>
      </c>
      <c r="H163" s="27"/>
      <c r="I163" s="509" t="s">
        <v>66</v>
      </c>
      <c r="J163" s="526"/>
      <c r="K163" s="510"/>
      <c r="L163" s="28">
        <f>SUMIF(L8:L161,"&gt;0")</f>
        <v>14265.26</v>
      </c>
      <c r="M163" s="29"/>
      <c r="N163" s="520"/>
      <c r="O163" s="520"/>
      <c r="P163" s="10"/>
      <c r="Q163" s="334"/>
      <c r="R163" s="334"/>
    </row>
  </sheetData>
  <sheetProtection selectLockedCells="1"/>
  <mergeCells count="4">
    <mergeCell ref="E1:M1"/>
    <mergeCell ref="O1:T1"/>
    <mergeCell ref="E2:M2"/>
    <mergeCell ref="F3:J3"/>
  </mergeCells>
  <conditionalFormatting sqref="G140 G156:G157 G159 G134:G138 G161:G163 G64 G66 G68 G70 G72 G74 G76 G78 G80 G82 G84 G86 G88 G90 G92 G94 G96 G98 G100 G102 G104 G106 G108 G56:G58 G34:G36 G60 G62 G42:G43 G50:G52 O11:O15 Q11:R15 G38:G40 G13:G15 G9:G11 G17:G20 G22:G24 G26:G28 G30:G32 G45:G48 G54 G110 G112:G116 G118:G121 G123:G126 G128:G132 G142 G144:G147 G149:G152">
    <cfRule type="cellIs" dxfId="109" priority="52" stopIfTrue="1" operator="equal">
      <formula>0</formula>
    </cfRule>
  </conditionalFormatting>
  <conditionalFormatting sqref="G140 G156:G157 G159 G134:G138 G161:G163 G64 G66 G68 G70 G72 G74 G76 G78 G80 G82 G84 G86 G88 G90 G92 G94 G96 G98 G100 G102 G104 G106 G108 G56:G58 G34:G36 G60 G62 G42:G43 G50:G52 O11:O15 Q11:R15 G38:G40 G13:G15 G9:G11 G17:G20 G22:G24 G26:G28 G30:G32 G45:G48 G54 G110 G112:G116 G118:G121 G123:G126 G128:G132 G142 G144:G147 G149:G152">
    <cfRule type="cellIs" dxfId="108" priority="51" stopIfTrue="1" operator="equal">
      <formula>0</formula>
    </cfRule>
  </conditionalFormatting>
  <hyperlinks>
    <hyperlink ref="C2" location="'Recap Sheet'!B1" tooltip="Click here to return to recap sheet" display="Return to Recap Sheet"/>
  </hyperlinks>
  <pageMargins left="0.25" right="0.25" top="0.5" bottom="0.5" header="0.3" footer="0.3"/>
  <pageSetup scale="56" fitToHeight="0" orientation="landscape" r:id="rId1"/>
  <headerFooter>
    <oddHeader>&amp;C&amp;"-,Bold"&amp;10South Carolina School Food Service Purchasing Alliance, Inc.
2018-2019 Bid Lot A 
&amp;R&amp;10&amp;A
Page &amp;P of &amp;N</oddHead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401</vt:i4>
      </vt:variant>
      <vt:variant>
        <vt:lpstr>Named Ranges</vt:lpstr>
      </vt:variant>
      <vt:variant>
        <vt:i4>27</vt:i4>
      </vt:variant>
    </vt:vector>
  </HeadingPairs>
  <TitlesOfParts>
    <vt:vector size="428" baseType="lpstr">
      <vt:lpstr>Recap Sheet</vt:lpstr>
      <vt:lpstr>Chicken</vt:lpstr>
      <vt:lpstr>Beef</vt:lpstr>
      <vt:lpstr>Turkey</vt:lpstr>
      <vt:lpstr>Pork</vt:lpstr>
      <vt:lpstr>Fish</vt:lpstr>
      <vt:lpstr>Pizza</vt:lpstr>
      <vt:lpstr>Pizza </vt:lpstr>
      <vt:lpstr>Sheet19</vt:lpstr>
      <vt:lpstr>Sheet21</vt:lpstr>
      <vt:lpstr>Sheet22</vt:lpstr>
      <vt:lpstr>Sheet23</vt:lpstr>
      <vt:lpstr>Sheet24</vt:lpstr>
      <vt:lpstr>Sheet25</vt:lpstr>
      <vt:lpstr>Sheet26</vt:lpstr>
      <vt:lpstr>Sheet27</vt:lpstr>
      <vt:lpstr>Sheet111</vt:lpstr>
      <vt:lpstr>Sheet112</vt:lpstr>
      <vt:lpstr>Sheet113</vt:lpstr>
      <vt:lpstr>Sheet114</vt:lpstr>
      <vt:lpstr>Sheet115</vt:lpstr>
      <vt:lpstr>Sheet116</vt:lpstr>
      <vt:lpstr>Sheet117</vt:lpstr>
      <vt:lpstr>Sheet125</vt:lpstr>
      <vt:lpstr>Sheet126</vt:lpstr>
      <vt:lpstr>Sheet127</vt:lpstr>
      <vt:lpstr>Sheet128</vt:lpstr>
      <vt:lpstr>Sheet129</vt:lpstr>
      <vt:lpstr>Sheet130</vt:lpstr>
      <vt:lpstr>Sheet131</vt:lpstr>
      <vt:lpstr>Sheet132</vt:lpstr>
      <vt:lpstr>Sheet133</vt:lpstr>
      <vt:lpstr>Sheet134</vt:lpstr>
      <vt:lpstr>Sheet135</vt:lpstr>
      <vt:lpstr>Sheet136</vt:lpstr>
      <vt:lpstr>Sheet137</vt:lpstr>
      <vt:lpstr>Sheet138</vt:lpstr>
      <vt:lpstr>Sheet139</vt:lpstr>
      <vt:lpstr>Sheet140</vt:lpstr>
      <vt:lpstr>Sheet141</vt:lpstr>
      <vt:lpstr>Sheet142</vt:lpstr>
      <vt:lpstr>Sheet143</vt:lpstr>
      <vt:lpstr>Sheet144</vt:lpstr>
      <vt:lpstr>Sheet145</vt:lpstr>
      <vt:lpstr>Sheet146</vt:lpstr>
      <vt:lpstr>Sheet147</vt:lpstr>
      <vt:lpstr>Sheet148</vt:lpstr>
      <vt:lpstr>Sheet149</vt:lpstr>
      <vt:lpstr>Sheet150</vt:lpstr>
      <vt:lpstr>Sheet151</vt:lpstr>
      <vt:lpstr>Sheet152</vt:lpstr>
      <vt:lpstr>Sheet153</vt:lpstr>
      <vt:lpstr>Sheet154</vt:lpstr>
      <vt:lpstr>Sheet155</vt:lpstr>
      <vt:lpstr>Sheet156</vt:lpstr>
      <vt:lpstr>Sheet157</vt:lpstr>
      <vt:lpstr>Sheet158</vt:lpstr>
      <vt:lpstr>Sheet159</vt:lpstr>
      <vt:lpstr>Sheet160</vt:lpstr>
      <vt:lpstr>Sheet161</vt:lpstr>
      <vt:lpstr>Sheet162</vt:lpstr>
      <vt:lpstr>Sheet163</vt:lpstr>
      <vt:lpstr>Sheet164</vt:lpstr>
      <vt:lpstr>Sheet165</vt:lpstr>
      <vt:lpstr>Sheet166</vt:lpstr>
      <vt:lpstr>Sheet167</vt:lpstr>
      <vt:lpstr>Sheet168</vt:lpstr>
      <vt:lpstr>Sheet169</vt:lpstr>
      <vt:lpstr>Sheet170</vt:lpstr>
      <vt:lpstr>Sheet171</vt:lpstr>
      <vt:lpstr>Sheet172</vt:lpstr>
      <vt:lpstr>Sheet173</vt:lpstr>
      <vt:lpstr>Sheet174</vt:lpstr>
      <vt:lpstr>Sheet175</vt:lpstr>
      <vt:lpstr>Sheet176</vt:lpstr>
      <vt:lpstr>Sheet177</vt:lpstr>
      <vt:lpstr>Sheet178</vt:lpstr>
      <vt:lpstr>Sheet179</vt:lpstr>
      <vt:lpstr>Sheet180</vt:lpstr>
      <vt:lpstr>Sheet181</vt:lpstr>
      <vt:lpstr>Sheet182</vt:lpstr>
      <vt:lpstr>Sheet183</vt:lpstr>
      <vt:lpstr>Sheet184</vt:lpstr>
      <vt:lpstr>Sheet185</vt:lpstr>
      <vt:lpstr>Sheet186</vt:lpstr>
      <vt:lpstr>Sheet187</vt:lpstr>
      <vt:lpstr>Sheet188</vt:lpstr>
      <vt:lpstr>Sheet189</vt:lpstr>
      <vt:lpstr>Sheet190</vt:lpstr>
      <vt:lpstr>Sheet191</vt:lpstr>
      <vt:lpstr>Sheet192</vt:lpstr>
      <vt:lpstr>Sheet193</vt:lpstr>
      <vt:lpstr>Sheet194</vt:lpstr>
      <vt:lpstr>Sheet195</vt:lpstr>
      <vt:lpstr>Sheet196</vt:lpstr>
      <vt:lpstr>Sheet197</vt:lpstr>
      <vt:lpstr>Sheet198</vt:lpstr>
      <vt:lpstr>Sheet199</vt:lpstr>
      <vt:lpstr>Sheet200</vt:lpstr>
      <vt:lpstr>Sheet201</vt:lpstr>
      <vt:lpstr>Sheet202</vt:lpstr>
      <vt:lpstr>Sheet203</vt:lpstr>
      <vt:lpstr>Sheet204</vt:lpstr>
      <vt:lpstr>Sheet205</vt:lpstr>
      <vt:lpstr>Sheet206</vt:lpstr>
      <vt:lpstr>Sheet207</vt:lpstr>
      <vt:lpstr>Sheet208</vt:lpstr>
      <vt:lpstr>Sheet209</vt:lpstr>
      <vt:lpstr>Sheet210</vt:lpstr>
      <vt:lpstr>Sheet211</vt:lpstr>
      <vt:lpstr>Sheet212</vt:lpstr>
      <vt:lpstr>Sheet213</vt:lpstr>
      <vt:lpstr>Sheet214</vt:lpstr>
      <vt:lpstr>Sheet215</vt:lpstr>
      <vt:lpstr>Sheet216</vt:lpstr>
      <vt:lpstr>Sheet217</vt:lpstr>
      <vt:lpstr>Sheet218</vt:lpstr>
      <vt:lpstr>Sheet219</vt:lpstr>
      <vt:lpstr>Sheet220</vt:lpstr>
      <vt:lpstr>Sheet221</vt:lpstr>
      <vt:lpstr>Sheet222</vt:lpstr>
      <vt:lpstr>Sheet223</vt:lpstr>
      <vt:lpstr>Sheet224</vt:lpstr>
      <vt:lpstr>Sheet225</vt:lpstr>
      <vt:lpstr>Sheet226</vt:lpstr>
      <vt:lpstr>Sheet227</vt:lpstr>
      <vt:lpstr>Sheet228</vt:lpstr>
      <vt:lpstr>Sheet229</vt:lpstr>
      <vt:lpstr>Sheet230</vt:lpstr>
      <vt:lpstr>Sheet231</vt:lpstr>
      <vt:lpstr>Sheet232</vt:lpstr>
      <vt:lpstr>Sheet233</vt:lpstr>
      <vt:lpstr>Sheet234</vt:lpstr>
      <vt:lpstr>Sheet235</vt:lpstr>
      <vt:lpstr>Sheet236</vt:lpstr>
      <vt:lpstr>Sheet237</vt:lpstr>
      <vt:lpstr>Sheet238</vt:lpstr>
      <vt:lpstr>Sheet239</vt:lpstr>
      <vt:lpstr>Sheet240</vt:lpstr>
      <vt:lpstr>Sheet241</vt:lpstr>
      <vt:lpstr>Sheet242</vt:lpstr>
      <vt:lpstr>Sheet243</vt:lpstr>
      <vt:lpstr>Sheet244</vt:lpstr>
      <vt:lpstr>Sheet245</vt:lpstr>
      <vt:lpstr>Sheet246</vt:lpstr>
      <vt:lpstr>Sheet247</vt:lpstr>
      <vt:lpstr>Sheet248</vt:lpstr>
      <vt:lpstr>Sheet249</vt:lpstr>
      <vt:lpstr>Sheet250</vt:lpstr>
      <vt:lpstr>Sheet251</vt:lpstr>
      <vt:lpstr>Sheet252</vt:lpstr>
      <vt:lpstr>Sheet253</vt:lpstr>
      <vt:lpstr>Sheet254</vt:lpstr>
      <vt:lpstr>Sheet255</vt:lpstr>
      <vt:lpstr>Sheet256</vt:lpstr>
      <vt:lpstr>Sheet257</vt:lpstr>
      <vt:lpstr>Sheet258</vt:lpstr>
      <vt:lpstr>Sheet259</vt:lpstr>
      <vt:lpstr>Sheet260</vt:lpstr>
      <vt:lpstr>Sheet261</vt:lpstr>
      <vt:lpstr>Sheet262</vt:lpstr>
      <vt:lpstr>Sheet263</vt:lpstr>
      <vt:lpstr>Sheet264</vt:lpstr>
      <vt:lpstr>Sheet265</vt:lpstr>
      <vt:lpstr>Sheet266</vt:lpstr>
      <vt:lpstr>Sheet267</vt:lpstr>
      <vt:lpstr>Sheet268</vt:lpstr>
      <vt:lpstr>Sheet269</vt:lpstr>
      <vt:lpstr>Sheet270</vt:lpstr>
      <vt:lpstr>Sheet271</vt:lpstr>
      <vt:lpstr>Sheet272</vt:lpstr>
      <vt:lpstr>Sheet273</vt:lpstr>
      <vt:lpstr>Sheet274</vt:lpstr>
      <vt:lpstr>Sheet275</vt:lpstr>
      <vt:lpstr>Sheet276</vt:lpstr>
      <vt:lpstr>Sheet277</vt:lpstr>
      <vt:lpstr>Sheet278</vt:lpstr>
      <vt:lpstr>Sheet279</vt:lpstr>
      <vt:lpstr>Sheet280</vt:lpstr>
      <vt:lpstr>Sheet281</vt:lpstr>
      <vt:lpstr>Sheet282</vt:lpstr>
      <vt:lpstr>Sheet283</vt:lpstr>
      <vt:lpstr>Sheet284</vt:lpstr>
      <vt:lpstr>Sheet285</vt:lpstr>
      <vt:lpstr>Sheet286</vt:lpstr>
      <vt:lpstr>Sheet287</vt:lpstr>
      <vt:lpstr>Sheet288</vt:lpstr>
      <vt:lpstr>Sheet289</vt:lpstr>
      <vt:lpstr>Sheet290</vt:lpstr>
      <vt:lpstr>Sheet291</vt:lpstr>
      <vt:lpstr>Sheet292</vt:lpstr>
      <vt:lpstr>Sheet293</vt:lpstr>
      <vt:lpstr>Sheet294</vt:lpstr>
      <vt:lpstr>Sheet295</vt:lpstr>
      <vt:lpstr>Sheet296</vt:lpstr>
      <vt:lpstr>Sheet297</vt:lpstr>
      <vt:lpstr>Sheet298</vt:lpstr>
      <vt:lpstr>Sheet299</vt:lpstr>
      <vt:lpstr>Sheet300</vt:lpstr>
      <vt:lpstr>Sheet301</vt:lpstr>
      <vt:lpstr>Sheet302</vt:lpstr>
      <vt:lpstr>Sheet303</vt:lpstr>
      <vt:lpstr>Sheet304</vt:lpstr>
      <vt:lpstr>Sheet305</vt:lpstr>
      <vt:lpstr>Sheet306</vt:lpstr>
      <vt:lpstr>Sheet307</vt:lpstr>
      <vt:lpstr>Sheet308</vt:lpstr>
      <vt:lpstr>Sheet309</vt:lpstr>
      <vt:lpstr>Sheet310</vt:lpstr>
      <vt:lpstr>Sheet311</vt:lpstr>
      <vt:lpstr>Sheet312</vt:lpstr>
      <vt:lpstr>Sheet313</vt:lpstr>
      <vt:lpstr>Sheet314</vt:lpstr>
      <vt:lpstr>Sheet315</vt:lpstr>
      <vt:lpstr>Sheet316</vt:lpstr>
      <vt:lpstr>Sheet317</vt:lpstr>
      <vt:lpstr>Sheet318</vt:lpstr>
      <vt:lpstr>Sheet319</vt:lpstr>
      <vt:lpstr>Sheet320</vt:lpstr>
      <vt:lpstr>Sheet321</vt:lpstr>
      <vt:lpstr>Sheet322</vt:lpstr>
      <vt:lpstr>Sheet323</vt:lpstr>
      <vt:lpstr>Sheet324</vt:lpstr>
      <vt:lpstr>Sheet325</vt:lpstr>
      <vt:lpstr>Sheet326</vt:lpstr>
      <vt:lpstr>Sheet327</vt:lpstr>
      <vt:lpstr>Sheet328</vt:lpstr>
      <vt:lpstr>Sheet329</vt:lpstr>
      <vt:lpstr>Sheet330</vt:lpstr>
      <vt:lpstr>Sheet331</vt:lpstr>
      <vt:lpstr>Sheet332</vt:lpstr>
      <vt:lpstr>Sheet333</vt:lpstr>
      <vt:lpstr>Sheet334</vt:lpstr>
      <vt:lpstr>Sheet335</vt:lpstr>
      <vt:lpstr>Sheet336</vt:lpstr>
      <vt:lpstr>Sheet337</vt:lpstr>
      <vt:lpstr>Sheet338</vt:lpstr>
      <vt:lpstr>Sheet339</vt:lpstr>
      <vt:lpstr>Sheet340</vt:lpstr>
      <vt:lpstr>Sheet341</vt:lpstr>
      <vt:lpstr>Sheet342</vt:lpstr>
      <vt:lpstr>Sheet343</vt:lpstr>
      <vt:lpstr>Sheet344</vt:lpstr>
      <vt:lpstr>Sheet345</vt:lpstr>
      <vt:lpstr>Sheet346</vt:lpstr>
      <vt:lpstr>Sheet347</vt:lpstr>
      <vt:lpstr>Sheet348</vt:lpstr>
      <vt:lpstr>Sheet349</vt:lpstr>
      <vt:lpstr>Sheet350</vt:lpstr>
      <vt:lpstr>Sheet351</vt:lpstr>
      <vt:lpstr>Sheet352</vt:lpstr>
      <vt:lpstr>Sheet353</vt:lpstr>
      <vt:lpstr>Sheet354</vt:lpstr>
      <vt:lpstr>Sheet355</vt:lpstr>
      <vt:lpstr>Sheet356</vt:lpstr>
      <vt:lpstr>Sheet357</vt:lpstr>
      <vt:lpstr>Sheet358</vt:lpstr>
      <vt:lpstr>Sheet359</vt:lpstr>
      <vt:lpstr>Sheet360</vt:lpstr>
      <vt:lpstr>Sheet361</vt:lpstr>
      <vt:lpstr>Sheet362</vt:lpstr>
      <vt:lpstr>Sheet363</vt:lpstr>
      <vt:lpstr>Sheet364</vt:lpstr>
      <vt:lpstr>Sheet365</vt:lpstr>
      <vt:lpstr>Sheet366</vt:lpstr>
      <vt:lpstr>Sheet367</vt:lpstr>
      <vt:lpstr>Sheet368</vt:lpstr>
      <vt:lpstr>Sheet369</vt:lpstr>
      <vt:lpstr>Sheet370</vt:lpstr>
      <vt:lpstr>Sheet371</vt:lpstr>
      <vt:lpstr>Sheet372</vt:lpstr>
      <vt:lpstr>Sheet373</vt:lpstr>
      <vt:lpstr>Sheet374</vt:lpstr>
      <vt:lpstr>Sheet375</vt:lpstr>
      <vt:lpstr>Sheet376</vt:lpstr>
      <vt:lpstr>Sheet377</vt:lpstr>
      <vt:lpstr>Sheet378</vt:lpstr>
      <vt:lpstr>Sheet379</vt:lpstr>
      <vt:lpstr>Sheet380</vt:lpstr>
      <vt:lpstr>Sheet381</vt:lpstr>
      <vt:lpstr>Sheet382</vt:lpstr>
      <vt:lpstr>Sheet383</vt:lpstr>
      <vt:lpstr>Sheet384</vt:lpstr>
      <vt:lpstr>Sheet385</vt:lpstr>
      <vt:lpstr>Sheet386</vt:lpstr>
      <vt:lpstr>Sheet387</vt:lpstr>
      <vt:lpstr>Sheet388</vt:lpstr>
      <vt:lpstr>Sheet28</vt:lpstr>
      <vt:lpstr>Sheet29</vt:lpstr>
      <vt:lpstr>Sheet30</vt:lpstr>
      <vt:lpstr>Sheet31</vt:lpstr>
      <vt:lpstr>Sheet32</vt:lpstr>
      <vt:lpstr>Sheet33</vt:lpstr>
      <vt:lpstr>Sheet34</vt:lpstr>
      <vt:lpstr>Sheet35</vt:lpstr>
      <vt:lpstr>Sheet36</vt:lpstr>
      <vt:lpstr>Sheet37</vt:lpstr>
      <vt:lpstr>Sheet389</vt:lpstr>
      <vt:lpstr>Sheet38</vt:lpstr>
      <vt:lpstr>Sheet39</vt:lpstr>
      <vt:lpstr>Sheet40</vt:lpstr>
      <vt:lpstr>Sheet41</vt:lpstr>
      <vt:lpstr>Sheet42</vt:lpstr>
      <vt:lpstr>Sheet43</vt:lpstr>
      <vt:lpstr>Sheet44</vt:lpstr>
      <vt:lpstr>Sheet45</vt:lpstr>
      <vt:lpstr>Sheet46</vt:lpstr>
      <vt:lpstr>Sheet47</vt:lpstr>
      <vt:lpstr>Sheet48</vt:lpstr>
      <vt:lpstr>Sheet49</vt:lpstr>
      <vt:lpstr>Sheet50</vt:lpstr>
      <vt:lpstr>Sheet51</vt:lpstr>
      <vt:lpstr>Sheet52</vt:lpstr>
      <vt:lpstr>Sheet53</vt:lpstr>
      <vt:lpstr>Sheet54</vt:lpstr>
      <vt:lpstr>Sheet55</vt:lpstr>
      <vt:lpstr>Sheet56</vt:lpstr>
      <vt:lpstr>Sheet57</vt:lpstr>
      <vt:lpstr>Frozen Entrees</vt:lpstr>
      <vt:lpstr>Franks &amp; Corn Dogs</vt:lpstr>
      <vt:lpstr>Dairy &amp; Egg</vt:lpstr>
      <vt:lpstr>Frozen Potato </vt:lpstr>
      <vt:lpstr>Sheet58</vt:lpstr>
      <vt:lpstr>Sheet59</vt:lpstr>
      <vt:lpstr>Sheet60</vt:lpstr>
      <vt:lpstr>Sheet61</vt:lpstr>
      <vt:lpstr>Sheet62</vt:lpstr>
      <vt:lpstr>Sheet63</vt:lpstr>
      <vt:lpstr>Sheet64</vt:lpstr>
      <vt:lpstr>Sheet65</vt:lpstr>
      <vt:lpstr>Sheet66</vt:lpstr>
      <vt:lpstr>Sheet67</vt:lpstr>
      <vt:lpstr>Sheet68</vt:lpstr>
      <vt:lpstr>Sheet69</vt:lpstr>
      <vt:lpstr>Sheet70</vt:lpstr>
      <vt:lpstr>Sheet71</vt:lpstr>
      <vt:lpstr>Sheet72</vt:lpstr>
      <vt:lpstr>Sheet73</vt:lpstr>
      <vt:lpstr>Sheet74</vt:lpstr>
      <vt:lpstr>Sheet75</vt:lpstr>
      <vt:lpstr>Sheet76</vt:lpstr>
      <vt:lpstr>Sheet77</vt:lpstr>
      <vt:lpstr>Sheet78</vt:lpstr>
      <vt:lpstr>Sheet79</vt:lpstr>
      <vt:lpstr>Sheet80</vt:lpstr>
      <vt:lpstr>Sheet81</vt:lpstr>
      <vt:lpstr>Sheet82</vt:lpstr>
      <vt:lpstr>Sheet83</vt:lpstr>
      <vt:lpstr>Sheet84</vt:lpstr>
      <vt:lpstr>Sheet85</vt:lpstr>
      <vt:lpstr>Sheet86</vt:lpstr>
      <vt:lpstr>Sheet87</vt:lpstr>
      <vt:lpstr>Sheet88</vt:lpstr>
      <vt:lpstr>Sheet89</vt:lpstr>
      <vt:lpstr>Sheet90</vt:lpstr>
      <vt:lpstr>Sheet91</vt:lpstr>
      <vt:lpstr>Sheet92</vt:lpstr>
      <vt:lpstr>Sheet93</vt:lpstr>
      <vt:lpstr>Sheet94</vt:lpstr>
      <vt:lpstr>Sheet95</vt:lpstr>
      <vt:lpstr>Sheet96</vt:lpstr>
      <vt:lpstr>Sheet97</vt:lpstr>
      <vt:lpstr>Sheet98</vt:lpstr>
      <vt:lpstr>Sheet99</vt:lpstr>
      <vt:lpstr>Sheet100</vt:lpstr>
      <vt:lpstr>Sheet101</vt:lpstr>
      <vt:lpstr>Sheet102</vt:lpstr>
      <vt:lpstr>Sheet103</vt:lpstr>
      <vt:lpstr>Sheet104</vt:lpstr>
      <vt:lpstr>Sheet105</vt:lpstr>
      <vt:lpstr>Sheet106</vt:lpstr>
      <vt:lpstr>Sheet107</vt:lpstr>
      <vt:lpstr>Sheet108</vt:lpstr>
      <vt:lpstr>Sheet9</vt:lpstr>
      <vt:lpstr>Sheet10</vt:lpstr>
      <vt:lpstr>Sheet11</vt:lpstr>
      <vt:lpstr>Sheet12</vt:lpstr>
      <vt:lpstr>Sheet7</vt:lpstr>
      <vt:lpstr>Sheet8</vt:lpstr>
      <vt:lpstr>Sheet2</vt:lpstr>
      <vt:lpstr>Sheet3</vt:lpstr>
      <vt:lpstr>Sheet4</vt:lpstr>
      <vt:lpstr>Sheet5</vt:lpstr>
      <vt:lpstr>Sheet6</vt:lpstr>
      <vt:lpstr>Frozen Fruit &amp; Juice</vt:lpstr>
      <vt:lpstr>Shelf-stable Fruit&amp; Juice</vt:lpstr>
      <vt:lpstr>Frozen Vegetables</vt:lpstr>
      <vt:lpstr>Breakfast Products</vt:lpstr>
      <vt:lpstr>Sheet109</vt:lpstr>
      <vt:lpstr>Shelf-stable Vegetables</vt:lpstr>
      <vt:lpstr>Groceries</vt:lpstr>
      <vt:lpstr>Beverages</vt:lpstr>
      <vt:lpstr>Spices- Flavorings</vt:lpstr>
      <vt:lpstr>Condiments Portion Control</vt:lpstr>
      <vt:lpstr>Smart Snacks</vt:lpstr>
      <vt:lpstr>Bread Products, Frozen</vt:lpstr>
      <vt:lpstr>Special Diet Foods</vt:lpstr>
      <vt:lpstr>Disposables</vt:lpstr>
      <vt:lpstr>Chemicals</vt:lpstr>
      <vt:lpstr>Sheet110</vt:lpstr>
      <vt:lpstr>Sheet1</vt:lpstr>
      <vt:lpstr>Beverages!Print_Area</vt:lpstr>
      <vt:lpstr>'Breakfast Products'!Print_Area</vt:lpstr>
      <vt:lpstr>Beef!Print_Titles</vt:lpstr>
      <vt:lpstr>Beverages!Print_Titles</vt:lpstr>
      <vt:lpstr>'Bread Products, Frozen'!Print_Titles</vt:lpstr>
      <vt:lpstr>'Breakfast Products'!Print_Titles</vt:lpstr>
      <vt:lpstr>Chemicals!Print_Titles</vt:lpstr>
      <vt:lpstr>Chicken!Print_Titles</vt:lpstr>
      <vt:lpstr>'Condiments Portion Control'!Print_Titles</vt:lpstr>
      <vt:lpstr>'Dairy &amp; Egg'!Print_Titles</vt:lpstr>
      <vt:lpstr>Disposables!Print_Titles</vt:lpstr>
      <vt:lpstr>Fish!Print_Titles</vt:lpstr>
      <vt:lpstr>'Franks &amp; Corn Dogs'!Print_Titles</vt:lpstr>
      <vt:lpstr>'Frozen Entrees'!Print_Titles</vt:lpstr>
      <vt:lpstr>'Frozen Fruit &amp; Juice'!Print_Titles</vt:lpstr>
      <vt:lpstr>'Frozen Potato '!Print_Titles</vt:lpstr>
      <vt:lpstr>'Frozen Vegetables'!Print_Titles</vt:lpstr>
      <vt:lpstr>Groceries!Print_Titles</vt:lpstr>
      <vt:lpstr>Pizza!Print_Titles</vt:lpstr>
      <vt:lpstr>'Pizza '!Print_Titles</vt:lpstr>
      <vt:lpstr>Pork!Print_Titles</vt:lpstr>
      <vt:lpstr>'Shelf-stable Fruit&amp; Juice'!Print_Titles</vt:lpstr>
      <vt:lpstr>'Shelf-stable Vegetables'!Print_Titles</vt:lpstr>
      <vt:lpstr>'Smart Snacks'!Print_Titles</vt:lpstr>
      <vt:lpstr>'Special Diet Foods'!Print_Titles</vt:lpstr>
      <vt:lpstr>'Spices- Flavorings'!Print_Titles</vt:lpstr>
      <vt:lpstr>Turkey!Print_Titles</vt:lpstr>
    </vt:vector>
  </TitlesOfParts>
  <Company>Florence School District 1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CHAVIS, DONNIE</dc:creator>
  <cp:lastModifiedBy>Dixon, Nicole C.</cp:lastModifiedBy>
  <cp:revision/>
  <cp:lastPrinted>2018-03-21T13:06:06Z</cp:lastPrinted>
  <dcterms:created xsi:type="dcterms:W3CDTF">2014-05-22T10:42:02Z</dcterms:created>
  <dcterms:modified xsi:type="dcterms:W3CDTF">2018-03-22T18:27:07Z</dcterms:modified>
</cp:coreProperties>
</file>