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codbus.sharepoint.com/sites/codb/dept/Finance/Purch/Shared Documents/Current Bids &amp; RFPs/Main Street Pier Repairs 20073/"/>
    </mc:Choice>
  </mc:AlternateContent>
  <bookViews>
    <workbookView xWindow="0" yWindow="0" windowWidth="19200" windowHeight="12180"/>
  </bookViews>
  <sheets>
    <sheet name="Sheet1" sheetId="1" r:id="rId1"/>
    <sheet name="Sheet3" sheetId="4" r:id="rId2"/>
    <sheet name="Sheet2" sheetId="3" r:id="rId3"/>
    <sheet name="Old" sheetId="2" r:id="rId4"/>
  </sheets>
  <definedNames>
    <definedName name="_xlnm.Print_Area" localSheetId="3">Old!$A$1:$O$20</definedName>
    <definedName name="_xlnm.Print_Area" localSheetId="0">Sheet1!$A$1:$P$53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4" i="1"/>
  <c r="P43" i="1"/>
  <c r="P42" i="1"/>
  <c r="P41" i="1"/>
  <c r="P40" i="1"/>
  <c r="P39" i="1"/>
  <c r="P38" i="1"/>
  <c r="P35" i="1"/>
  <c r="P34" i="1"/>
  <c r="P33" i="1"/>
  <c r="P32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7" i="1"/>
  <c r="P6" i="1"/>
  <c r="P5" i="1"/>
  <c r="J21" i="1" l="1"/>
  <c r="L21" i="1"/>
  <c r="N21" i="1"/>
  <c r="J22" i="1" l="1"/>
  <c r="L22" i="1"/>
  <c r="N22" i="1"/>
  <c r="J19" i="1" l="1"/>
  <c r="L19" i="1"/>
  <c r="N19" i="1"/>
  <c r="J23" i="1" l="1"/>
  <c r="L23" i="1"/>
  <c r="N23" i="1"/>
  <c r="J17" i="1"/>
  <c r="L17" i="1"/>
  <c r="N17" i="1"/>
  <c r="L14" i="2" l="1"/>
  <c r="J14" i="2"/>
  <c r="H14" i="2"/>
  <c r="F14" i="2"/>
  <c r="O14" i="2" s="1"/>
  <c r="L13" i="2"/>
  <c r="J13" i="2"/>
  <c r="H13" i="2"/>
  <c r="F13" i="2"/>
  <c r="L12" i="2"/>
  <c r="J12" i="2"/>
  <c r="H12" i="2"/>
  <c r="F12" i="2"/>
  <c r="L11" i="2"/>
  <c r="J11" i="2"/>
  <c r="H11" i="2"/>
  <c r="F11" i="2"/>
  <c r="L10" i="2"/>
  <c r="J10" i="2"/>
  <c r="H10" i="2"/>
  <c r="F10" i="2"/>
  <c r="L9" i="2"/>
  <c r="J9" i="2"/>
  <c r="H9" i="2"/>
  <c r="F9" i="2"/>
  <c r="L8" i="2"/>
  <c r="J8" i="2"/>
  <c r="H8" i="2"/>
  <c r="F8" i="2"/>
  <c r="L7" i="2"/>
  <c r="J7" i="2"/>
  <c r="H7" i="2"/>
  <c r="F7" i="2"/>
  <c r="N7" i="2" s="1"/>
  <c r="L6" i="2"/>
  <c r="J6" i="2"/>
  <c r="H6" i="2"/>
  <c r="O6" i="2" s="1"/>
  <c r="F6" i="2"/>
  <c r="L5" i="2"/>
  <c r="J5" i="2"/>
  <c r="H5" i="2"/>
  <c r="F5" i="2"/>
  <c r="O5" i="2" s="1"/>
  <c r="L4" i="2"/>
  <c r="J4" i="2"/>
  <c r="H4" i="2"/>
  <c r="H16" i="2" s="1"/>
  <c r="F4" i="2"/>
  <c r="J16" i="2" l="1"/>
  <c r="N6" i="2"/>
  <c r="N8" i="2"/>
  <c r="O9" i="2"/>
  <c r="N9" i="2"/>
  <c r="N5" i="2"/>
  <c r="F16" i="2"/>
  <c r="O4" i="2"/>
  <c r="L16" i="2"/>
  <c r="N10" i="2"/>
  <c r="N11" i="2"/>
  <c r="O12" i="2"/>
  <c r="N13" i="2"/>
  <c r="O13" i="2"/>
  <c r="N4" i="2"/>
  <c r="O8" i="2"/>
  <c r="O16" i="2" s="1"/>
  <c r="O10" i="2"/>
  <c r="N12" i="2"/>
  <c r="N14" i="2"/>
  <c r="O15" i="2"/>
  <c r="N15" i="2" l="1"/>
  <c r="N16" i="2" s="1"/>
  <c r="J20" i="1"/>
  <c r="L20" i="1"/>
  <c r="N20" i="1"/>
  <c r="J15" i="1"/>
  <c r="L15" i="1"/>
  <c r="N15" i="1"/>
  <c r="J5" i="1" l="1"/>
  <c r="L5" i="1"/>
  <c r="N5" i="1"/>
  <c r="J11" i="1"/>
  <c r="L11" i="1"/>
  <c r="N11" i="1"/>
</calcChain>
</file>

<file path=xl/comments1.xml><?xml version="1.0" encoding="utf-8"?>
<comments xmlns="http://schemas.openxmlformats.org/spreadsheetml/2006/main">
  <authors>
    <author>Martin, Michelle</author>
  </authors>
  <commentList>
    <comment ref="F16" authorId="0" shapeId="0">
      <text>
        <r>
          <rPr>
            <b/>
            <sz val="9"/>
            <color indexed="81"/>
            <rFont val="Tahoma"/>
            <family val="2"/>
          </rPr>
          <t>Martin, Michelle:</t>
        </r>
        <r>
          <rPr>
            <sz val="9"/>
            <color indexed="81"/>
            <rFont val="Tahoma"/>
            <family val="2"/>
          </rPr>
          <t xml:space="preserve">
The bidder had mathematical error which showed their total to be $20 too much.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Martin, Michelle:</t>
        </r>
        <r>
          <rPr>
            <sz val="9"/>
            <color indexed="81"/>
            <rFont val="Tahoma"/>
            <family val="2"/>
          </rPr>
          <t xml:space="preserve">
the bidder had a mathematical error.  Their total bid amount was short by $0.66.</t>
        </r>
      </text>
    </comment>
  </commentList>
</comments>
</file>

<file path=xl/sharedStrings.xml><?xml version="1.0" encoding="utf-8"?>
<sst xmlns="http://schemas.openxmlformats.org/spreadsheetml/2006/main" count="161" uniqueCount="98">
  <si>
    <t>QTY</t>
  </si>
  <si>
    <t>Item No.</t>
  </si>
  <si>
    <t>Bid Item Description</t>
  </si>
  <si>
    <t>Unit</t>
  </si>
  <si>
    <t>Unit Price</t>
  </si>
  <si>
    <t>Total</t>
  </si>
  <si>
    <t>Maintenance of Traffic</t>
  </si>
  <si>
    <t>Erosion Control</t>
  </si>
  <si>
    <t>Earthwork</t>
  </si>
  <si>
    <t>Sodding</t>
  </si>
  <si>
    <t>As-Built Drawings (certified)</t>
  </si>
  <si>
    <t>LS</t>
  </si>
  <si>
    <t>LF</t>
  </si>
  <si>
    <t>SY</t>
  </si>
  <si>
    <t>Grand Total Bid</t>
  </si>
  <si>
    <t>Engineering Estimate</t>
  </si>
  <si>
    <t>.9% Less</t>
  </si>
  <si>
    <t xml:space="preserve">AVERAGE </t>
  </si>
  <si>
    <t>MAX</t>
  </si>
  <si>
    <t>10% Contingency to Mobilization</t>
  </si>
  <si>
    <t xml:space="preserve">Bill France &amp; Mason NE Sidewalk Upgrade Project
Engineers Cost Estimate </t>
  </si>
  <si>
    <t>Contractor 1</t>
  </si>
  <si>
    <t>Contractor 2</t>
  </si>
  <si>
    <t>Contractor 3</t>
  </si>
  <si>
    <t>% Contractor differs from Eng Est</t>
  </si>
  <si>
    <t>Mobilization (includes pre construciton video)</t>
  </si>
  <si>
    <t xml:space="preserve">Closed Sidewalk Sign </t>
  </si>
  <si>
    <t>EA</t>
  </si>
  <si>
    <t>5' Sidewalk (6" thick) (3,400 psi) (including ADA ramps and detectable warning surfaces)</t>
  </si>
  <si>
    <t>Finished Grade</t>
  </si>
  <si>
    <t>* 10% of total cost</t>
  </si>
  <si>
    <t>* All R&amp;R + new concrete</t>
  </si>
  <si>
    <t>Clearing and Grubbing (includes tree, grass, concrete removal to accommodate construction)</t>
  </si>
  <si>
    <t>10% total</t>
  </si>
  <si>
    <t>Holsonback</t>
  </si>
  <si>
    <t>FDOT p.2      (see calcs)</t>
  </si>
  <si>
    <t>JimmyAnn &amp; Holsonback (see calcs)</t>
  </si>
  <si>
    <t>FDOT p. 24</t>
  </si>
  <si>
    <t>FDOT p.3</t>
  </si>
  <si>
    <t>FDOT p. 16</t>
  </si>
  <si>
    <t>FDOT p.16 + $15 (for remove s/w)</t>
  </si>
  <si>
    <t>FDOT p. 18</t>
  </si>
  <si>
    <t>Remove and Replace Existing Sidewalk (6 inch thick 3,500 psi)</t>
  </si>
  <si>
    <t>Bid Item</t>
  </si>
  <si>
    <t>$</t>
  </si>
  <si>
    <t>522-1</t>
  </si>
  <si>
    <t>TOTAL BASE BID</t>
  </si>
  <si>
    <t>DEDUCTIVE ALTERNATE</t>
  </si>
  <si>
    <t>State the amount to be deducted from Total Base Bid for substitution</t>
  </si>
  <si>
    <t>Concrete Sidewalk 4" thick, 2500 psi</t>
  </si>
  <si>
    <t>Repair Detached Pile-Bent 34</t>
  </si>
  <si>
    <t>Concrete Repair Bent 3 to 4 area</t>
  </si>
  <si>
    <t>Repair Exist. Concrete Pile Collar</t>
  </si>
  <si>
    <t>Pile Replacement Bent 43</t>
  </si>
  <si>
    <t>Part A - General Conditions</t>
  </si>
  <si>
    <t>Environmental Compliance</t>
  </si>
  <si>
    <t>Part B - Structural Repairs</t>
  </si>
  <si>
    <t>Repair conduit,fittings at Bent 3&amp;4</t>
  </si>
  <si>
    <t>Replace Brace Members - Grease Trap</t>
  </si>
  <si>
    <t>Tighten all Pier Bolted Connections</t>
  </si>
  <si>
    <t xml:space="preserve"> Flat Straps w/Bolts - Bents 1 to 17.5</t>
  </si>
  <si>
    <t>Replace connection hardware complete</t>
  </si>
  <si>
    <t>Base Bid</t>
  </si>
  <si>
    <t>As- Built Drawings</t>
  </si>
  <si>
    <t>Total Additive Alternate 1</t>
  </si>
  <si>
    <t>Additive Alternate 1 - Electrical Repairs</t>
  </si>
  <si>
    <t>Replace Loose Angle Bolts @ Bulkhead</t>
  </si>
  <si>
    <t>Concrete Repair-Bents 14 to 15 area</t>
  </si>
  <si>
    <t>Total Additive Alternate 3</t>
  </si>
  <si>
    <t>Total Additive Alternate 2</t>
  </si>
  <si>
    <t>Additive Alternate 2 - Plumbing Repair</t>
  </si>
  <si>
    <t>Additive Alternate 3 - Fire Sprinkler Repairs</t>
  </si>
  <si>
    <t>Repair Split Pile</t>
  </si>
  <si>
    <t>Seal Conduits in Concrete Bent 3 to 4</t>
  </si>
  <si>
    <t xml:space="preserve">Shim Gap at Pile/Pile Cap </t>
  </si>
  <si>
    <t>Repair Necked Pile</t>
  </si>
  <si>
    <t>Replace Cross Member at Bent</t>
  </si>
  <si>
    <t>Repair Rotten Pile at Bent</t>
  </si>
  <si>
    <t>Repair Cracked Pile at Bent</t>
  </si>
  <si>
    <t>Repair conduit at Bent 5&amp;6</t>
  </si>
  <si>
    <t xml:space="preserve">Replace Conduit Hanger Straps </t>
  </si>
  <si>
    <t>Replace 6 inch backflow assembly</t>
  </si>
  <si>
    <t xml:space="preserve">Replace  Pipe Hangers </t>
  </si>
  <si>
    <t>Replace 1.5" Backflow Device-Bent 1</t>
  </si>
  <si>
    <t>Replace Hangers 2 inch gas pipe</t>
  </si>
  <si>
    <t>Replace 6 inch 90 degree Bend</t>
  </si>
  <si>
    <t>Replace 6" grooved pipe couplings</t>
  </si>
  <si>
    <t>Fernco Coupling- Sewer line-Bent 18</t>
  </si>
  <si>
    <t>Replace Hangers 4 inch utility pipe</t>
  </si>
  <si>
    <t>Replace Side Bracing at Bent 2</t>
  </si>
  <si>
    <t>Repair Concrete Beam Connection</t>
  </si>
  <si>
    <t>Purchase &amp; Deliver 4" Backflow Device</t>
  </si>
  <si>
    <t>Replace 6" Fire Line-Bents 18 to 21</t>
  </si>
  <si>
    <t>Paint 6" Fire Line-Bents 18 to 21</t>
  </si>
  <si>
    <t>Replace Hangers 2"&amp; 1.5"utility pipe</t>
  </si>
  <si>
    <t>Install Conc. Collars on Exist. Piles</t>
  </si>
  <si>
    <t>Mobilization/Demobilization-Max 5%</t>
  </si>
  <si>
    <t>Main Street Pier Repair                                                                                                                                                                    City Project No. 2017-056                                                                                                                                                                                                           Bid Schedule - ITB 20073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</si>
</sst>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strike/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2" fillId="0" borderId="0" xfId="0" applyFont="1"/>
    <xf numFmtId="164" fontId="10" fillId="0" borderId="2" xfId="1" applyNumberFormat="1" applyFont="1" applyBorder="1" applyAlignment="1">
      <alignment horizontal="center" vertical="center"/>
    </xf>
    <xf numFmtId="9" fontId="11" fillId="0" borderId="21" xfId="0" applyNumberFormat="1" applyFont="1" applyBorder="1" applyAlignment="1">
      <alignment horizontal="center" vertical="center"/>
    </xf>
    <xf numFmtId="9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9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0" fillId="0" borderId="0" xfId="0" applyNumberFormat="1"/>
    <xf numFmtId="164" fontId="12" fillId="2" borderId="13" xfId="0" applyNumberFormat="1" applyFont="1" applyFill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8" xfId="0" applyFont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164" fontId="12" fillId="0" borderId="33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164" fontId="12" fillId="0" borderId="34" xfId="0" applyNumberFormat="1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64" fontId="12" fillId="2" borderId="36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0" borderId="38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164" fontId="12" fillId="0" borderId="39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3" fontId="14" fillId="0" borderId="35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3" fontId="12" fillId="0" borderId="31" xfId="0" applyNumberFormat="1" applyFont="1" applyBorder="1" applyAlignment="1">
      <alignment horizontal="center" vertical="center"/>
    </xf>
    <xf numFmtId="164" fontId="12" fillId="0" borderId="28" xfId="0" applyNumberFormat="1" applyFont="1" applyBorder="1" applyAlignment="1">
      <alignment horizontal="left" vertical="center"/>
    </xf>
    <xf numFmtId="0" fontId="15" fillId="0" borderId="0" xfId="0" applyFont="1"/>
    <xf numFmtId="0" fontId="12" fillId="0" borderId="28" xfId="0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0" fillId="0" borderId="28" xfId="0" applyBorder="1" applyAlignment="1">
      <alignment horizontal="center"/>
    </xf>
    <xf numFmtId="0" fontId="0" fillId="0" borderId="28" xfId="0" applyBorder="1"/>
    <xf numFmtId="0" fontId="0" fillId="0" borderId="29" xfId="0" applyBorder="1" applyAlignment="1"/>
    <xf numFmtId="0" fontId="0" fillId="0" borderId="30" xfId="0" applyBorder="1" applyAlignment="1"/>
    <xf numFmtId="0" fontId="16" fillId="0" borderId="0" xfId="0" applyFont="1" applyFill="1"/>
    <xf numFmtId="0" fontId="0" fillId="0" borderId="0" xfId="0" applyFill="1"/>
    <xf numFmtId="164" fontId="12" fillId="0" borderId="0" xfId="1" applyNumberFormat="1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14" fillId="0" borderId="44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5" fillId="0" borderId="4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165" fontId="12" fillId="0" borderId="46" xfId="1" applyNumberFormat="1" applyFont="1" applyBorder="1" applyAlignment="1">
      <alignment vertical="center"/>
    </xf>
    <xf numFmtId="44" fontId="0" fillId="0" borderId="28" xfId="1" applyFont="1" applyBorder="1"/>
    <xf numFmtId="44" fontId="12" fillId="0" borderId="28" xfId="1" applyFont="1" applyBorder="1" applyAlignment="1">
      <alignment horizontal="left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9" fillId="0" borderId="0" xfId="0" applyFont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4" fontId="0" fillId="0" borderId="0" xfId="0" applyNumberFormat="1" applyFill="1"/>
    <xf numFmtId="0" fontId="15" fillId="0" borderId="28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44" fontId="0" fillId="0" borderId="0" xfId="1" applyFont="1"/>
    <xf numFmtId="44" fontId="15" fillId="0" borderId="28" xfId="1" applyFont="1" applyBorder="1" applyAlignment="1">
      <alignment horizontal="left" vertical="center"/>
    </xf>
    <xf numFmtId="0" fontId="12" fillId="0" borderId="29" xfId="0" applyFont="1" applyBorder="1" applyAlignment="1"/>
    <xf numFmtId="0" fontId="12" fillId="0" borderId="47" xfId="0" applyFont="1" applyBorder="1" applyAlignment="1"/>
    <xf numFmtId="0" fontId="12" fillId="0" borderId="30" xfId="0" applyFont="1" applyBorder="1" applyAlignment="1"/>
    <xf numFmtId="3" fontId="12" fillId="0" borderId="28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7" fillId="0" borderId="32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4" fontId="12" fillId="0" borderId="46" xfId="1" applyFont="1" applyBorder="1" applyAlignment="1" applyProtection="1">
      <alignment horizontal="left" vertical="center"/>
      <protection locked="0"/>
    </xf>
    <xf numFmtId="164" fontId="12" fillId="0" borderId="46" xfId="1" applyNumberFormat="1" applyFont="1" applyBorder="1" applyAlignment="1" applyProtection="1">
      <alignment horizontal="left" vertical="center"/>
      <protection locked="0"/>
    </xf>
    <xf numFmtId="44" fontId="12" fillId="0" borderId="28" xfId="1" applyFont="1" applyBorder="1" applyAlignment="1" applyProtection="1">
      <alignment horizontal="left" vertical="center"/>
      <protection locked="0"/>
    </xf>
    <xf numFmtId="44" fontId="12" fillId="0" borderId="32" xfId="1" applyFont="1" applyBorder="1" applyAlignment="1" applyProtection="1">
      <alignment horizontal="left" vertical="center"/>
      <protection locked="0"/>
    </xf>
    <xf numFmtId="164" fontId="12" fillId="0" borderId="32" xfId="1" applyNumberFormat="1" applyFont="1" applyBorder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center"/>
      <protection locked="0"/>
    </xf>
    <xf numFmtId="0" fontId="15" fillId="0" borderId="32" xfId="0" applyFont="1" applyBorder="1" applyAlignment="1" applyProtection="1">
      <alignment horizontal="center"/>
      <protection locked="0"/>
    </xf>
    <xf numFmtId="44" fontId="12" fillId="0" borderId="32" xfId="1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38100</xdr:rowOff>
    </xdr:from>
    <xdr:to>
      <xdr:col>1</xdr:col>
      <xdr:colOff>371475</xdr:colOff>
      <xdr:row>0</xdr:row>
      <xdr:rowOff>736143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38100"/>
          <a:ext cx="704849" cy="69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9"/>
  <sheetViews>
    <sheetView tabSelected="1" view="pageLayout" zoomScaleNormal="70" zoomScaleSheetLayoutView="66" workbookViewId="0">
      <selection activeCell="O7" sqref="O7"/>
    </sheetView>
  </sheetViews>
  <sheetFormatPr defaultRowHeight="15" x14ac:dyDescent="0.25"/>
  <cols>
    <col min="7" max="7" width="8.140625" customWidth="1"/>
    <col min="8" max="8" width="7" customWidth="1"/>
    <col min="9" max="9" width="18.42578125" hidden="1" customWidth="1"/>
    <col min="10" max="10" width="19.42578125" hidden="1" customWidth="1"/>
    <col min="11" max="11" width="17" hidden="1" customWidth="1"/>
    <col min="12" max="12" width="19.7109375" hidden="1" customWidth="1"/>
    <col min="13" max="13" width="15.140625" hidden="1" customWidth="1"/>
    <col min="14" max="14" width="20.7109375" hidden="1" customWidth="1"/>
    <col min="15" max="15" width="17.85546875" customWidth="1"/>
    <col min="16" max="16" width="17.5703125" customWidth="1"/>
  </cols>
  <sheetData>
    <row r="1" spans="1:22" ht="62.45" customHeight="1" thickBot="1" x14ac:dyDescent="0.3">
      <c r="A1" s="137" t="s">
        <v>97</v>
      </c>
      <c r="B1" s="137"/>
      <c r="C1" s="137"/>
      <c r="D1" s="137"/>
      <c r="E1" s="137"/>
      <c r="F1" s="137"/>
      <c r="G1" s="137"/>
      <c r="H1" s="137"/>
      <c r="I1" s="138"/>
      <c r="J1" s="138"/>
      <c r="K1" s="138"/>
      <c r="L1" s="138"/>
      <c r="M1" s="138"/>
      <c r="N1" s="138"/>
      <c r="O1" s="137"/>
      <c r="P1" s="137"/>
      <c r="T1" s="71"/>
    </row>
    <row r="2" spans="1:22" ht="30" customHeight="1" thickBot="1" x14ac:dyDescent="0.3">
      <c r="A2" s="139" t="s">
        <v>1</v>
      </c>
      <c r="B2" s="140"/>
      <c r="C2" s="139" t="s">
        <v>43</v>
      </c>
      <c r="D2" s="146"/>
      <c r="E2" s="146"/>
      <c r="F2" s="140"/>
      <c r="G2" s="96" t="s">
        <v>0</v>
      </c>
      <c r="H2" s="96" t="s">
        <v>3</v>
      </c>
      <c r="I2" s="141" t="s">
        <v>21</v>
      </c>
      <c r="J2" s="142"/>
      <c r="K2" s="143" t="s">
        <v>22</v>
      </c>
      <c r="L2" s="143"/>
      <c r="M2" s="144" t="s">
        <v>23</v>
      </c>
      <c r="N2" s="145"/>
      <c r="O2" s="98" t="s">
        <v>4</v>
      </c>
      <c r="P2" s="98" t="s">
        <v>5</v>
      </c>
      <c r="U2" s="72"/>
    </row>
    <row r="3" spans="1:22" ht="30" customHeight="1" thickBot="1" x14ac:dyDescent="0.35">
      <c r="A3" s="148"/>
      <c r="B3" s="149"/>
      <c r="C3" s="152" t="s">
        <v>62</v>
      </c>
      <c r="D3" s="152"/>
      <c r="E3" s="152"/>
      <c r="F3" s="152"/>
      <c r="G3" s="96"/>
      <c r="H3" s="96"/>
      <c r="I3" s="103"/>
      <c r="J3" s="104"/>
      <c r="K3" s="105"/>
      <c r="L3" s="105"/>
      <c r="M3" s="106"/>
      <c r="N3" s="107"/>
      <c r="O3" s="98"/>
      <c r="P3" s="98"/>
      <c r="U3" s="72"/>
    </row>
    <row r="4" spans="1:22" ht="30" customHeight="1" x14ac:dyDescent="0.25">
      <c r="A4" s="150"/>
      <c r="B4" s="151"/>
      <c r="C4" s="147" t="s">
        <v>54</v>
      </c>
      <c r="D4" s="147"/>
      <c r="E4" s="147"/>
      <c r="F4" s="147"/>
      <c r="G4" s="95"/>
      <c r="H4" s="95"/>
      <c r="I4" s="88"/>
      <c r="J4" s="89"/>
      <c r="K4" s="90"/>
      <c r="L4" s="90"/>
      <c r="M4" s="91"/>
      <c r="N4" s="92"/>
      <c r="O4" s="97"/>
      <c r="P4" s="99"/>
      <c r="U4" s="72"/>
    </row>
    <row r="5" spans="1:22" ht="30" customHeight="1" x14ac:dyDescent="0.35">
      <c r="A5" s="124">
        <v>1</v>
      </c>
      <c r="B5" s="125"/>
      <c r="C5" s="124" t="s">
        <v>96</v>
      </c>
      <c r="D5" s="126"/>
      <c r="E5" s="126"/>
      <c r="F5" s="125"/>
      <c r="G5" s="73">
        <v>1</v>
      </c>
      <c r="H5" s="74" t="s">
        <v>11</v>
      </c>
      <c r="I5" s="60"/>
      <c r="J5" s="56">
        <f>I5*G5</f>
        <v>0</v>
      </c>
      <c r="K5" s="57"/>
      <c r="L5" s="57">
        <f>K5*G5</f>
        <v>0</v>
      </c>
      <c r="M5" s="57"/>
      <c r="N5" s="61">
        <f t="shared" ref="N5:N23" si="0">M5*G5</f>
        <v>0</v>
      </c>
      <c r="O5" s="169"/>
      <c r="P5" s="101">
        <f>+O5*G5</f>
        <v>0</v>
      </c>
      <c r="R5" s="46"/>
    </row>
    <row r="6" spans="1:22" ht="30" customHeight="1" x14ac:dyDescent="0.35">
      <c r="A6" s="124">
        <v>2</v>
      </c>
      <c r="B6" s="125"/>
      <c r="C6" s="124" t="s">
        <v>63</v>
      </c>
      <c r="D6" s="126"/>
      <c r="E6" s="126"/>
      <c r="F6" s="125"/>
      <c r="G6" s="93">
        <v>1</v>
      </c>
      <c r="H6" s="74" t="s">
        <v>11</v>
      </c>
      <c r="I6" s="60"/>
      <c r="J6" s="54"/>
      <c r="K6" s="57"/>
      <c r="L6" s="55"/>
      <c r="M6" s="57"/>
      <c r="N6" s="63"/>
      <c r="O6" s="169"/>
      <c r="P6" s="101">
        <f t="shared" ref="P6:P7" si="1">+O6*G6</f>
        <v>0</v>
      </c>
      <c r="R6" s="46"/>
      <c r="V6" s="108"/>
    </row>
    <row r="7" spans="1:22" ht="30" customHeight="1" x14ac:dyDescent="0.35">
      <c r="A7" s="124">
        <v>3</v>
      </c>
      <c r="B7" s="125"/>
      <c r="C7" s="124" t="s">
        <v>55</v>
      </c>
      <c r="D7" s="126"/>
      <c r="E7" s="126"/>
      <c r="F7" s="125"/>
      <c r="G7" s="93">
        <v>1</v>
      </c>
      <c r="H7" s="74" t="s">
        <v>11</v>
      </c>
      <c r="I7" s="60"/>
      <c r="J7" s="54"/>
      <c r="K7" s="57"/>
      <c r="L7" s="55"/>
      <c r="M7" s="57"/>
      <c r="N7" s="63"/>
      <c r="O7" s="169"/>
      <c r="P7" s="101">
        <f t="shared" si="1"/>
        <v>0</v>
      </c>
      <c r="R7" s="46"/>
    </row>
    <row r="8" spans="1:22" ht="30" customHeight="1" x14ac:dyDescent="0.35">
      <c r="A8" s="124"/>
      <c r="B8" s="125"/>
      <c r="C8" s="131" t="s">
        <v>56</v>
      </c>
      <c r="D8" s="132"/>
      <c r="E8" s="132"/>
      <c r="F8" s="133"/>
      <c r="G8" s="93"/>
      <c r="H8" s="74"/>
      <c r="I8" s="60"/>
      <c r="J8" s="54"/>
      <c r="K8" s="57"/>
      <c r="L8" s="55"/>
      <c r="M8" s="57"/>
      <c r="N8" s="63"/>
      <c r="O8" s="170"/>
      <c r="P8" s="100"/>
      <c r="R8" s="46"/>
    </row>
    <row r="9" spans="1:22" ht="30" customHeight="1" x14ac:dyDescent="0.35">
      <c r="A9" s="153">
        <v>4</v>
      </c>
      <c r="B9" s="155"/>
      <c r="C9" s="153" t="s">
        <v>66</v>
      </c>
      <c r="D9" s="154"/>
      <c r="E9" s="154"/>
      <c r="F9" s="155"/>
      <c r="G9" s="93">
        <v>1</v>
      </c>
      <c r="H9" s="74" t="s">
        <v>11</v>
      </c>
      <c r="I9" s="60"/>
      <c r="J9" s="54"/>
      <c r="K9" s="57"/>
      <c r="L9" s="55"/>
      <c r="M9" s="57"/>
      <c r="N9" s="63"/>
      <c r="O9" s="169"/>
      <c r="P9" s="101">
        <f t="shared" ref="P9:P28" si="2">+O9*G9</f>
        <v>0</v>
      </c>
      <c r="R9" s="46"/>
    </row>
    <row r="10" spans="1:22" ht="30" customHeight="1" x14ac:dyDescent="0.35">
      <c r="A10" s="124">
        <v>5</v>
      </c>
      <c r="B10" s="125"/>
      <c r="C10" s="124" t="s">
        <v>60</v>
      </c>
      <c r="D10" s="126"/>
      <c r="E10" s="126"/>
      <c r="F10" s="125"/>
      <c r="G10" s="94">
        <v>160</v>
      </c>
      <c r="H10" s="59" t="s">
        <v>27</v>
      </c>
      <c r="I10" s="60"/>
      <c r="J10" s="54"/>
      <c r="K10" s="57"/>
      <c r="L10" s="55"/>
      <c r="M10" s="57"/>
      <c r="N10" s="63"/>
      <c r="O10" s="169"/>
      <c r="P10" s="101">
        <f t="shared" si="2"/>
        <v>0</v>
      </c>
      <c r="R10" s="46"/>
    </row>
    <row r="11" spans="1:22" ht="30" customHeight="1" x14ac:dyDescent="0.25">
      <c r="A11" s="127">
        <v>6</v>
      </c>
      <c r="B11" s="127"/>
      <c r="C11" s="127" t="s">
        <v>72</v>
      </c>
      <c r="D11" s="127"/>
      <c r="E11" s="127"/>
      <c r="F11" s="127"/>
      <c r="G11" s="62">
        <v>3</v>
      </c>
      <c r="H11" s="59" t="s">
        <v>27</v>
      </c>
      <c r="I11" s="60"/>
      <c r="J11" s="54">
        <f t="shared" ref="J11:J23" si="3">I11*G11</f>
        <v>0</v>
      </c>
      <c r="K11" s="57"/>
      <c r="L11" s="55">
        <f t="shared" ref="L11:L23" si="4">K11*G11</f>
        <v>0</v>
      </c>
      <c r="M11" s="57"/>
      <c r="N11" s="63">
        <f t="shared" si="0"/>
        <v>0</v>
      </c>
      <c r="O11" s="169"/>
      <c r="P11" s="101">
        <f t="shared" si="2"/>
        <v>0</v>
      </c>
    </row>
    <row r="12" spans="1:22" ht="30" customHeight="1" x14ac:dyDescent="0.25">
      <c r="A12" s="124">
        <v>7</v>
      </c>
      <c r="B12" s="125"/>
      <c r="C12" s="124" t="s">
        <v>89</v>
      </c>
      <c r="D12" s="126"/>
      <c r="E12" s="126"/>
      <c r="F12" s="125"/>
      <c r="G12" s="64">
        <v>2</v>
      </c>
      <c r="H12" s="59" t="s">
        <v>27</v>
      </c>
      <c r="I12" s="60"/>
      <c r="J12" s="54"/>
      <c r="K12" s="57"/>
      <c r="L12" s="55"/>
      <c r="M12" s="57"/>
      <c r="N12" s="63"/>
      <c r="O12" s="171"/>
      <c r="P12" s="101">
        <f t="shared" si="2"/>
        <v>0</v>
      </c>
      <c r="S12" s="53"/>
    </row>
    <row r="13" spans="1:22" ht="30" customHeight="1" x14ac:dyDescent="0.25">
      <c r="A13" s="124">
        <v>8</v>
      </c>
      <c r="B13" s="125"/>
      <c r="C13" s="124" t="s">
        <v>51</v>
      </c>
      <c r="D13" s="126"/>
      <c r="E13" s="126"/>
      <c r="F13" s="125"/>
      <c r="G13" s="64">
        <v>1</v>
      </c>
      <c r="H13" s="59" t="s">
        <v>11</v>
      </c>
      <c r="I13" s="60"/>
      <c r="J13" s="54"/>
      <c r="K13" s="57"/>
      <c r="L13" s="55"/>
      <c r="M13" s="57"/>
      <c r="N13" s="63"/>
      <c r="O13" s="171"/>
      <c r="P13" s="101">
        <f t="shared" si="2"/>
        <v>0</v>
      </c>
      <c r="S13" s="111"/>
    </row>
    <row r="14" spans="1:22" ht="30" customHeight="1" x14ac:dyDescent="0.25">
      <c r="A14" s="124">
        <v>9</v>
      </c>
      <c r="B14" s="125"/>
      <c r="C14" s="124" t="s">
        <v>73</v>
      </c>
      <c r="D14" s="126"/>
      <c r="E14" s="126"/>
      <c r="F14" s="125"/>
      <c r="G14" s="64">
        <v>1</v>
      </c>
      <c r="H14" s="59" t="s">
        <v>11</v>
      </c>
      <c r="I14" s="60"/>
      <c r="J14" s="54"/>
      <c r="K14" s="57"/>
      <c r="L14" s="55"/>
      <c r="M14" s="57"/>
      <c r="N14" s="63"/>
      <c r="O14" s="171"/>
      <c r="P14" s="101">
        <f t="shared" si="2"/>
        <v>0</v>
      </c>
      <c r="S14" s="111"/>
    </row>
    <row r="15" spans="1:22" ht="30" customHeight="1" x14ac:dyDescent="0.25">
      <c r="A15" s="127">
        <v>10</v>
      </c>
      <c r="B15" s="127"/>
      <c r="C15" s="127" t="s">
        <v>74</v>
      </c>
      <c r="D15" s="127"/>
      <c r="E15" s="127"/>
      <c r="F15" s="127"/>
      <c r="G15" s="62">
        <v>2</v>
      </c>
      <c r="H15" s="59" t="s">
        <v>27</v>
      </c>
      <c r="I15" s="60"/>
      <c r="J15" s="54">
        <f t="shared" si="3"/>
        <v>0</v>
      </c>
      <c r="K15" s="57"/>
      <c r="L15" s="55">
        <f t="shared" si="4"/>
        <v>0</v>
      </c>
      <c r="M15" s="57"/>
      <c r="N15" s="63">
        <f t="shared" si="0"/>
        <v>0</v>
      </c>
      <c r="O15" s="171"/>
      <c r="P15" s="101">
        <f t="shared" si="2"/>
        <v>0</v>
      </c>
    </row>
    <row r="16" spans="1:22" ht="30" customHeight="1" x14ac:dyDescent="0.25">
      <c r="A16" s="153">
        <v>11</v>
      </c>
      <c r="B16" s="155"/>
      <c r="C16" s="153" t="s">
        <v>90</v>
      </c>
      <c r="D16" s="154"/>
      <c r="E16" s="154"/>
      <c r="F16" s="155"/>
      <c r="G16" s="62">
        <v>1</v>
      </c>
      <c r="H16" s="59" t="s">
        <v>11</v>
      </c>
      <c r="I16" s="60"/>
      <c r="J16" s="54"/>
      <c r="K16" s="57"/>
      <c r="L16" s="55"/>
      <c r="M16" s="57"/>
      <c r="N16" s="63"/>
      <c r="O16" s="171"/>
      <c r="P16" s="101">
        <f t="shared" si="2"/>
        <v>0</v>
      </c>
    </row>
    <row r="17" spans="1:19" ht="30" customHeight="1" x14ac:dyDescent="0.25">
      <c r="A17" s="127">
        <v>12</v>
      </c>
      <c r="B17" s="127"/>
      <c r="C17" s="127" t="s">
        <v>75</v>
      </c>
      <c r="D17" s="127"/>
      <c r="E17" s="127"/>
      <c r="F17" s="127"/>
      <c r="G17" s="62">
        <v>5</v>
      </c>
      <c r="H17" s="59" t="s">
        <v>27</v>
      </c>
      <c r="I17" s="60"/>
      <c r="J17" s="54">
        <f t="shared" si="3"/>
        <v>0</v>
      </c>
      <c r="K17" s="57"/>
      <c r="L17" s="55">
        <f t="shared" si="4"/>
        <v>0</v>
      </c>
      <c r="M17" s="57"/>
      <c r="N17" s="63">
        <f t="shared" si="0"/>
        <v>0</v>
      </c>
      <c r="O17" s="171"/>
      <c r="P17" s="101">
        <f t="shared" si="2"/>
        <v>0</v>
      </c>
      <c r="S17" s="72"/>
    </row>
    <row r="18" spans="1:19" ht="30" customHeight="1" x14ac:dyDescent="0.25">
      <c r="A18" s="124">
        <v>13</v>
      </c>
      <c r="B18" s="125"/>
      <c r="C18" s="124" t="s">
        <v>76</v>
      </c>
      <c r="D18" s="126"/>
      <c r="E18" s="126"/>
      <c r="F18" s="125"/>
      <c r="G18" s="62">
        <v>32</v>
      </c>
      <c r="H18" s="59" t="s">
        <v>27</v>
      </c>
      <c r="I18" s="60"/>
      <c r="J18" s="54"/>
      <c r="K18" s="57"/>
      <c r="L18" s="55"/>
      <c r="M18" s="57"/>
      <c r="N18" s="63"/>
      <c r="O18" s="171"/>
      <c r="P18" s="101">
        <f t="shared" si="2"/>
        <v>0</v>
      </c>
      <c r="S18" s="72"/>
    </row>
    <row r="19" spans="1:19" ht="30" customHeight="1" x14ac:dyDescent="0.25">
      <c r="A19" s="124">
        <v>14</v>
      </c>
      <c r="B19" s="125"/>
      <c r="C19" s="124" t="s">
        <v>77</v>
      </c>
      <c r="D19" s="126"/>
      <c r="E19" s="126"/>
      <c r="F19" s="125"/>
      <c r="G19" s="62">
        <v>1</v>
      </c>
      <c r="H19" s="59" t="s">
        <v>27</v>
      </c>
      <c r="I19" s="60"/>
      <c r="J19" s="54">
        <f t="shared" si="3"/>
        <v>0</v>
      </c>
      <c r="K19" s="57"/>
      <c r="L19" s="55">
        <f t="shared" si="4"/>
        <v>0</v>
      </c>
      <c r="M19" s="57"/>
      <c r="N19" s="63">
        <f t="shared" si="0"/>
        <v>0</v>
      </c>
      <c r="O19" s="171"/>
      <c r="P19" s="101">
        <f t="shared" si="2"/>
        <v>0</v>
      </c>
      <c r="S19" s="72"/>
    </row>
    <row r="20" spans="1:19" ht="30" customHeight="1" x14ac:dyDescent="0.25">
      <c r="A20" s="127">
        <v>15</v>
      </c>
      <c r="B20" s="127"/>
      <c r="C20" s="127" t="s">
        <v>78</v>
      </c>
      <c r="D20" s="127"/>
      <c r="E20" s="127"/>
      <c r="F20" s="127"/>
      <c r="G20" s="64">
        <v>1</v>
      </c>
      <c r="H20" s="59" t="s">
        <v>27</v>
      </c>
      <c r="I20" s="60"/>
      <c r="J20" s="54">
        <f t="shared" si="3"/>
        <v>0</v>
      </c>
      <c r="K20" s="57"/>
      <c r="L20" s="55">
        <f t="shared" si="4"/>
        <v>0</v>
      </c>
      <c r="M20" s="57"/>
      <c r="N20" s="63">
        <f t="shared" si="0"/>
        <v>0</v>
      </c>
      <c r="O20" s="171"/>
      <c r="P20" s="101">
        <f t="shared" si="2"/>
        <v>0</v>
      </c>
    </row>
    <row r="21" spans="1:19" ht="30" customHeight="1" x14ac:dyDescent="0.25">
      <c r="A21" s="124">
        <v>16</v>
      </c>
      <c r="B21" s="125"/>
      <c r="C21" s="124" t="s">
        <v>67</v>
      </c>
      <c r="D21" s="126"/>
      <c r="E21" s="126"/>
      <c r="F21" s="125"/>
      <c r="G21" s="64">
        <v>1</v>
      </c>
      <c r="H21" s="59" t="s">
        <v>11</v>
      </c>
      <c r="I21" s="60"/>
      <c r="J21" s="54">
        <f t="shared" si="3"/>
        <v>0</v>
      </c>
      <c r="K21" s="57"/>
      <c r="L21" s="55">
        <f t="shared" si="4"/>
        <v>0</v>
      </c>
      <c r="M21" s="57"/>
      <c r="N21" s="63">
        <f t="shared" si="0"/>
        <v>0</v>
      </c>
      <c r="O21" s="171"/>
      <c r="P21" s="101">
        <f t="shared" si="2"/>
        <v>0</v>
      </c>
    </row>
    <row r="22" spans="1:19" ht="30" customHeight="1" x14ac:dyDescent="0.25">
      <c r="A22" s="124">
        <v>17</v>
      </c>
      <c r="B22" s="125"/>
      <c r="C22" s="124" t="s">
        <v>58</v>
      </c>
      <c r="D22" s="126"/>
      <c r="E22" s="126"/>
      <c r="F22" s="125"/>
      <c r="G22" s="64">
        <v>25</v>
      </c>
      <c r="H22" s="59" t="s">
        <v>27</v>
      </c>
      <c r="I22" s="60"/>
      <c r="J22" s="54">
        <f t="shared" si="3"/>
        <v>0</v>
      </c>
      <c r="K22" s="57"/>
      <c r="L22" s="55">
        <f t="shared" si="4"/>
        <v>0</v>
      </c>
      <c r="M22" s="57"/>
      <c r="N22" s="63">
        <f t="shared" si="0"/>
        <v>0</v>
      </c>
      <c r="O22" s="171"/>
      <c r="P22" s="101">
        <f t="shared" si="2"/>
        <v>0</v>
      </c>
    </row>
    <row r="23" spans="1:19" ht="30" customHeight="1" x14ac:dyDescent="0.25">
      <c r="A23" s="127">
        <v>18</v>
      </c>
      <c r="B23" s="127"/>
      <c r="C23" s="127" t="s">
        <v>50</v>
      </c>
      <c r="D23" s="127"/>
      <c r="E23" s="127"/>
      <c r="F23" s="127"/>
      <c r="G23" s="62">
        <v>1</v>
      </c>
      <c r="H23" s="59" t="s">
        <v>11</v>
      </c>
      <c r="I23" s="60"/>
      <c r="J23" s="54">
        <f t="shared" si="3"/>
        <v>0</v>
      </c>
      <c r="K23" s="57"/>
      <c r="L23" s="55">
        <f t="shared" si="4"/>
        <v>0</v>
      </c>
      <c r="M23" s="57"/>
      <c r="N23" s="63">
        <f t="shared" si="0"/>
        <v>0</v>
      </c>
      <c r="O23" s="171"/>
      <c r="P23" s="101">
        <f t="shared" si="2"/>
        <v>0</v>
      </c>
    </row>
    <row r="24" spans="1:19" ht="30" customHeight="1" x14ac:dyDescent="0.25">
      <c r="A24" s="124">
        <v>19</v>
      </c>
      <c r="B24" s="125"/>
      <c r="C24" s="124" t="s">
        <v>52</v>
      </c>
      <c r="D24" s="126"/>
      <c r="E24" s="126"/>
      <c r="F24" s="125"/>
      <c r="G24" s="75">
        <v>5</v>
      </c>
      <c r="H24" s="65" t="s">
        <v>27</v>
      </c>
      <c r="I24" s="66"/>
      <c r="J24" s="67"/>
      <c r="K24" s="68"/>
      <c r="L24" s="69"/>
      <c r="M24" s="68"/>
      <c r="N24" s="70"/>
      <c r="O24" s="172"/>
      <c r="P24" s="101">
        <f t="shared" si="2"/>
        <v>0</v>
      </c>
    </row>
    <row r="25" spans="1:19" ht="30" customHeight="1" x14ac:dyDescent="0.25">
      <c r="A25" s="124">
        <v>20</v>
      </c>
      <c r="B25" s="125"/>
      <c r="C25" s="124" t="s">
        <v>53</v>
      </c>
      <c r="D25" s="126"/>
      <c r="E25" s="126"/>
      <c r="F25" s="125"/>
      <c r="G25" s="75">
        <v>1</v>
      </c>
      <c r="H25" s="65" t="s">
        <v>11</v>
      </c>
      <c r="I25" s="66"/>
      <c r="J25" s="67"/>
      <c r="K25" s="68"/>
      <c r="L25" s="69"/>
      <c r="M25" s="68"/>
      <c r="N25" s="70"/>
      <c r="O25" s="172"/>
      <c r="P25" s="101">
        <f t="shared" si="2"/>
        <v>0</v>
      </c>
    </row>
    <row r="26" spans="1:19" ht="30" customHeight="1" x14ac:dyDescent="0.25">
      <c r="A26" s="124">
        <v>21</v>
      </c>
      <c r="B26" s="125"/>
      <c r="C26" s="124" t="s">
        <v>59</v>
      </c>
      <c r="D26" s="126"/>
      <c r="E26" s="126"/>
      <c r="F26" s="125"/>
      <c r="G26" s="75">
        <v>1</v>
      </c>
      <c r="H26" s="65" t="s">
        <v>11</v>
      </c>
      <c r="I26" s="66"/>
      <c r="J26" s="67"/>
      <c r="K26" s="68"/>
      <c r="L26" s="69"/>
      <c r="M26" s="68"/>
      <c r="N26" s="70"/>
      <c r="O26" s="172"/>
      <c r="P26" s="101">
        <f t="shared" si="2"/>
        <v>0</v>
      </c>
    </row>
    <row r="27" spans="1:19" ht="30" customHeight="1" x14ac:dyDescent="0.25">
      <c r="A27" s="124">
        <v>22</v>
      </c>
      <c r="B27" s="125"/>
      <c r="C27" s="124" t="s">
        <v>61</v>
      </c>
      <c r="D27" s="126"/>
      <c r="E27" s="126"/>
      <c r="F27" s="125"/>
      <c r="G27" s="75">
        <v>200</v>
      </c>
      <c r="H27" s="65" t="s">
        <v>27</v>
      </c>
      <c r="I27" s="66"/>
      <c r="J27" s="67"/>
      <c r="K27" s="68"/>
      <c r="L27" s="69"/>
      <c r="M27" s="68"/>
      <c r="N27" s="70"/>
      <c r="O27" s="172"/>
      <c r="P27" s="101">
        <f t="shared" si="2"/>
        <v>0</v>
      </c>
    </row>
    <row r="28" spans="1:19" ht="30" customHeight="1" x14ac:dyDescent="0.25">
      <c r="A28" s="124">
        <v>23</v>
      </c>
      <c r="B28" s="125"/>
      <c r="C28" s="124" t="s">
        <v>95</v>
      </c>
      <c r="D28" s="126"/>
      <c r="E28" s="126"/>
      <c r="F28" s="125"/>
      <c r="G28" s="75">
        <v>19</v>
      </c>
      <c r="H28" s="65" t="s">
        <v>27</v>
      </c>
      <c r="I28" s="66"/>
      <c r="J28" s="67"/>
      <c r="K28" s="68"/>
      <c r="L28" s="69"/>
      <c r="M28" s="68"/>
      <c r="N28" s="70"/>
      <c r="O28" s="172"/>
      <c r="P28" s="101">
        <f t="shared" si="2"/>
        <v>0</v>
      </c>
    </row>
    <row r="29" spans="1:19" ht="30" customHeight="1" x14ac:dyDescent="0.3">
      <c r="A29" s="124"/>
      <c r="B29" s="125"/>
      <c r="C29" s="128" t="s">
        <v>46</v>
      </c>
      <c r="D29" s="129"/>
      <c r="E29" s="129"/>
      <c r="F29" s="130"/>
      <c r="G29" s="75"/>
      <c r="H29" s="65"/>
      <c r="I29" s="66"/>
      <c r="J29" s="67"/>
      <c r="K29" s="68"/>
      <c r="L29" s="69"/>
      <c r="M29" s="68"/>
      <c r="N29" s="70"/>
      <c r="O29" s="172"/>
      <c r="P29" s="118">
        <f>SUM(P5:P28)</f>
        <v>0</v>
      </c>
    </row>
    <row r="30" spans="1:19" ht="30" customHeight="1" x14ac:dyDescent="0.3">
      <c r="A30" s="124"/>
      <c r="B30" s="125"/>
      <c r="C30" s="128"/>
      <c r="D30" s="129"/>
      <c r="E30" s="129"/>
      <c r="F30" s="130"/>
      <c r="G30" s="75"/>
      <c r="H30" s="65"/>
      <c r="I30" s="66"/>
      <c r="J30" s="67"/>
      <c r="K30" s="68"/>
      <c r="L30" s="69"/>
      <c r="M30" s="68"/>
      <c r="N30" s="70"/>
      <c r="O30" s="172"/>
      <c r="P30" s="102"/>
    </row>
    <row r="31" spans="1:19" ht="30" customHeight="1" x14ac:dyDescent="0.25">
      <c r="A31" s="131" t="s">
        <v>65</v>
      </c>
      <c r="B31" s="132"/>
      <c r="C31" s="132"/>
      <c r="D31" s="132"/>
      <c r="E31" s="132"/>
      <c r="F31" s="133"/>
      <c r="G31" s="75"/>
      <c r="H31" s="65"/>
      <c r="I31" s="66"/>
      <c r="J31" s="67"/>
      <c r="K31" s="68"/>
      <c r="L31" s="69"/>
      <c r="M31" s="68"/>
      <c r="N31" s="70"/>
      <c r="O31" s="173"/>
      <c r="P31" s="76"/>
    </row>
    <row r="32" spans="1:19" ht="30" customHeight="1" x14ac:dyDescent="0.25">
      <c r="A32" s="124">
        <v>1</v>
      </c>
      <c r="B32" s="125"/>
      <c r="C32" s="124" t="s">
        <v>80</v>
      </c>
      <c r="D32" s="126"/>
      <c r="E32" s="126"/>
      <c r="F32" s="125"/>
      <c r="G32" s="75">
        <v>10</v>
      </c>
      <c r="H32" s="65" t="s">
        <v>27</v>
      </c>
      <c r="I32" s="66"/>
      <c r="J32" s="67"/>
      <c r="K32" s="68"/>
      <c r="L32" s="69"/>
      <c r="M32" s="68"/>
      <c r="N32" s="70"/>
      <c r="O32" s="172"/>
      <c r="P32" s="101">
        <f t="shared" ref="P32:P34" si="5">+O32*G32</f>
        <v>0</v>
      </c>
    </row>
    <row r="33" spans="1:24" ht="30" customHeight="1" x14ac:dyDescent="0.25">
      <c r="A33" s="124">
        <v>2</v>
      </c>
      <c r="B33" s="125"/>
      <c r="C33" s="124" t="s">
        <v>57</v>
      </c>
      <c r="D33" s="126"/>
      <c r="E33" s="126"/>
      <c r="F33" s="125"/>
      <c r="G33" s="75">
        <v>1</v>
      </c>
      <c r="H33" s="65" t="s">
        <v>11</v>
      </c>
      <c r="I33" s="66"/>
      <c r="J33" s="67"/>
      <c r="K33" s="68"/>
      <c r="L33" s="69"/>
      <c r="M33" s="68"/>
      <c r="N33" s="70"/>
      <c r="O33" s="172"/>
      <c r="P33" s="101">
        <f t="shared" si="5"/>
        <v>0</v>
      </c>
    </row>
    <row r="34" spans="1:24" ht="30" customHeight="1" x14ac:dyDescent="0.25">
      <c r="A34" s="124">
        <v>3</v>
      </c>
      <c r="B34" s="125"/>
      <c r="C34" s="124" t="s">
        <v>79</v>
      </c>
      <c r="D34" s="126"/>
      <c r="E34" s="126"/>
      <c r="F34" s="125"/>
      <c r="G34" s="75">
        <v>1</v>
      </c>
      <c r="H34" s="65" t="s">
        <v>11</v>
      </c>
      <c r="I34" s="66"/>
      <c r="J34" s="67"/>
      <c r="K34" s="68"/>
      <c r="L34" s="69"/>
      <c r="M34" s="68"/>
      <c r="N34" s="70"/>
      <c r="O34" s="172"/>
      <c r="P34" s="101">
        <f t="shared" si="5"/>
        <v>0</v>
      </c>
    </row>
    <row r="35" spans="1:24" ht="30" customHeight="1" x14ac:dyDescent="0.25">
      <c r="A35" s="124"/>
      <c r="B35" s="126"/>
      <c r="C35" s="131" t="s">
        <v>64</v>
      </c>
      <c r="D35" s="132"/>
      <c r="E35" s="132"/>
      <c r="F35" s="132"/>
      <c r="G35" s="112"/>
      <c r="H35" s="112"/>
      <c r="I35" s="109"/>
      <c r="J35" s="109"/>
      <c r="K35" s="109"/>
      <c r="L35" s="109"/>
      <c r="M35" s="109"/>
      <c r="N35" s="109"/>
      <c r="O35" s="174"/>
      <c r="P35" s="118">
        <f>SUM(P32:P34)</f>
        <v>0</v>
      </c>
    </row>
    <row r="36" spans="1:24" ht="30" customHeight="1" x14ac:dyDescent="0.25">
      <c r="A36" s="124"/>
      <c r="B36" s="125"/>
      <c r="C36" s="132"/>
      <c r="D36" s="132"/>
      <c r="E36" s="132"/>
      <c r="F36" s="133"/>
      <c r="G36" s="113"/>
      <c r="H36" s="114"/>
      <c r="I36" s="110"/>
      <c r="J36" s="110"/>
      <c r="K36" s="110"/>
      <c r="L36" s="110"/>
      <c r="M36" s="110"/>
      <c r="N36" s="110"/>
      <c r="O36" s="175"/>
      <c r="P36" s="102"/>
    </row>
    <row r="37" spans="1:24" ht="30" customHeight="1" x14ac:dyDescent="0.25">
      <c r="A37" s="131" t="s">
        <v>70</v>
      </c>
      <c r="B37" s="132"/>
      <c r="C37" s="132"/>
      <c r="D37" s="132"/>
      <c r="E37" s="132"/>
      <c r="F37" s="133"/>
      <c r="G37" s="113"/>
      <c r="H37" s="114"/>
      <c r="I37" s="110"/>
      <c r="J37" s="110"/>
      <c r="K37" s="110"/>
      <c r="L37" s="110"/>
      <c r="M37" s="110"/>
      <c r="N37" s="110"/>
      <c r="O37" s="175"/>
      <c r="P37" s="102"/>
    </row>
    <row r="38" spans="1:24" ht="30" customHeight="1" x14ac:dyDescent="0.25">
      <c r="A38" s="124">
        <v>1</v>
      </c>
      <c r="B38" s="125"/>
      <c r="C38" s="124" t="s">
        <v>87</v>
      </c>
      <c r="D38" s="126"/>
      <c r="E38" s="126"/>
      <c r="F38" s="125"/>
      <c r="G38" s="115">
        <v>2</v>
      </c>
      <c r="H38" s="116" t="s">
        <v>27</v>
      </c>
      <c r="I38" s="110"/>
      <c r="J38" s="110"/>
      <c r="K38" s="110"/>
      <c r="L38" s="110"/>
      <c r="M38" s="110"/>
      <c r="N38" s="110"/>
      <c r="O38" s="176"/>
      <c r="P38" s="101">
        <f t="shared" ref="P38:P43" si="6">+O38*G38</f>
        <v>0</v>
      </c>
      <c r="S38" s="117"/>
    </row>
    <row r="39" spans="1:24" ht="30" customHeight="1" x14ac:dyDescent="0.25">
      <c r="A39" s="124">
        <v>2</v>
      </c>
      <c r="B39" s="125"/>
      <c r="C39" s="134" t="s">
        <v>91</v>
      </c>
      <c r="D39" s="135"/>
      <c r="E39" s="135"/>
      <c r="F39" s="136"/>
      <c r="G39" s="115">
        <v>1</v>
      </c>
      <c r="H39" s="116" t="s">
        <v>11</v>
      </c>
      <c r="I39" s="110"/>
      <c r="J39" s="110"/>
      <c r="K39" s="110"/>
      <c r="L39" s="110"/>
      <c r="M39" s="110"/>
      <c r="N39" s="110"/>
      <c r="O39" s="176"/>
      <c r="P39" s="101">
        <f t="shared" si="6"/>
        <v>0</v>
      </c>
    </row>
    <row r="40" spans="1:24" ht="30" customHeight="1" x14ac:dyDescent="0.25">
      <c r="A40" s="124">
        <v>3</v>
      </c>
      <c r="B40" s="125"/>
      <c r="C40" s="124" t="s">
        <v>83</v>
      </c>
      <c r="D40" s="126"/>
      <c r="E40" s="126"/>
      <c r="F40" s="125"/>
      <c r="G40" s="115">
        <v>1</v>
      </c>
      <c r="H40" s="116" t="s">
        <v>11</v>
      </c>
      <c r="I40" s="123"/>
      <c r="J40" s="123"/>
      <c r="K40" s="123"/>
      <c r="L40" s="123"/>
      <c r="M40" s="123"/>
      <c r="N40" s="123"/>
      <c r="O40" s="176"/>
      <c r="P40" s="101">
        <f t="shared" si="6"/>
        <v>0</v>
      </c>
      <c r="X40" s="79"/>
    </row>
    <row r="41" spans="1:24" ht="30" customHeight="1" x14ac:dyDescent="0.25">
      <c r="A41" s="124">
        <v>4</v>
      </c>
      <c r="B41" s="125"/>
      <c r="C41" s="124" t="s">
        <v>94</v>
      </c>
      <c r="D41" s="126"/>
      <c r="E41" s="126"/>
      <c r="F41" s="125"/>
      <c r="G41" s="115">
        <v>20</v>
      </c>
      <c r="H41" s="116" t="s">
        <v>27</v>
      </c>
      <c r="I41" s="123"/>
      <c r="J41" s="123"/>
      <c r="K41" s="123"/>
      <c r="L41" s="123"/>
      <c r="M41" s="123"/>
      <c r="N41" s="123"/>
      <c r="O41" s="176"/>
      <c r="P41" s="101">
        <f t="shared" si="6"/>
        <v>0</v>
      </c>
    </row>
    <row r="42" spans="1:24" ht="30" customHeight="1" x14ac:dyDescent="0.25">
      <c r="A42" s="124">
        <v>5</v>
      </c>
      <c r="B42" s="125"/>
      <c r="C42" s="124" t="s">
        <v>84</v>
      </c>
      <c r="D42" s="126"/>
      <c r="E42" s="126"/>
      <c r="F42" s="125"/>
      <c r="G42" s="115">
        <v>45</v>
      </c>
      <c r="H42" s="116" t="s">
        <v>27</v>
      </c>
      <c r="I42" s="123"/>
      <c r="J42" s="123"/>
      <c r="K42" s="123"/>
      <c r="L42" s="123"/>
      <c r="M42" s="123"/>
      <c r="N42" s="123"/>
      <c r="O42" s="176"/>
      <c r="P42" s="101">
        <f t="shared" si="6"/>
        <v>0</v>
      </c>
    </row>
    <row r="43" spans="1:24" ht="30" customHeight="1" x14ac:dyDescent="0.25">
      <c r="A43" s="124">
        <v>6</v>
      </c>
      <c r="B43" s="125"/>
      <c r="C43" s="124" t="s">
        <v>88</v>
      </c>
      <c r="D43" s="126"/>
      <c r="E43" s="126"/>
      <c r="F43" s="125"/>
      <c r="G43" s="115">
        <v>38</v>
      </c>
      <c r="H43" s="116" t="s">
        <v>27</v>
      </c>
      <c r="I43" s="110"/>
      <c r="J43" s="110"/>
      <c r="K43" s="110"/>
      <c r="L43" s="110"/>
      <c r="M43" s="110"/>
      <c r="N43" s="110"/>
      <c r="O43" s="176"/>
      <c r="P43" s="101">
        <f t="shared" si="6"/>
        <v>0</v>
      </c>
    </row>
    <row r="44" spans="1:24" ht="30" customHeight="1" x14ac:dyDescent="0.25">
      <c r="A44" s="124"/>
      <c r="B44" s="125"/>
      <c r="C44" s="131" t="s">
        <v>69</v>
      </c>
      <c r="D44" s="132"/>
      <c r="E44" s="132"/>
      <c r="F44" s="133"/>
      <c r="G44" s="113"/>
      <c r="H44" s="114"/>
      <c r="I44" s="110"/>
      <c r="J44" s="110"/>
      <c r="K44" s="110"/>
      <c r="L44" s="110"/>
      <c r="M44" s="110"/>
      <c r="N44" s="110"/>
      <c r="O44" s="175"/>
      <c r="P44" s="118">
        <f>SUM(P38:P43)</f>
        <v>0</v>
      </c>
    </row>
    <row r="45" spans="1:24" ht="30" customHeight="1" x14ac:dyDescent="0.25">
      <c r="A45" s="124"/>
      <c r="B45" s="125"/>
      <c r="C45" s="124"/>
      <c r="D45" s="126"/>
      <c r="E45" s="126"/>
      <c r="F45" s="125"/>
      <c r="G45" s="75"/>
      <c r="H45" s="65"/>
      <c r="I45" s="66"/>
      <c r="J45" s="67"/>
      <c r="K45" s="68"/>
      <c r="L45" s="69"/>
      <c r="M45" s="68"/>
      <c r="N45" s="70"/>
      <c r="O45" s="172"/>
      <c r="P45" s="102"/>
    </row>
    <row r="46" spans="1:24" ht="30" customHeight="1" x14ac:dyDescent="0.25">
      <c r="A46" s="131" t="s">
        <v>71</v>
      </c>
      <c r="B46" s="132"/>
      <c r="C46" s="132"/>
      <c r="D46" s="132"/>
      <c r="E46" s="132"/>
      <c r="F46" s="133"/>
      <c r="G46" s="75"/>
      <c r="H46" s="65"/>
      <c r="I46" s="66"/>
      <c r="J46" s="67"/>
      <c r="K46" s="68"/>
      <c r="L46" s="69"/>
      <c r="M46" s="68"/>
      <c r="N46" s="70"/>
      <c r="O46" s="173"/>
      <c r="P46" s="76"/>
      <c r="V46" s="117"/>
    </row>
    <row r="47" spans="1:24" ht="30" customHeight="1" x14ac:dyDescent="0.25">
      <c r="A47" s="124">
        <v>1</v>
      </c>
      <c r="B47" s="125"/>
      <c r="C47" s="119" t="s">
        <v>81</v>
      </c>
      <c r="D47" s="120"/>
      <c r="E47" s="120"/>
      <c r="F47" s="121"/>
      <c r="G47" s="75">
        <v>1</v>
      </c>
      <c r="H47" s="65" t="s">
        <v>11</v>
      </c>
      <c r="I47" s="66"/>
      <c r="J47" s="67"/>
      <c r="K47" s="68"/>
      <c r="L47" s="69"/>
      <c r="M47" s="68"/>
      <c r="N47" s="70"/>
      <c r="O47" s="172"/>
      <c r="P47" s="101">
        <f t="shared" ref="P47:P52" si="7">+O47*G47</f>
        <v>0</v>
      </c>
    </row>
    <row r="48" spans="1:24" ht="30" customHeight="1" x14ac:dyDescent="0.25">
      <c r="A48" s="124">
        <v>2</v>
      </c>
      <c r="B48" s="125"/>
      <c r="C48" s="124" t="s">
        <v>86</v>
      </c>
      <c r="D48" s="126"/>
      <c r="E48" s="126"/>
      <c r="F48" s="125"/>
      <c r="G48" s="75">
        <v>20</v>
      </c>
      <c r="H48" s="65" t="s">
        <v>27</v>
      </c>
      <c r="I48" s="66"/>
      <c r="J48" s="67"/>
      <c r="K48" s="68"/>
      <c r="L48" s="69"/>
      <c r="M48" s="68"/>
      <c r="N48" s="70"/>
      <c r="O48" s="172"/>
      <c r="P48" s="101">
        <f t="shared" si="7"/>
        <v>0</v>
      </c>
    </row>
    <row r="49" spans="1:16" ht="30" customHeight="1" x14ac:dyDescent="0.25">
      <c r="A49" s="124">
        <v>3</v>
      </c>
      <c r="B49" s="125"/>
      <c r="C49" s="124" t="s">
        <v>92</v>
      </c>
      <c r="D49" s="126"/>
      <c r="E49" s="126"/>
      <c r="F49" s="125"/>
      <c r="G49" s="75">
        <v>80</v>
      </c>
      <c r="H49" s="65" t="s">
        <v>12</v>
      </c>
      <c r="I49" s="66"/>
      <c r="J49" s="67"/>
      <c r="K49" s="68"/>
      <c r="L49" s="69"/>
      <c r="M49" s="68"/>
      <c r="N49" s="70"/>
      <c r="O49" s="172"/>
      <c r="P49" s="101">
        <f t="shared" si="7"/>
        <v>0</v>
      </c>
    </row>
    <row r="50" spans="1:16" ht="30" customHeight="1" x14ac:dyDescent="0.25">
      <c r="A50" s="124">
        <v>4</v>
      </c>
      <c r="B50" s="125"/>
      <c r="C50" s="124" t="s">
        <v>93</v>
      </c>
      <c r="D50" s="126"/>
      <c r="E50" s="126"/>
      <c r="F50" s="125"/>
      <c r="G50" s="75">
        <v>80</v>
      </c>
      <c r="H50" s="65" t="s">
        <v>12</v>
      </c>
      <c r="I50" s="66"/>
      <c r="J50" s="67"/>
      <c r="K50" s="68"/>
      <c r="L50" s="69"/>
      <c r="M50" s="68"/>
      <c r="N50" s="70"/>
      <c r="O50" s="172"/>
      <c r="P50" s="101">
        <f t="shared" si="7"/>
        <v>0</v>
      </c>
    </row>
    <row r="51" spans="1:16" ht="30" customHeight="1" x14ac:dyDescent="0.25">
      <c r="A51" s="124">
        <v>5</v>
      </c>
      <c r="B51" s="125"/>
      <c r="C51" s="124" t="s">
        <v>85</v>
      </c>
      <c r="D51" s="126"/>
      <c r="E51" s="126"/>
      <c r="F51" s="125"/>
      <c r="G51" s="75">
        <v>6</v>
      </c>
      <c r="H51" s="65" t="s">
        <v>27</v>
      </c>
      <c r="I51" s="66"/>
      <c r="J51" s="67"/>
      <c r="K51" s="68"/>
      <c r="L51" s="69"/>
      <c r="M51" s="68"/>
      <c r="N51" s="70"/>
      <c r="O51" s="172"/>
      <c r="P51" s="101">
        <f t="shared" si="7"/>
        <v>0</v>
      </c>
    </row>
    <row r="52" spans="1:16" ht="30" customHeight="1" x14ac:dyDescent="0.25">
      <c r="A52" s="124">
        <v>6</v>
      </c>
      <c r="B52" s="125"/>
      <c r="C52" s="124" t="s">
        <v>82</v>
      </c>
      <c r="D52" s="126"/>
      <c r="E52" s="126"/>
      <c r="F52" s="125"/>
      <c r="G52" s="75">
        <v>30</v>
      </c>
      <c r="H52" s="65" t="s">
        <v>27</v>
      </c>
      <c r="I52" s="66"/>
      <c r="J52" s="67"/>
      <c r="K52" s="68"/>
      <c r="L52" s="69"/>
      <c r="M52" s="68"/>
      <c r="N52" s="70"/>
      <c r="O52" s="172"/>
      <c r="P52" s="101">
        <f t="shared" si="7"/>
        <v>0</v>
      </c>
    </row>
    <row r="53" spans="1:16" ht="30" customHeight="1" x14ac:dyDescent="0.25">
      <c r="A53" s="124"/>
      <c r="B53" s="125"/>
      <c r="C53" s="132" t="s">
        <v>68</v>
      </c>
      <c r="D53" s="132"/>
      <c r="E53" s="132"/>
      <c r="F53" s="133"/>
      <c r="G53" s="122"/>
      <c r="H53" s="59"/>
      <c r="I53" s="66"/>
      <c r="J53" s="67"/>
      <c r="K53" s="68"/>
      <c r="L53" s="69"/>
      <c r="M53" s="68"/>
      <c r="N53" s="70"/>
      <c r="O53" s="102"/>
      <c r="P53" s="118">
        <f>SUM(P47:P52)</f>
        <v>0</v>
      </c>
    </row>
    <row r="54" spans="1:16" ht="15.75" x14ac:dyDescent="0.25">
      <c r="O54" s="87"/>
    </row>
    <row r="62" spans="1:16" x14ac:dyDescent="0.25">
      <c r="A62" s="85"/>
      <c r="B62" s="86"/>
      <c r="C62" s="86"/>
      <c r="D62" s="86"/>
      <c r="E62" s="86"/>
      <c r="F62" s="86"/>
      <c r="G62" s="86"/>
    </row>
    <row r="64" spans="1:16" x14ac:dyDescent="0.25">
      <c r="A64" s="85"/>
      <c r="B64" s="86"/>
      <c r="C64" s="85"/>
      <c r="D64" s="86"/>
      <c r="E64" s="86"/>
      <c r="F64" s="86"/>
      <c r="G64" s="86"/>
    </row>
    <row r="65" spans="1:16" x14ac:dyDescent="0.25">
      <c r="C65" s="85"/>
      <c r="D65" s="86"/>
      <c r="E65" s="86"/>
      <c r="F65" s="86"/>
      <c r="G65" s="85"/>
      <c r="H65" s="85"/>
      <c r="I65" s="86"/>
      <c r="J65" s="86"/>
      <c r="K65" s="86"/>
      <c r="L65" s="86"/>
      <c r="M65" s="86"/>
      <c r="N65" s="86"/>
      <c r="O65" s="85"/>
      <c r="P65" s="85"/>
    </row>
    <row r="67" spans="1:16" x14ac:dyDescent="0.25">
      <c r="A67" s="85"/>
      <c r="B67" s="86"/>
      <c r="C67" s="85"/>
      <c r="D67" s="86"/>
      <c r="E67" s="86"/>
      <c r="F67" s="86"/>
      <c r="G67" s="85"/>
      <c r="H67" s="85"/>
      <c r="I67" s="86"/>
      <c r="J67" s="86"/>
      <c r="K67" s="86"/>
      <c r="L67" s="86"/>
      <c r="M67" s="86"/>
      <c r="N67" s="86"/>
      <c r="O67" s="85"/>
      <c r="P67" s="85"/>
    </row>
    <row r="69" spans="1:16" x14ac:dyDescent="0.25">
      <c r="C69" s="85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5"/>
    </row>
  </sheetData>
  <sheetProtection algorithmName="SHA-512" hashValue="9LNKcvNilo8Rr7D3u1u08k3L+/njWrt5FtcTLYxJb28M4oLu9AD6yjj4g5lC4Z03wBVdlY/j2XeogWz9oF1WeA==" saltValue="VXq+/q717mcz5pZWaKxT/w==" spinCount="100000" sheet="1" objects="1" scenarios="1" selectLockedCells="1"/>
  <mergeCells count="104">
    <mergeCell ref="C3:F3"/>
    <mergeCell ref="A29:B29"/>
    <mergeCell ref="C29:F29"/>
    <mergeCell ref="A19:B19"/>
    <mergeCell ref="A7:B7"/>
    <mergeCell ref="A6:B6"/>
    <mergeCell ref="C12:F12"/>
    <mergeCell ref="A18:B18"/>
    <mergeCell ref="C18:F18"/>
    <mergeCell ref="A22:B22"/>
    <mergeCell ref="C22:F22"/>
    <mergeCell ref="C9:F9"/>
    <mergeCell ref="A10:B10"/>
    <mergeCell ref="C14:F14"/>
    <mergeCell ref="A9:B9"/>
    <mergeCell ref="C16:F16"/>
    <mergeCell ref="C10:F10"/>
    <mergeCell ref="A12:B12"/>
    <mergeCell ref="A13:B13"/>
    <mergeCell ref="C13:F13"/>
    <mergeCell ref="A16:B16"/>
    <mergeCell ref="A15:B15"/>
    <mergeCell ref="A24:B24"/>
    <mergeCell ref="C24:F24"/>
    <mergeCell ref="C35:F35"/>
    <mergeCell ref="C34:F34"/>
    <mergeCell ref="A49:B49"/>
    <mergeCell ref="C49:F49"/>
    <mergeCell ref="A42:B42"/>
    <mergeCell ref="C42:F42"/>
    <mergeCell ref="C41:F41"/>
    <mergeCell ref="A40:B40"/>
    <mergeCell ref="A35:B35"/>
    <mergeCell ref="A36:B36"/>
    <mergeCell ref="C36:F36"/>
    <mergeCell ref="A45:B45"/>
    <mergeCell ref="A34:B34"/>
    <mergeCell ref="A1:P1"/>
    <mergeCell ref="C20:F20"/>
    <mergeCell ref="C5:F5"/>
    <mergeCell ref="C11:F11"/>
    <mergeCell ref="C15:F15"/>
    <mergeCell ref="C17:F17"/>
    <mergeCell ref="A2:B2"/>
    <mergeCell ref="I2:J2"/>
    <mergeCell ref="K2:L2"/>
    <mergeCell ref="M2:N2"/>
    <mergeCell ref="C2:F2"/>
    <mergeCell ref="C19:F19"/>
    <mergeCell ref="C4:F4"/>
    <mergeCell ref="A17:B17"/>
    <mergeCell ref="A14:B14"/>
    <mergeCell ref="A3:B3"/>
    <mergeCell ref="A11:B11"/>
    <mergeCell ref="A20:B20"/>
    <mergeCell ref="A4:B4"/>
    <mergeCell ref="C6:F6"/>
    <mergeCell ref="C7:F7"/>
    <mergeCell ref="A8:B8"/>
    <mergeCell ref="C8:F8"/>
    <mergeCell ref="A5:B5"/>
    <mergeCell ref="A53:B53"/>
    <mergeCell ref="C53:F53"/>
    <mergeCell ref="A37:F37"/>
    <mergeCell ref="A38:B38"/>
    <mergeCell ref="A39:B39"/>
    <mergeCell ref="A43:B43"/>
    <mergeCell ref="C43:F43"/>
    <mergeCell ref="C39:F39"/>
    <mergeCell ref="C38:F38"/>
    <mergeCell ref="A44:B44"/>
    <mergeCell ref="C44:F44"/>
    <mergeCell ref="C48:F48"/>
    <mergeCell ref="A51:B51"/>
    <mergeCell ref="C51:F51"/>
    <mergeCell ref="C40:F40"/>
    <mergeCell ref="A41:B41"/>
    <mergeCell ref="A46:F46"/>
    <mergeCell ref="A50:B50"/>
    <mergeCell ref="C50:F50"/>
    <mergeCell ref="C52:F52"/>
    <mergeCell ref="A52:B52"/>
    <mergeCell ref="A47:B47"/>
    <mergeCell ref="A48:B48"/>
    <mergeCell ref="C45:F45"/>
    <mergeCell ref="A21:B21"/>
    <mergeCell ref="C21:F21"/>
    <mergeCell ref="C23:F23"/>
    <mergeCell ref="A23:B23"/>
    <mergeCell ref="A27:B27"/>
    <mergeCell ref="A28:B28"/>
    <mergeCell ref="A33:B33"/>
    <mergeCell ref="A32:B32"/>
    <mergeCell ref="C32:F32"/>
    <mergeCell ref="C27:F27"/>
    <mergeCell ref="A30:B30"/>
    <mergeCell ref="C30:F30"/>
    <mergeCell ref="A25:B25"/>
    <mergeCell ref="C25:F25"/>
    <mergeCell ref="A26:B26"/>
    <mergeCell ref="C26:F26"/>
    <mergeCell ref="A31:F31"/>
    <mergeCell ref="C33:F33"/>
    <mergeCell ref="C28:F28"/>
  </mergeCells>
  <printOptions gridLines="1"/>
  <pageMargins left="0.7" right="0.7" top="0.75" bottom="0.75" header="0.3" footer="0.3"/>
  <pageSetup scale="85" fitToHeight="0" orientation="portrait" r:id="rId1"/>
  <headerFooter>
    <oddFooter>&amp;CBid Schedule - Main Street Pier Repair
Page &amp;P</oddFooter>
  </headerFooter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"/>
  <sheetViews>
    <sheetView zoomScaleNormal="100" workbookViewId="0">
      <selection activeCell="M11" sqref="M11"/>
    </sheetView>
  </sheetViews>
  <sheetFormatPr defaultRowHeight="15" x14ac:dyDescent="0.25"/>
  <sheetData>
    <row r="3" spans="1:10" ht="15.75" x14ac:dyDescent="0.25">
      <c r="A3" s="77" t="s">
        <v>47</v>
      </c>
      <c r="B3" s="80"/>
      <c r="C3" s="80"/>
      <c r="F3" s="58"/>
    </row>
    <row r="5" spans="1:10" x14ac:dyDescent="0.25">
      <c r="A5" s="79" t="s">
        <v>48</v>
      </c>
    </row>
    <row r="7" spans="1:10" ht="15.75" x14ac:dyDescent="0.25">
      <c r="A7" s="78" t="s">
        <v>45</v>
      </c>
      <c r="B7" s="124" t="s">
        <v>49</v>
      </c>
      <c r="C7" s="126"/>
      <c r="D7" s="126"/>
      <c r="E7" s="125"/>
      <c r="F7" s="81">
        <v>4081</v>
      </c>
      <c r="G7" s="81" t="s">
        <v>13</v>
      </c>
      <c r="H7" s="83" t="s">
        <v>44</v>
      </c>
      <c r="I7" s="84"/>
      <c r="J7" s="82" t="s">
        <v>44</v>
      </c>
    </row>
  </sheetData>
  <mergeCells count="1">
    <mergeCell ref="B7:E7"/>
  </mergeCells>
  <pageMargins left="0.7" right="0.7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opLeftCell="A28" zoomScale="60" zoomScaleNormal="60" zoomScaleSheetLayoutView="66" workbookViewId="0">
      <selection activeCell="B9" sqref="B9"/>
    </sheetView>
  </sheetViews>
  <sheetFormatPr defaultRowHeight="15" x14ac:dyDescent="0.25"/>
  <cols>
    <col min="1" max="1" width="17.140625" customWidth="1"/>
    <col min="2" max="2" width="38.85546875" customWidth="1"/>
    <col min="3" max="3" width="8.140625" customWidth="1"/>
    <col min="4" max="4" width="7" customWidth="1"/>
    <col min="5" max="5" width="18.42578125" hidden="1" customWidth="1"/>
    <col min="6" max="6" width="19.42578125" hidden="1" customWidth="1"/>
    <col min="7" max="7" width="17" hidden="1" customWidth="1"/>
    <col min="8" max="8" width="19.7109375" hidden="1" customWidth="1"/>
    <col min="9" max="9" width="15.140625" hidden="1" customWidth="1"/>
    <col min="10" max="10" width="20.7109375" hidden="1" customWidth="1"/>
    <col min="11" max="11" width="17.7109375" customWidth="1"/>
    <col min="12" max="14" width="19.42578125" customWidth="1"/>
    <col min="15" max="15" width="18.5703125" customWidth="1"/>
  </cols>
  <sheetData>
    <row r="1" spans="1:17" ht="75" customHeight="1" thickTop="1" thickBot="1" x14ac:dyDescent="0.3">
      <c r="A1" s="160" t="s">
        <v>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</row>
    <row r="2" spans="1:17" ht="56.25" customHeight="1" thickBot="1" x14ac:dyDescent="0.3">
      <c r="A2" s="163" t="s">
        <v>1</v>
      </c>
      <c r="B2" s="164" t="s">
        <v>2</v>
      </c>
      <c r="C2" s="164" t="s">
        <v>0</v>
      </c>
      <c r="D2" s="164" t="s">
        <v>3</v>
      </c>
      <c r="E2" s="165" t="s">
        <v>21</v>
      </c>
      <c r="F2" s="165"/>
      <c r="G2" s="166" t="s">
        <v>22</v>
      </c>
      <c r="H2" s="166"/>
      <c r="I2" s="167" t="s">
        <v>23</v>
      </c>
      <c r="J2" s="168"/>
      <c r="K2" s="164" t="s">
        <v>15</v>
      </c>
      <c r="L2" s="164"/>
      <c r="M2" s="158" t="s">
        <v>24</v>
      </c>
      <c r="N2" s="156" t="s">
        <v>17</v>
      </c>
      <c r="O2" s="158" t="s">
        <v>18</v>
      </c>
    </row>
    <row r="3" spans="1:17" ht="21.75" thickBot="1" x14ac:dyDescent="0.3">
      <c r="A3" s="163"/>
      <c r="B3" s="164"/>
      <c r="C3" s="164"/>
      <c r="D3" s="164"/>
      <c r="E3" s="1" t="s">
        <v>4</v>
      </c>
      <c r="F3" s="1" t="s">
        <v>5</v>
      </c>
      <c r="G3" s="2" t="s">
        <v>4</v>
      </c>
      <c r="H3" s="2" t="s">
        <v>5</v>
      </c>
      <c r="I3" s="2" t="s">
        <v>4</v>
      </c>
      <c r="J3" s="2" t="s">
        <v>5</v>
      </c>
      <c r="K3" s="2" t="s">
        <v>4</v>
      </c>
      <c r="L3" s="2" t="s">
        <v>5</v>
      </c>
      <c r="M3" s="159"/>
      <c r="N3" s="157"/>
      <c r="O3" s="159"/>
    </row>
    <row r="4" spans="1:17" ht="64.5" customHeight="1" x14ac:dyDescent="0.35">
      <c r="A4" s="3">
        <v>1</v>
      </c>
      <c r="B4" s="4" t="s">
        <v>25</v>
      </c>
      <c r="C4" s="44">
        <v>1</v>
      </c>
      <c r="D4" s="5" t="s">
        <v>11</v>
      </c>
      <c r="E4" s="6"/>
      <c r="F4" s="6">
        <f>E4*C4</f>
        <v>0</v>
      </c>
      <c r="G4" s="7"/>
      <c r="H4" s="7">
        <f>G4*C4</f>
        <v>0</v>
      </c>
      <c r="I4" s="7"/>
      <c r="J4" s="7">
        <f t="shared" ref="J4:J14" si="0">I4*C4</f>
        <v>0</v>
      </c>
      <c r="K4" s="41">
        <v>3000</v>
      </c>
      <c r="L4" s="7">
        <f>K4*$C4</f>
        <v>3000</v>
      </c>
      <c r="M4" s="48" t="s">
        <v>33</v>
      </c>
      <c r="N4" s="35">
        <f t="shared" ref="N4:N14" si="1">+AVERAGE(F4,H4,J4,)</f>
        <v>0</v>
      </c>
      <c r="O4" s="35">
        <f>+MAX(F4,H4,J24)</f>
        <v>0</v>
      </c>
      <c r="Q4" s="46" t="s">
        <v>30</v>
      </c>
    </row>
    <row r="5" spans="1:17" ht="63" customHeight="1" x14ac:dyDescent="0.25">
      <c r="A5" s="8">
        <v>2</v>
      </c>
      <c r="B5" s="9" t="s">
        <v>6</v>
      </c>
      <c r="C5" s="45">
        <v>1</v>
      </c>
      <c r="D5" s="11" t="s">
        <v>11</v>
      </c>
      <c r="E5" s="12"/>
      <c r="F5" s="6">
        <f t="shared" ref="F5:F14" si="2">E5*C5</f>
        <v>0</v>
      </c>
      <c r="G5" s="13"/>
      <c r="H5" s="7">
        <f t="shared" ref="H5:H14" si="3">G5*C5</f>
        <v>0</v>
      </c>
      <c r="I5" s="13"/>
      <c r="J5" s="7">
        <f t="shared" si="0"/>
        <v>0</v>
      </c>
      <c r="K5" s="42">
        <v>6000</v>
      </c>
      <c r="L5" s="7">
        <f t="shared" ref="L5:L14" si="4">K5*$C5</f>
        <v>6000</v>
      </c>
      <c r="M5" s="49" t="s">
        <v>34</v>
      </c>
      <c r="N5" s="35">
        <f t="shared" si="1"/>
        <v>0</v>
      </c>
      <c r="O5" s="35">
        <f>+MAX(F5,H5,J25)</f>
        <v>0</v>
      </c>
    </row>
    <row r="6" spans="1:17" ht="47.25" customHeight="1" x14ac:dyDescent="0.25">
      <c r="A6" s="8">
        <v>3</v>
      </c>
      <c r="B6" s="9" t="s">
        <v>7</v>
      </c>
      <c r="C6" s="10">
        <v>812</v>
      </c>
      <c r="D6" s="11" t="s">
        <v>12</v>
      </c>
      <c r="E6" s="12"/>
      <c r="F6" s="6">
        <f t="shared" si="2"/>
        <v>0</v>
      </c>
      <c r="G6" s="13"/>
      <c r="H6" s="7">
        <f t="shared" si="3"/>
        <v>0</v>
      </c>
      <c r="I6" s="13"/>
      <c r="J6" s="7">
        <f t="shared" si="0"/>
        <v>0</v>
      </c>
      <c r="K6" s="42">
        <v>2</v>
      </c>
      <c r="L6" s="7">
        <f t="shared" si="4"/>
        <v>1624</v>
      </c>
      <c r="M6" s="50" t="s">
        <v>34</v>
      </c>
      <c r="N6" s="35">
        <f t="shared" si="1"/>
        <v>0</v>
      </c>
      <c r="O6" s="35">
        <f>+MAX(F6,H6,J26)</f>
        <v>0</v>
      </c>
    </row>
    <row r="7" spans="1:17" ht="81" customHeight="1" x14ac:dyDescent="0.25">
      <c r="A7" s="8">
        <v>4</v>
      </c>
      <c r="B7" s="14" t="s">
        <v>32</v>
      </c>
      <c r="C7" s="45">
        <v>78</v>
      </c>
      <c r="D7" s="11" t="s">
        <v>13</v>
      </c>
      <c r="E7" s="12"/>
      <c r="F7" s="6">
        <f t="shared" si="2"/>
        <v>0</v>
      </c>
      <c r="G7" s="13"/>
      <c r="H7" s="7">
        <f t="shared" si="3"/>
        <v>0</v>
      </c>
      <c r="I7" s="13"/>
      <c r="J7" s="7">
        <f t="shared" si="0"/>
        <v>0</v>
      </c>
      <c r="K7" s="42">
        <v>3.5</v>
      </c>
      <c r="L7" s="7">
        <f t="shared" si="4"/>
        <v>273</v>
      </c>
      <c r="M7" s="51" t="s">
        <v>35</v>
      </c>
      <c r="N7" s="35">
        <f t="shared" si="1"/>
        <v>0</v>
      </c>
      <c r="O7" s="35"/>
    </row>
    <row r="8" spans="1:17" ht="64.5" customHeight="1" x14ac:dyDescent="0.25">
      <c r="A8" s="8">
        <v>5</v>
      </c>
      <c r="B8" s="9" t="s">
        <v>8</v>
      </c>
      <c r="C8" s="45">
        <v>31</v>
      </c>
      <c r="D8" s="11" t="s">
        <v>13</v>
      </c>
      <c r="E8" s="12"/>
      <c r="F8" s="6">
        <f t="shared" si="2"/>
        <v>0</v>
      </c>
      <c r="G8" s="13"/>
      <c r="H8" s="7">
        <f t="shared" si="3"/>
        <v>0</v>
      </c>
      <c r="I8" s="13"/>
      <c r="J8" s="7">
        <f t="shared" si="0"/>
        <v>0</v>
      </c>
      <c r="K8" s="42">
        <v>6.5</v>
      </c>
      <c r="L8" s="7">
        <f t="shared" si="4"/>
        <v>201.5</v>
      </c>
      <c r="M8" s="52" t="s">
        <v>36</v>
      </c>
      <c r="N8" s="35">
        <f t="shared" si="1"/>
        <v>0</v>
      </c>
      <c r="O8" s="35">
        <f>+MAX(F8,H8, J8)</f>
        <v>0</v>
      </c>
    </row>
    <row r="9" spans="1:17" ht="64.5" customHeight="1" x14ac:dyDescent="0.35">
      <c r="A9" s="43">
        <v>6</v>
      </c>
      <c r="B9" s="9" t="s">
        <v>29</v>
      </c>
      <c r="C9" s="10">
        <v>262</v>
      </c>
      <c r="D9" s="11" t="s">
        <v>13</v>
      </c>
      <c r="E9" s="12"/>
      <c r="F9" s="6">
        <f t="shared" si="2"/>
        <v>0</v>
      </c>
      <c r="G9" s="13"/>
      <c r="H9" s="7">
        <f t="shared" si="3"/>
        <v>0</v>
      </c>
      <c r="I9" s="13"/>
      <c r="J9" s="7">
        <f t="shared" si="0"/>
        <v>0</v>
      </c>
      <c r="K9" s="47">
        <v>0.62</v>
      </c>
      <c r="L9" s="7">
        <f t="shared" si="4"/>
        <v>162.44</v>
      </c>
      <c r="M9" s="52" t="s">
        <v>38</v>
      </c>
      <c r="N9" s="35">
        <f t="shared" si="1"/>
        <v>0</v>
      </c>
      <c r="O9" s="35">
        <f>+MAX(F9,H9,J29)</f>
        <v>0</v>
      </c>
      <c r="Q9" s="46" t="s">
        <v>31</v>
      </c>
    </row>
    <row r="10" spans="1:17" ht="64.5" customHeight="1" x14ac:dyDescent="0.25">
      <c r="A10" s="8">
        <v>7</v>
      </c>
      <c r="B10" s="9" t="s">
        <v>26</v>
      </c>
      <c r="C10" s="45">
        <v>1</v>
      </c>
      <c r="D10" s="11" t="s">
        <v>27</v>
      </c>
      <c r="E10" s="12"/>
      <c r="F10" s="6">
        <f t="shared" si="2"/>
        <v>0</v>
      </c>
      <c r="G10" s="13"/>
      <c r="H10" s="7">
        <f t="shared" si="3"/>
        <v>0</v>
      </c>
      <c r="I10" s="12"/>
      <c r="J10" s="33">
        <f t="shared" si="0"/>
        <v>0</v>
      </c>
      <c r="K10" s="42">
        <v>362.23</v>
      </c>
      <c r="L10" s="7">
        <f t="shared" si="4"/>
        <v>362.23</v>
      </c>
      <c r="M10" s="50" t="s">
        <v>37</v>
      </c>
      <c r="N10" s="35">
        <f t="shared" si="1"/>
        <v>0</v>
      </c>
      <c r="O10" s="35">
        <f>+MAX(F10,H10,J30)</f>
        <v>0</v>
      </c>
    </row>
    <row r="11" spans="1:17" ht="64.5" customHeight="1" x14ac:dyDescent="0.25">
      <c r="A11" s="8">
        <v>8</v>
      </c>
      <c r="B11" s="14" t="s">
        <v>42</v>
      </c>
      <c r="C11" s="10">
        <v>227</v>
      </c>
      <c r="D11" s="11" t="s">
        <v>13</v>
      </c>
      <c r="E11" s="12"/>
      <c r="F11" s="6">
        <f t="shared" si="2"/>
        <v>0</v>
      </c>
      <c r="G11" s="13"/>
      <c r="H11" s="7">
        <f t="shared" si="3"/>
        <v>0</v>
      </c>
      <c r="I11" s="13"/>
      <c r="J11" s="7">
        <f t="shared" si="0"/>
        <v>0</v>
      </c>
      <c r="K11" s="42">
        <v>66.5</v>
      </c>
      <c r="L11" s="7">
        <f t="shared" si="4"/>
        <v>15095.5</v>
      </c>
      <c r="M11" s="52" t="s">
        <v>40</v>
      </c>
      <c r="N11" s="35">
        <f t="shared" si="1"/>
        <v>0</v>
      </c>
      <c r="O11" s="35"/>
    </row>
    <row r="12" spans="1:17" ht="64.5" customHeight="1" x14ac:dyDescent="0.25">
      <c r="A12" s="8">
        <v>9</v>
      </c>
      <c r="B12" s="14" t="s">
        <v>28</v>
      </c>
      <c r="C12" s="45">
        <v>35</v>
      </c>
      <c r="D12" s="11" t="s">
        <v>13</v>
      </c>
      <c r="E12" s="12"/>
      <c r="F12" s="6">
        <f t="shared" si="2"/>
        <v>0</v>
      </c>
      <c r="G12" s="13"/>
      <c r="H12" s="7">
        <f t="shared" si="3"/>
        <v>0</v>
      </c>
      <c r="I12" s="13"/>
      <c r="J12" s="7">
        <f t="shared" si="0"/>
        <v>0</v>
      </c>
      <c r="K12" s="42">
        <v>51.5</v>
      </c>
      <c r="L12" s="7">
        <f t="shared" si="4"/>
        <v>1802.5</v>
      </c>
      <c r="M12" s="52" t="s">
        <v>39</v>
      </c>
      <c r="N12" s="35">
        <f t="shared" si="1"/>
        <v>0</v>
      </c>
      <c r="O12" s="35">
        <f>+MAX(F12,H12,J32)</f>
        <v>0</v>
      </c>
    </row>
    <row r="13" spans="1:17" ht="64.5" customHeight="1" x14ac:dyDescent="0.25">
      <c r="A13" s="8">
        <v>10</v>
      </c>
      <c r="B13" s="15" t="s">
        <v>9</v>
      </c>
      <c r="C13" s="10">
        <v>176</v>
      </c>
      <c r="D13" s="11" t="s">
        <v>13</v>
      </c>
      <c r="E13" s="12"/>
      <c r="F13" s="6">
        <f t="shared" si="2"/>
        <v>0</v>
      </c>
      <c r="G13" s="13"/>
      <c r="H13" s="7">
        <f t="shared" si="3"/>
        <v>0</v>
      </c>
      <c r="I13" s="13"/>
      <c r="J13" s="7">
        <f t="shared" si="0"/>
        <v>0</v>
      </c>
      <c r="K13" s="42">
        <v>2.91</v>
      </c>
      <c r="L13" s="7">
        <f t="shared" si="4"/>
        <v>512.16000000000008</v>
      </c>
      <c r="M13" s="52" t="s">
        <v>41</v>
      </c>
      <c r="N13" s="35">
        <f t="shared" si="1"/>
        <v>0</v>
      </c>
      <c r="O13" s="35">
        <f t="shared" ref="O13" si="5">+MAX(F13,H13,J34)</f>
        <v>0</v>
      </c>
    </row>
    <row r="14" spans="1:17" ht="64.5" customHeight="1" x14ac:dyDescent="0.25">
      <c r="A14" s="8">
        <v>11</v>
      </c>
      <c r="B14" s="9" t="s">
        <v>10</v>
      </c>
      <c r="C14" s="45">
        <v>1</v>
      </c>
      <c r="D14" s="11" t="s">
        <v>11</v>
      </c>
      <c r="E14" s="12"/>
      <c r="F14" s="6">
        <f t="shared" si="2"/>
        <v>0</v>
      </c>
      <c r="G14" s="13"/>
      <c r="H14" s="7">
        <f t="shared" si="3"/>
        <v>0</v>
      </c>
      <c r="I14" s="13"/>
      <c r="J14" s="7">
        <f t="shared" si="0"/>
        <v>0</v>
      </c>
      <c r="K14" s="42">
        <v>4000</v>
      </c>
      <c r="L14" s="7">
        <f t="shared" si="4"/>
        <v>4000</v>
      </c>
      <c r="M14" s="50" t="s">
        <v>34</v>
      </c>
      <c r="N14" s="35">
        <f t="shared" si="1"/>
        <v>0</v>
      </c>
      <c r="O14" s="35">
        <f t="shared" ref="O14" si="6">+MAX(F14,H14,J37)</f>
        <v>0</v>
      </c>
    </row>
    <row r="15" spans="1:17" ht="64.5" customHeight="1" x14ac:dyDescent="0.25">
      <c r="A15" s="8"/>
      <c r="B15" s="11" t="s">
        <v>19</v>
      </c>
      <c r="C15" s="11"/>
      <c r="D15" s="11"/>
      <c r="E15" s="12"/>
      <c r="F15" s="12"/>
      <c r="G15" s="13"/>
      <c r="H15" s="13"/>
      <c r="I15" s="13"/>
      <c r="J15" s="13"/>
      <c r="K15" s="13"/>
      <c r="L15" s="13"/>
      <c r="M15" s="36"/>
      <c r="N15" s="37">
        <f>+N4*0.1</f>
        <v>0</v>
      </c>
      <c r="O15" s="37">
        <f>+O4*0.1</f>
        <v>0</v>
      </c>
    </row>
    <row r="16" spans="1:17" ht="64.5" customHeight="1" x14ac:dyDescent="0.25">
      <c r="A16" s="8"/>
      <c r="B16" s="16" t="s">
        <v>14</v>
      </c>
      <c r="C16" s="11"/>
      <c r="D16" s="11"/>
      <c r="E16" s="12"/>
      <c r="F16" s="31">
        <f>SUM(F4:F15)</f>
        <v>0</v>
      </c>
      <c r="G16" s="17"/>
      <c r="H16" s="17">
        <f>SUM(H4:H15)</f>
        <v>0</v>
      </c>
      <c r="I16" s="17"/>
      <c r="J16" s="32">
        <f>SUM(J4:J15)</f>
        <v>0</v>
      </c>
      <c r="K16" s="17"/>
      <c r="L16" s="17">
        <f>SUM(L4:L15)</f>
        <v>33033.33</v>
      </c>
      <c r="M16" s="30" t="s">
        <v>16</v>
      </c>
      <c r="N16" s="38">
        <f>SUM(N4:N15)</f>
        <v>0</v>
      </c>
      <c r="O16" s="38">
        <f>SUM(O4:O15)</f>
        <v>0</v>
      </c>
    </row>
    <row r="17" spans="1:15" ht="64.5" customHeight="1" thickBot="1" x14ac:dyDescent="0.3">
      <c r="A17" s="24"/>
      <c r="B17" s="25"/>
      <c r="C17" s="18"/>
      <c r="D17" s="18"/>
      <c r="E17" s="28"/>
      <c r="F17" s="26"/>
      <c r="G17" s="29"/>
      <c r="H17" s="27"/>
      <c r="I17" s="29"/>
      <c r="J17" s="27"/>
      <c r="K17" s="29"/>
      <c r="L17" s="27"/>
      <c r="M17" s="34"/>
      <c r="N17" s="39"/>
      <c r="O17" s="40"/>
    </row>
    <row r="18" spans="1:15" ht="21.75" thickTop="1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3"/>
    </row>
    <row r="19" spans="1:15" ht="21" x14ac:dyDescent="0.3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ht="21.75" thickBot="1" x14ac:dyDescent="0.4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5.75" thickTop="1" x14ac:dyDescent="0.25"/>
  </sheetData>
  <mergeCells count="12">
    <mergeCell ref="N2:N3"/>
    <mergeCell ref="O2:O3"/>
    <mergeCell ref="A1:O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rintOptions gridLines="1"/>
  <pageMargins left="0.45" right="0.45" top="0.75" bottom="0.75" header="0.3" footer="0.3"/>
  <pageSetup scale="58" orientation="portrait" r:id="rId1"/>
  <rowBreaks count="1" manualBreakCount="1">
    <brk id="20" max="9" man="1"/>
  </rowBreaks>
  <colBreaks count="1" manualBreakCount="1">
    <brk id="15" max="3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aster xmlns="aa73fcc7-7982-4ebf-abbb-6e4e85adc6fd" xsi:nil="true"/>
    <Location_x002f_Department xmlns="47203dfb-3803-4dce-bf9d-e57deb87ec79" xsi:nil="true"/>
    <Owner xmlns="aa73fcc7-7982-4ebf-abbb-6e4e85adc6fd" xsi:nil="true"/>
    <Type_x0020_of_x0020_Work xmlns="aa73fcc7-7982-4ebf-abbb-6e4e85adc6fd" xsi:nil="true"/>
    <Company xmlns="aa73fcc7-7982-4ebf-abbb-6e4e85adc6fd" xsi:nil="true"/>
    <PublishingExpirationDate xmlns="http://schemas.microsoft.com/sharepoint/v3" xsi:nil="true"/>
    <Device_x002f_Product_x0020_Type xmlns="aa73fcc7-7982-4ebf-abbb-6e4e85adc6fd" xsi:nil="true"/>
    <Bid_x002f_RFP_x0020__x0023_ xmlns="aa73fcc7-7982-4ebf-abbb-6e4e85adc6fd" xsi:nil="true"/>
    <PublishingStartDate xmlns="http://schemas.microsoft.com/sharepoint/v3" xsi:nil="true"/>
    <Document_x0020_Type xmlns="47203dfb-3803-4dce-bf9d-e57deb87ec79" xsi:nil="true"/>
    <Application xmlns="aa73fcc7-7982-4ebf-abbb-6e4e85adc6fd" xsi:nil="true"/>
    <Storm_x0020_Name xmlns="aa73fcc7-7982-4ebf-abbb-6e4e85adc6fd" xsi:nil="true"/>
    <Event xmlns="aa73fcc7-7982-4ebf-abbb-6e4e85adc6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036A807C99D24DB6B9469F45539834" ma:contentTypeVersion="24" ma:contentTypeDescription="Create a new document." ma:contentTypeScope="" ma:versionID="3dfd6ba6f70ae25c549377f995fb40ef">
  <xsd:schema xmlns:xsd="http://www.w3.org/2001/XMLSchema" xmlns:xs="http://www.w3.org/2001/XMLSchema" xmlns:p="http://schemas.microsoft.com/office/2006/metadata/properties" xmlns:ns1="http://schemas.microsoft.com/sharepoint/v3" xmlns:ns2="47203dfb-3803-4dce-bf9d-e57deb87ec79" xmlns:ns3="aa73fcc7-7982-4ebf-abbb-6e4e85adc6fd" xmlns:ns4="8ac3de82-e038-4a5d-adeb-b86ac0fb6f58" targetNamespace="http://schemas.microsoft.com/office/2006/metadata/properties" ma:root="true" ma:fieldsID="2966d811386c697f0b882cfe9f69c787" ns1:_="" ns2:_="" ns3:_="" ns4:_="">
    <xsd:import namespace="http://schemas.microsoft.com/sharepoint/v3"/>
    <xsd:import namespace="47203dfb-3803-4dce-bf9d-e57deb87ec79"/>
    <xsd:import namespace="aa73fcc7-7982-4ebf-abbb-6e4e85adc6fd"/>
    <xsd:import namespace="8ac3de82-e038-4a5d-adeb-b86ac0fb6f5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Location_x002f_Department" minOccurs="0"/>
                <xsd:element ref="ns2:Document_x0020_Type" minOccurs="0"/>
                <xsd:element ref="ns3:Company" minOccurs="0"/>
                <xsd:element ref="ns3:Application" minOccurs="0"/>
                <xsd:element ref="ns3:Disaster" minOccurs="0"/>
                <xsd:element ref="ns3:Storm_x0020_Name" minOccurs="0"/>
                <xsd:element ref="ns3:Event" minOccurs="0"/>
                <xsd:element ref="ns3:MediaServiceMetadata" minOccurs="0"/>
                <xsd:element ref="ns3:MediaServiceFastMetadata" minOccurs="0"/>
                <xsd:element ref="ns3:Type_x0020_of_x0020_Work" minOccurs="0"/>
                <xsd:element ref="ns3:Device_x002f_Product_x0020_Type" minOccurs="0"/>
                <xsd:element ref="ns3:Owner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3:Bid_x002f_RFP_x0020__x0023_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03dfb-3803-4dce-bf9d-e57deb87ec79" elementFormDefault="qualified">
    <xsd:import namespace="http://schemas.microsoft.com/office/2006/documentManagement/types"/>
    <xsd:import namespace="http://schemas.microsoft.com/office/infopath/2007/PartnerControls"/>
    <xsd:element name="Location_x002f_Department" ma:index="10" nillable="true" ma:displayName="Location/Department" ma:description="Sites and Departments located in The City of Daytona Beach" ma:internalName="Location_x002F_Department">
      <xsd:simpleType>
        <xsd:restriction base="dms:Choice">
          <xsd:enumeration value="All Departments"/>
          <xsd:enumeration value="Beach St. at Fairview"/>
          <xsd:enumeration value="Beville Rd"/>
          <xsd:enumeration value="Budget Office"/>
          <xsd:enumeration value="Bus Shelter"/>
          <xsd:enumeration value="Business Enterprise Management"/>
          <xsd:enumeration value="Camera Location"/>
          <xsd:enumeration value="City Attorney"/>
          <xsd:enumeration value="City Clerk"/>
          <xsd:enumeration value="City Hall"/>
          <xsd:enumeration value="City Island"/>
          <xsd:enumeration value="City Manager"/>
          <xsd:enumeration value="City Wide"/>
          <xsd:enumeration value="Civil Engineering"/>
          <xsd:enumeration value="Coates St."/>
          <xsd:enumeration value="Community Development"/>
          <xsd:enumeration value="Cultural &amp; Leisure Services"/>
          <xsd:enumeration value="Derbyshire Park"/>
          <xsd:enumeration value="Development and Admin Services"/>
          <xsd:enumeration value="Downtown"/>
          <xsd:enumeration value="Finance Department"/>
          <xsd:enumeration value="Fire Department"/>
          <xsd:enumeration value="Fleet"/>
          <xsd:enumeration value="Halifax"/>
          <xsd:enumeration value="Halifax Harbor"/>
          <xsd:enumeration value="Human Resources"/>
          <xsd:enumeration value="I.T. Department"/>
          <xsd:enumeration value="Leisure Services"/>
          <xsd:enumeration value="Lift Station 1"/>
          <xsd:enumeration value="Lift Station 2"/>
          <xsd:enumeration value="Lift Station 3"/>
          <xsd:enumeration value="Lift Station 4"/>
          <xsd:enumeration value="Marina"/>
          <xsd:enumeration value="MLK Roadway"/>
          <xsd:enumeration value="Nova Road"/>
          <xsd:enumeration value="Old Police Station"/>
          <xsd:enumeration value="Parks &amp; BeachSide"/>
          <xsd:enumeration value="Peabody"/>
          <xsd:enumeration value="Permits and L"/>
          <xsd:enumeration value="Pickleball Courts Schnebly"/>
          <xsd:enumeration value="Police Department"/>
          <xsd:enumeration value="Public Works"/>
          <xsd:enumeration value="Purchasing"/>
          <xsd:enumeration value="Redevelopment Services"/>
          <xsd:enumeration value="Riverfront"/>
          <xsd:enumeration value="Schnebly"/>
          <xsd:enumeration value="South Daytona"/>
          <xsd:enumeration value="St_Atty"/>
          <xsd:enumeration value="Support Services"/>
          <xsd:enumeration value="Sweetjeart Trail-Donnelly Place"/>
          <xsd:enumeration value="Wall Street Lofts"/>
          <xsd:enumeration value="Waistewater"/>
          <xsd:enumeration value="Water &amp; Sewer"/>
          <xsd:enumeration value="USTA"/>
          <xsd:enumeration value="Utilities"/>
        </xsd:restriction>
      </xsd:simpleType>
    </xsd:element>
    <xsd:element name="Document_x0020_Type" ma:index="11" nillable="true" ma:displayName="Document Type" ma:internalName="Document_x0020_Type">
      <xsd:simpleType>
        <xsd:restriction base="dms:Choice">
          <xsd:enumeration value="Adminstrative"/>
          <xsd:enumeration value="Bid Tabs Previous Fiscal years"/>
          <xsd:enumeration value="Bid Forms"/>
          <xsd:enumeration value="Bids &amp; RFP Fiscal Year 17-18"/>
          <xsd:enumeration value="Bids &amp; RFPS"/>
          <xsd:enumeration value="Boilerplate"/>
          <xsd:enumeration value="CIP"/>
          <xsd:enumeration value="Contracts"/>
          <xsd:enumeration value="Credit app"/>
          <xsd:enumeration value="Current Bids &amp; RFP"/>
          <xsd:enumeration value="DBIA"/>
          <xsd:enumeration value="Emergencies"/>
          <xsd:enumeration value="EOSI Emails"/>
          <xsd:enumeration value="EOPCC Bid Forms"/>
          <xsd:enumeration value="Expend Reports"/>
          <xsd:enumeration value="FEMA &amp; EOC Info"/>
          <xsd:enumeration value="Florida Statutes"/>
          <xsd:enumeration value="General Document"/>
          <xsd:enumeration value="General Legal Document"/>
          <xsd:enumeration value="ITB-Contructions Directory"/>
          <xsd:enumeration value="NTO 5.1.2018"/>
          <xsd:enumeration value="Procedures"/>
          <xsd:enumeration value="Public Purchase"/>
          <xsd:enumeration value="Purchase Orders Fiscal Year 2017-2018"/>
          <xsd:enumeration value="Plans"/>
          <xsd:enumeration value="Proposals"/>
          <xsd:enumeration value="Purchasing Card"/>
          <xsd:enumeration value="Purchasing Card Roster"/>
          <xsd:enumeration value="Purchasing Day 3.29.18"/>
          <xsd:enumeration value="Purchasing Operations"/>
          <xsd:enumeration value="Rebates"/>
          <xsd:enumeration value="Request"/>
          <xsd:enumeration value="Record Retention"/>
          <xsd:enumeration value="RFI"/>
          <xsd:enumeration value="Sam’s Statements"/>
          <xsd:enumeration value="Specifications"/>
          <xsd:enumeration value="State Surplus SASP Program"/>
          <xsd:enumeration value="Statutes"/>
          <xsd:enumeration value="Surplus Approved"/>
          <xsd:enumeration value="Training"/>
          <xsd:enumeration value="Uniform Options"/>
          <xsd:enumeration value="Vender Registry"/>
          <xsd:enumeration value="WAA Calculations"/>
          <xsd:enumeration value="Weekly Legal Ad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3fcc7-7982-4ebf-abbb-6e4e85adc6fd" elementFormDefault="qualified">
    <xsd:import namespace="http://schemas.microsoft.com/office/2006/documentManagement/types"/>
    <xsd:import namespace="http://schemas.microsoft.com/office/infopath/2007/PartnerControls"/>
    <xsd:element name="Company" ma:index="12" nillable="true" ma:displayName="Company" ma:internalName="Company">
      <xsd:simpleType>
        <xsd:restriction base="dms:Choice">
          <xsd:enumeration value="Amazon"/>
          <xsd:enumeration value="City Of Daytona Beach"/>
          <xsd:enumeration value="City Of Ormand"/>
          <xsd:enumeration value="City Of Port Orange"/>
          <xsd:enumeration value="GIles Electric"/>
          <xsd:enumeration value="Office Depot"/>
          <xsd:enumeration value="Staples"/>
          <xsd:enumeration value="Suntrust"/>
          <xsd:enumeration value="Sams Club"/>
          <xsd:enumeration value="Tiger Bay Property Management"/>
        </xsd:restriction>
      </xsd:simpleType>
    </xsd:element>
    <xsd:element name="Application" ma:index="13" nillable="true" ma:displayName="Application" ma:internalName="Application">
      <xsd:simpleType>
        <xsd:restriction base="dms:Choice">
          <xsd:enumeration value="Access IT"/>
          <xsd:enumeration value="Active Directory"/>
          <xsd:enumeration value="Adobe"/>
          <xsd:enumeration value="AFIS"/>
          <xsd:enumeration value="AirWatch"/>
          <xsd:enumeration value="Alchemy"/>
          <xsd:enumeration value="Alphacard Systems"/>
          <xsd:enumeration value="AntiVirus"/>
          <xsd:enumeration value="Apple"/>
          <xsd:enumeration value="ArcGIS"/>
          <xsd:enumeration value="Archive Player"/>
          <xsd:enumeration value="ArcView"/>
          <xsd:enumeration value="ATAC"/>
          <xsd:enumeration value="AutoCAD"/>
          <xsd:enumeration value="AutoRead"/>
          <xsd:enumeration value="AV"/>
          <xsd:enumeration value="BackupExec"/>
          <xsd:enumeration value="Barracuda"/>
          <xsd:enumeration value="Blue Line"/>
          <xsd:enumeration value="BlueBeam"/>
          <xsd:enumeration value="BMC"/>
          <xsd:enumeration value="Browser"/>
          <xsd:enumeration value="CallPilot Desktop"/>
          <xsd:enumeration value="Card Scanner"/>
          <xsd:enumeration value="CCG Faster"/>
          <xsd:enumeration value="CCS"/>
          <xsd:enumeration value="Cisco Any Connect"/>
          <xsd:enumeration value="Citrix"/>
          <xsd:enumeration value="Civic Plus"/>
          <xsd:enumeration value="CJIS"/>
          <xsd:enumeration value="CMS"/>
          <xsd:enumeration value="Code Track"/>
          <xsd:enumeration value="Cognos"/>
          <xsd:enumeration value="Communicator"/>
          <xsd:enumeration value="Content Management System"/>
          <xsd:enumeration value="Contract Management Software"/>
          <xsd:enumeration value="Control Messages"/>
          <xsd:enumeration value="Cop Logic"/>
          <xsd:enumeration value="Copper Fire"/>
          <xsd:enumeration value="Corvel"/>
          <xsd:enumeration value="Crash report"/>
          <xsd:enumeration value="Crime View"/>
          <xsd:enumeration value="CRW"/>
          <xsd:enumeration value="CRW TRAKIT"/>
          <xsd:enumeration value="Dameware"/>
          <xsd:enumeration value="Deggy"/>
          <xsd:enumeration value="Dragon"/>
          <xsd:enumeration value="DS2"/>
          <xsd:enumeration value="DVTEL"/>
          <xsd:enumeration value="E4Clicks"/>
          <xsd:enumeration value="eAgent"/>
          <xsd:enumeration value="Easy Lobby"/>
          <xsd:enumeration value="E-Bills"/>
          <xsd:enumeration value="E-Care"/>
          <xsd:enumeration value="Eclipse"/>
          <xsd:enumeration value="Email"/>
          <xsd:enumeration value="Encryption"/>
          <xsd:enumeration value="Entrust"/>
          <xsd:enumeration value="Erange"/>
          <xsd:enumeration value="ETeam"/>
          <xsd:enumeration value="Etrakit"/>
          <xsd:enumeration value="Event Manager S/W"/>
          <xsd:enumeration value="Evidence Sync"/>
          <xsd:enumeration value="Excel"/>
          <xsd:enumeration value="EZ Detach"/>
          <xsd:enumeration value="Fams"/>
          <xsd:enumeration value="Faster"/>
          <xsd:enumeration value="Fire Studio"/>
          <xsd:enumeration value="FireFox"/>
          <xsd:enumeration value="Firehouse"/>
          <xsd:enumeration value="Fleet Boss"/>
          <xsd:enumeration value="FlexPlay"/>
          <xsd:enumeration value="Fluke App"/>
          <xsd:enumeration value="FTP"/>
          <xsd:enumeration value="General"/>
          <xsd:enumeration value="Genetec"/>
          <xsd:enumeration value="Geotab"/>
          <xsd:enumeration value="GeoShield"/>
          <xsd:enumeration value="GFI Mail Archiver"/>
          <xsd:enumeration value="GIS"/>
          <xsd:enumeration value="Google Earth"/>
          <xsd:enumeration value="Great Plains"/>
          <xsd:enumeration value="GRS"/>
          <xsd:enumeration value="HiperWeb"/>
          <xsd:enumeration value="HP Scanning Software"/>
          <xsd:enumeration value="IAnnotate"/>
          <xsd:enumeration value="IAPro"/>
          <xsd:enumeration value="Imaging"/>
          <xsd:enumeration value="InfoPath"/>
          <xsd:enumeration value="Install"/>
          <xsd:enumeration value="IE"/>
          <xsd:enumeration value="IYetek"/>
          <xsd:enumeration value="Java"/>
          <xsd:enumeration value="JDI"/>
          <xsd:enumeration value="Kronos"/>
          <xsd:enumeration value="Liens Database"/>
          <xsd:enumeration value="Lims"/>
          <xsd:enumeration value="Logic/RNI"/>
          <xsd:enumeration value="Lync"/>
          <xsd:enumeration value="mCare"/>
          <xsd:enumeration value="MDS"/>
          <xsd:enumeration value="Meter Exchanger"/>
          <xsd:enumeration value="Microsoft EPP"/>
          <xsd:enumeration value="Minolta"/>
          <xsd:enumeration value="Mobile Com"/>
          <xsd:enumeration value="Mobile"/>
          <xsd:enumeration value="Moffsoft Calculator"/>
          <xsd:enumeration value="Movie Maker"/>
          <xsd:enumeration value="Muni-Agenda"/>
          <xsd:enumeration value="N.I.C.E."/>
          <xsd:enumeration value="Navigator"/>
          <xsd:enumeration value="NC4"/>
          <xsd:enumeration value="NDI"/>
          <xsd:enumeration value="Network Drives"/>
          <xsd:enumeration value="Network Monitoring"/>
          <xsd:enumeration value="Network Security"/>
          <xsd:enumeration value="Nortel-PBX"/>
          <xsd:enumeration value="Numara Track-IT"/>
          <xsd:enumeration value="Office"/>
          <xsd:enumeration value="Office Time Line"/>
          <xsd:enumeration value="One Drive"/>
          <xsd:enumeration value="Outlook"/>
          <xsd:enumeration value="Paperless"/>
          <xsd:enumeration value="Paymentus Agent Dashboard"/>
          <xsd:enumeration value="Photoshop"/>
          <xsd:enumeration value="Pinnacle"/>
          <xsd:enumeration value="POSM"/>
          <xsd:enumeration value="Power Analyze"/>
          <xsd:enumeration value="Power DMS"/>
          <xsd:enumeration value="Power Point"/>
          <xsd:enumeration value="Primavera"/>
          <xsd:enumeration value="Print Key"/>
          <xsd:enumeration value="Print Key 2000"/>
          <xsd:enumeration value="Pro Shop Keeper"/>
          <xsd:enumeration value="Pubs"/>
          <xsd:enumeration value="Rapid ID"/>
          <xsd:enumeration value="Rec1"/>
          <xsd:enumeration value="Redlight"/>
          <xsd:enumeration value="Remit Plus"/>
          <xsd:enumeration value="Remote Desktop"/>
          <xsd:enumeration value="Right Fax"/>
          <xsd:enumeration value="RMS"/>
          <xsd:enumeration value="Roxio"/>
          <xsd:enumeration value="RS2"/>
          <xsd:enumeration value="Safari"/>
          <xsd:enumeration value="Sample Master"/>
          <xsd:enumeration value="Sample/Trial Software"/>
          <xsd:enumeration value="SBClient"/>
          <xsd:enumeration value="SCADA"/>
          <xsd:enumeration value="Schedulesoft"/>
          <xsd:enumeration value="Sensus Logic"/>
          <xsd:enumeration value="SharePoint"/>
          <xsd:enumeration value="Silverlight"/>
          <xsd:enumeration value="Simplifile"/>
          <xsd:enumeration value="Site Violation Manager"/>
          <xsd:enumeration value="Sketchup Pro 2018"/>
          <xsd:enumeration value="Skype Business"/>
          <xsd:enumeration value="SmartBoard"/>
          <xsd:enumeration value="Snag-it"/>
          <xsd:enumeration value="Software Center"/>
          <xsd:enumeration value="Solar Winds"/>
          <xsd:enumeration value="Spring Brook"/>
          <xsd:enumeration value="SRVETEAM"/>
          <xsd:enumeration value="SQL Backup"/>
          <xsd:enumeration value="SQL Database"/>
          <xsd:enumeration value="SunGard"/>
          <xsd:enumeration value="Symantec BackupExec"/>
          <xsd:enumeration value="Symantec Ghost"/>
          <xsd:enumeration value="System Center Endpoint Protect"/>
          <xsd:enumeration value="Tazer"/>
          <xsd:enumeration value="Tee Time"/>
          <xsd:enumeration value="TeleStaff"/>
          <xsd:enumeration value="Tele-Works"/>
          <xsd:enumeration value="Terminal Servers"/>
          <xsd:enumeration value="TiburonRMS"/>
          <xsd:enumeration value="Track EZ"/>
          <xsd:enumeration value="Track-IT"/>
          <xsd:enumeration value="Traffic CAD"/>
          <xsd:enumeration value="Trend Micro"/>
          <xsd:enumeration value="Unipro"/>
          <xsd:enumeration value="Unity"/>
          <xsd:enumeration value="Utility Auto-Caller"/>
          <xsd:enumeration value="Veriplate"/>
          <xsd:enumeration value="Vidos"/>
          <xsd:enumeration value="Vision RMS"/>
          <xsd:enumeration value="VLC"/>
          <xsd:enumeration value="VPN"/>
          <xsd:enumeration value="Weather LinkIP"/>
          <xsd:enumeration value="Website"/>
          <xsd:enumeration value="Windows Media Player"/>
          <xsd:enumeration value="Windows"/>
          <xsd:enumeration value="Windows 7"/>
          <xsd:enumeration value="Windows XP"/>
          <xsd:enumeration value="Word"/>
          <xsd:enumeration value="Works (.wps)"/>
          <xsd:enumeration value="Work Flow Process"/>
          <xsd:enumeration value="Yahoo"/>
          <xsd:enumeration value="Zoom Text"/>
        </xsd:restriction>
      </xsd:simpleType>
    </xsd:element>
    <xsd:element name="Disaster" ma:index="14" nillable="true" ma:displayName="Disaster" ma:format="Dropdown" ma:internalName="Disaster">
      <xsd:simpleType>
        <xsd:restriction base="dms:Choice">
          <xsd:enumeration value="Fire"/>
          <xsd:enumeration value="Flood"/>
          <xsd:enumeration value="Hurricane"/>
        </xsd:restriction>
      </xsd:simpleType>
    </xsd:element>
    <xsd:element name="Storm_x0020_Name" ma:index="15" nillable="true" ma:displayName="Storm Name" ma:format="Dropdown" ma:internalName="Storm_x0020_Name">
      <xsd:simpleType>
        <xsd:restriction base="dms:Choice">
          <xsd:enumeration value="Irma"/>
          <xsd:enumeration value="Matthew"/>
        </xsd:restriction>
      </xsd:simpleType>
    </xsd:element>
    <xsd:element name="Event" ma:index="16" nillable="true" ma:displayName="Event" ma:format="Dropdown" ma:internalName="Event">
      <xsd:simpleType>
        <xsd:restriction base="dms:Choice">
          <xsd:enumeration value="Trade Show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Type_x0020_of_x0020_Work" ma:index="19" nillable="true" ma:displayName="Type of Work" ma:format="Dropdown" ma:internalName="Type_x0020_of_x0020_Work">
      <xsd:simpleType>
        <xsd:restriction base="dms:Choice">
          <xsd:enumeration value="Concrete"/>
          <xsd:enumeration value="Demolition"/>
          <xsd:enumeration value="Disposal"/>
          <xsd:enumeration value="Drainage"/>
          <xsd:enumeration value="Dry Cleaning"/>
          <xsd:enumeration value="Electrical Work"/>
          <xsd:enumeration value="Engineering"/>
          <xsd:enumeration value="Fire Safety"/>
          <xsd:enumeration value="Inspection"/>
          <xsd:enumeration value="Lab Work"/>
          <xsd:enumeration value="Landscaping"/>
          <xsd:enumeration value="Maintenance"/>
          <xsd:enumeration value="Marketing"/>
          <xsd:enumeration value="Plumbing"/>
          <xsd:enumeration value="Pressure Washing"/>
          <xsd:enumeration value="Road Work"/>
        </xsd:restriction>
      </xsd:simpleType>
    </xsd:element>
    <xsd:element name="Device_x002f_Product_x0020_Type" ma:index="20" nillable="true" ma:displayName="Device/Product Type" ma:internalName="Device_x002f_Product_x0020_Type">
      <xsd:simpleType>
        <xsd:restriction base="dms:Choice">
          <xsd:enumeration value="Asphalt"/>
          <xsd:enumeration value="Benches"/>
          <xsd:enumeration value="Boilerplate"/>
          <xsd:enumeration value="Building"/>
          <xsd:enumeration value="Car"/>
          <xsd:enumeration value="Concrete"/>
          <xsd:enumeration value="Diesel"/>
          <xsd:enumeration value="Gasoline"/>
          <xsd:enumeration value="Nutrients"/>
          <xsd:enumeration value="Polymer"/>
          <xsd:enumeration value="Pumper"/>
          <xsd:enumeration value="Road"/>
          <xsd:enumeration value="SUV"/>
          <xsd:enumeration value="Truck"/>
          <xsd:enumeration value="Uniforms"/>
        </xsd:restriction>
      </xsd:simpleType>
    </xsd:element>
    <xsd:element name="Owner" ma:index="21" nillable="true" ma:displayName="Owner" ma:format="Dropdown" ma:internalName="Owner">
      <xsd:simpleType>
        <xsd:restriction base="dms:Choice">
          <xsd:enumeration value="Arlene Armstrong"/>
          <xsd:enumeration value="Shirley Arsenault"/>
          <xsd:enumeration value="Patricia Bliss"/>
          <xsd:enumeration value="Marie Bohannan"/>
          <xsd:enumeration value="Heidi Bova"/>
          <xsd:enumeration value="James Buresh"/>
          <xsd:enumeration value="Amy Christlieb"/>
          <xsd:enumeration value="DA Clary"/>
          <xsd:enumeration value="John Clary"/>
          <xsd:enumeration value="Willie Davis"/>
          <xsd:enumeration value="Ashley Dean"/>
          <xsd:enumeration value="Beatriz DeJesus"/>
          <xsd:enumeration value="Rebecca DiSanto"/>
          <xsd:enumeration value="Michael Dunn"/>
          <xsd:enumeration value="Natalia Eckroth"/>
          <xsd:enumeration value="Edward Evanson"/>
          <xsd:enumeration value="Thomas Farmer"/>
          <xsd:enumeration value="Thomas S. Farmer"/>
          <xsd:enumeration value="Joanne Flick"/>
          <xsd:enumeration value="Melissa Frangoulis"/>
          <xsd:enumeration value="Luis Garcia"/>
          <xsd:enumeration value="Kendrick Gardner"/>
          <xsd:enumeration value="Mustafa Isa"/>
          <xsd:enumeration value="Roxanne Kelly"/>
          <xsd:enumeration value="Stephanie Lee"/>
          <xsd:enumeration value="Des Long"/>
          <xsd:enumeration value="DA Mayer"/>
          <xsd:enumeration value="Julie Mayer"/>
          <xsd:enumeration value="Sigita Mazeika"/>
          <xsd:enumeration value="DA McKinnon"/>
          <xsd:enumeration value="Mary McKinnon"/>
          <xsd:enumeration value="Deedra Moore"/>
          <xsd:enumeration value="Maria Morales"/>
          <xsd:enumeration value="Sandra Nealy"/>
          <xsd:enumeration value="DA Obradovich"/>
          <xsd:enumeration value="George Obradovich"/>
          <xsd:enumeration value="Kalee Potter"/>
          <xsd:enumeration value="DA Quidor"/>
          <xsd:enumeration value="Bryce Quidor"/>
          <xsd:enumeration value="David Reinhart"/>
          <xsd:enumeration value="William Rotella"/>
          <xsd:enumeration value="Heather Schuller"/>
          <xsd:enumeration value="Charles Smarr"/>
          <xsd:enumeration value="Patricia Snowden"/>
          <xsd:enumeration value="Loneth Soares"/>
          <xsd:enumeration value="Pratima Strong"/>
          <xsd:enumeration value="DA Thompson"/>
          <xsd:enumeration value="Dale Thompson"/>
          <xsd:enumeration value="Sandra VanCleef"/>
          <xsd:enumeration value="Anthony Vumbaca"/>
          <xsd:enumeration value="Max Whiting"/>
          <xsd:enumeration value="Andrew Widmayer"/>
          <xsd:enumeration value="Kyle Wiggins"/>
          <xsd:enumeration value="Brian Wood"/>
          <xsd:enumeration value="Alexis Zamora"/>
          <xsd:enumeration value="Kirk Zimmerman"/>
        </xsd:restriction>
      </xsd:simpleType>
    </xsd:element>
    <xsd:element name="MediaServiceAutoTags" ma:index="22" nillable="true" ma:displayName="MediaServiceAutoTags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5" nillable="true" ma:displayName="MediaServiceLocation" ma:internalName="MediaServiceLocation" ma:readOnly="true">
      <xsd:simpleType>
        <xsd:restriction base="dms:Text"/>
      </xsd:simpleType>
    </xsd:element>
    <xsd:element name="Bid_x002f_RFP_x0020__x0023_" ma:index="28" nillable="true" ma:displayName="Bid/RFP #" ma:internalName="Bid_x002f_RFP_x0020__x0023_">
      <xsd:simpleType>
        <xsd:restriction base="dms:Text">
          <xsd:maxLength value="255"/>
        </xsd:restriction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3de82-e038-4a5d-adeb-b86ac0fb6f58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B0FD7B-AB10-4E0C-A711-1A52B4CBCF68}">
  <ds:schemaRefs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8ac3de82-e038-4a5d-adeb-b86ac0fb6f58"/>
    <ds:schemaRef ds:uri="http://purl.org/dc/elements/1.1/"/>
    <ds:schemaRef ds:uri="aa73fcc7-7982-4ebf-abbb-6e4e85adc6fd"/>
    <ds:schemaRef ds:uri="47203dfb-3803-4dce-bf9d-e57deb87ec79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FA1582-877E-45A5-962E-29B8596F18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CC791-B3F3-4677-B14D-B65D732A7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203dfb-3803-4dce-bf9d-e57deb87ec79"/>
    <ds:schemaRef ds:uri="aa73fcc7-7982-4ebf-abbb-6e4e85adc6fd"/>
    <ds:schemaRef ds:uri="8ac3de82-e038-4a5d-adeb-b86ac0fb6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Sheet3</vt:lpstr>
      <vt:lpstr>Sheet2</vt:lpstr>
      <vt:lpstr>Old</vt:lpstr>
      <vt:lpstr>Old!Print_Area</vt:lpstr>
      <vt:lpstr>Sheet1!Print_Area</vt:lpstr>
    </vt:vector>
  </TitlesOfParts>
  <Company>CODB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Michelle</dc:creator>
  <cp:lastModifiedBy>Zimmerman, Kirk</cp:lastModifiedBy>
  <cp:lastPrinted>2019-09-10T19:12:02Z</cp:lastPrinted>
  <dcterms:created xsi:type="dcterms:W3CDTF">2015-07-01T20:41:26Z</dcterms:created>
  <dcterms:modified xsi:type="dcterms:W3CDTF">2019-10-22T20:39:40Z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0x01010001036A807C99D24DB6B9469F45539834</vt:lpwstr>
  </property>
</Properties>
</file>