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arlingtonva-my.sharepoint.com/personal/stdiamond_arlingtonva_us/Documents/TD/2021/21-468 - Street scape Improvements-N Pershing, Washington Blvd/Attachments/"/>
    </mc:Choice>
  </mc:AlternateContent>
  <xr:revisionPtr revIDLastSave="0" documentId="8_{B1185216-9A19-4D22-9218-566805A5D45E}" xr6:coauthVersionLast="44" xr6:coauthVersionMax="44" xr10:uidLastSave="{00000000-0000-0000-0000-000000000000}"/>
  <bookViews>
    <workbookView xWindow="-120" yWindow="-120" windowWidth="29040" windowHeight="15840" xr2:uid="{5EFD6888-AF8F-4138-A265-978218206C60}"/>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Unit_Price_Tab!$A$1:$F$107</definedName>
    <definedName name="Print_Area_Formula">OFFSET(#REF!,0,0,COUNTA(#REF!),COUNTA(#REF!))</definedName>
    <definedName name="_xlnm.Print_Titles" localSheetId="0">Unit_Price_Tab!$1:$6</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7" i="1" l="1"/>
  <c r="F91" i="1" l="1"/>
  <c r="F92" i="1" s="1"/>
  <c r="F86" i="1"/>
  <c r="F87" i="1" s="1"/>
  <c r="F85" i="1"/>
  <c r="F80" i="1"/>
  <c r="F79" i="1"/>
  <c r="F78" i="1"/>
  <c r="F77" i="1"/>
  <c r="F76" i="1"/>
  <c r="F75" i="1"/>
  <c r="F74" i="1"/>
  <c r="F73" i="1"/>
  <c r="F72" i="1"/>
  <c r="F71" i="1"/>
  <c r="F66" i="1"/>
  <c r="F65" i="1"/>
  <c r="F64" i="1"/>
  <c r="F63" i="1"/>
  <c r="F62" i="1"/>
  <c r="F61" i="1"/>
  <c r="F60" i="1"/>
  <c r="F59" i="1"/>
  <c r="F58" i="1"/>
  <c r="F57" i="1"/>
  <c r="F56" i="1"/>
  <c r="F55" i="1"/>
  <c r="F54" i="1"/>
  <c r="F48" i="1"/>
  <c r="F49" i="1" s="1"/>
  <c r="F41" i="1"/>
  <c r="F40" i="1"/>
  <c r="F42" i="1" s="1"/>
  <c r="F34" i="1"/>
  <c r="F33" i="1"/>
  <c r="F32" i="1"/>
  <c r="F31" i="1"/>
  <c r="F30" i="1"/>
  <c r="F25" i="1"/>
  <c r="F24" i="1"/>
  <c r="F23" i="1"/>
  <c r="F18" i="1"/>
  <c r="F17" i="1"/>
  <c r="F16" i="1"/>
  <c r="F15" i="1"/>
  <c r="F14" i="1"/>
  <c r="F9" i="1"/>
  <c r="F8" i="1"/>
  <c r="F35" i="1" l="1"/>
  <c r="F81" i="1"/>
  <c r="F26" i="1"/>
  <c r="F10" i="1"/>
  <c r="F96" i="1" s="1"/>
  <c r="F102" i="1" s="1"/>
  <c r="F19" i="1"/>
  <c r="F67" i="1"/>
  <c r="F101" i="1" l="1"/>
  <c r="F100" i="1"/>
  <c r="F103" i="1" l="1"/>
  <c r="F107" i="1" s="1"/>
</calcChain>
</file>

<file path=xl/sharedStrings.xml><?xml version="1.0" encoding="utf-8"?>
<sst xmlns="http://schemas.openxmlformats.org/spreadsheetml/2006/main" count="256" uniqueCount="143">
  <si>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</si>
  <si>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</si>
  <si>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</si>
  <si>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N. Pershing Dr. &amp; WB.</t>
  </si>
  <si>
    <t>MASTER ITEM #</t>
  </si>
  <si>
    <t>DESCRIPTION</t>
  </si>
  <si>
    <t>QTY</t>
  </si>
  <si>
    <t>UNIT</t>
  </si>
  <si>
    <t>TOTAL</t>
  </si>
  <si>
    <t>C1</t>
  </si>
  <si>
    <t>UNIT PRICE</t>
  </si>
  <si>
    <t>02200-C1-00050</t>
  </si>
  <si>
    <t>Select Borrow (VDOT Section 207 - Select Material, Type I)</t>
  </si>
  <si>
    <t>CY</t>
  </si>
  <si>
    <t>02200-C1-00130</t>
  </si>
  <si>
    <t>Aggregate, VDOT #21-A  (Compacted in Place per VDOT standards &amp; Specs)</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</si>
  <si>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</si>
  <si>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</si>
  <si>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</si>
  <si>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</si>
  <si>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</si>
  <si>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</si>
  <si>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</si>
  <si>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</si>
  <si>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</si>
  <si>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</si>
  <si>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02611-C2-00190</t>
  </si>
  <si>
    <t>CG-12 Detectable Warning Surface - Truncated Domes</t>
  </si>
  <si>
    <t>02611-C2-00180</t>
  </si>
  <si>
    <t>Concrete Driveway Entrance, 9" Thick Commercial (Arlington County Details R-2.4A, R-2.4B, R-2.4C, R-2.4D)</t>
  </si>
  <si>
    <t>C3</t>
  </si>
  <si>
    <t>UNIT
PRICE</t>
  </si>
  <si>
    <t>02600-C3-00010</t>
  </si>
  <si>
    <t>Asphalt Concrete, Planing or Milling (1/2" to 3" Depth)</t>
  </si>
  <si>
    <t>02600-C3-00030</t>
  </si>
  <si>
    <t>Asphalt Concrete, Base Course (VDOT BM-25.0A)</t>
  </si>
  <si>
    <t>TON</t>
  </si>
  <si>
    <t>02600-C3-00060</t>
  </si>
  <si>
    <t>Asphalt Concrete, Surface Course (VDOT SM-9.5A)</t>
  </si>
  <si>
    <t>C4</t>
  </si>
  <si>
    <t>02500-C4-00620</t>
  </si>
  <si>
    <t>15" Pipe, RCP Class III, In Place Up to 6' Deep</t>
  </si>
  <si>
    <t>02505-C4-01480</t>
  </si>
  <si>
    <t>Abandon storm pipe in place Including capping all open ends and completely filling sewer with flowable fill (All material types, sizes and depths)</t>
  </si>
  <si>
    <t>02505-C4-00010</t>
  </si>
  <si>
    <t>Storm Manhole MH-1 (Arlington County Detail D-3.0), In Place, DEPTH   8'</t>
  </si>
  <si>
    <t>EA</t>
  </si>
  <si>
    <t>02505-C4-00100</t>
  </si>
  <si>
    <t>CB-2A or CB-2B (throat lengths from 8'-6" up to 16'-0"),  In Place Up to 6' Deep, Arlington County Standards.</t>
  </si>
  <si>
    <t>02505-C4-00600</t>
  </si>
  <si>
    <t>Storm Manhole, Catch Basin, Drop Inlet, Yard Inlet, or Grate Inlet, Remove</t>
  </si>
  <si>
    <t>C6</t>
  </si>
  <si>
    <t>02550-C6-00250</t>
  </si>
  <si>
    <t>Remove Existing Fire Hydrant</t>
  </si>
  <si>
    <t>02550-C6-00270</t>
  </si>
  <si>
    <t>Install New Fire Hydrant (includes Fire Hydrant, Gate Valve with Valve Box and up to 20 LF 6-inch DIP CL-52)</t>
  </si>
  <si>
    <t>C8</t>
  </si>
  <si>
    <t>13160-C8-03000</t>
  </si>
  <si>
    <t>LS</t>
  </si>
  <si>
    <t>C10</t>
  </si>
  <si>
    <t>02900-C10-00010</t>
  </si>
  <si>
    <t>Four (4) Inch Transverse Markings</t>
  </si>
  <si>
    <t>02900-C10-00020</t>
  </si>
  <si>
    <t>Six (6) Inch Transverse Markings</t>
  </si>
  <si>
    <t>02900-C10-00040</t>
  </si>
  <si>
    <t>Eighteen (18) Inch Transverse Markings</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</si>
  <si>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</si>
  <si>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</si>
  <si>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</si>
  <si>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</si>
  <si>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</si>
  <si>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</si>
  <si>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02900-C10-00170</t>
  </si>
  <si>
    <t>Twelve (12) Inch Yellow Longitudinal Centerline, Two - Four (4) Inch Yellow Lines with Four (4) Inch Separation</t>
  </si>
  <si>
    <t>02900-C10-00240</t>
  </si>
  <si>
    <t>Single Arrows</t>
  </si>
  <si>
    <t>02900-C10-00250</t>
  </si>
  <si>
    <t>Combination Arrows</t>
  </si>
  <si>
    <t>02900-C10-00290</t>
  </si>
  <si>
    <t>Standard Bicycle Symbols (MUTCD, Chapter 9C, Figure 9C-3), "Bike Symbol", "Helmeted Bicyclist Symbol"</t>
  </si>
  <si>
    <t>02900-C10-00360</t>
  </si>
  <si>
    <t>Removal of Existing Longitudinal Lines (Up To and Including Six (6) Inch Width), Note: Base Unit For Removal</t>
  </si>
  <si>
    <t>02900-C10-00410</t>
  </si>
  <si>
    <t>Traffic Control Sign (Typical Stop, Yield, No Parking, Speed Limit, or Similar), Install per Detail SG-1.0</t>
  </si>
  <si>
    <t>02900-C10-00430</t>
  </si>
  <si>
    <t>Traffic Control Sign (Typical Stop, Yield, No Parking, Speed Limit, or Similar), Relocate with New Post</t>
  </si>
  <si>
    <t>C11</t>
  </si>
  <si>
    <t>02200-C11-00010</t>
  </si>
  <si>
    <t>Imported Topsoil</t>
  </si>
  <si>
    <t>02800-C11-00020</t>
  </si>
  <si>
    <t>Topsoil for Street Trees, Backfill Soil Mixture of 3/4 Existing Soil and 1/4 Organic Material (per Arlington County DPR Specification)</t>
  </si>
  <si>
    <t>02800-C11-00030</t>
  </si>
  <si>
    <t>Countinuious soil panel (per Arlington County DPR detail 329300.11)</t>
  </si>
  <si>
    <t>02801-C11-00070</t>
  </si>
  <si>
    <t>02800-C11-00606</t>
  </si>
  <si>
    <t>Trees, Deciduous -4'-5' in height</t>
  </si>
  <si>
    <t>02800-C11-01020</t>
  </si>
  <si>
    <t>Herbaceous Plant (#1 Container)</t>
  </si>
  <si>
    <t>311300-C11-00084</t>
  </si>
  <si>
    <t>Root Protection Matting</t>
  </si>
  <si>
    <t>SF</t>
  </si>
  <si>
    <t>02800-C11-00100</t>
  </si>
  <si>
    <t>Brick Pavers, Including Concrete Base (Arlington County Detail R-2.1)</t>
  </si>
  <si>
    <t>02800-C11-00110</t>
  </si>
  <si>
    <t>Brick Pavers, Remove and Reset (Arlington County Detail R-2.1)</t>
  </si>
  <si>
    <t>02800-C11-00300</t>
  </si>
  <si>
    <t>Landscape Wall, Repoint and Repair</t>
  </si>
  <si>
    <t>C12</t>
  </si>
  <si>
    <t>13130-C12-00100</t>
  </si>
  <si>
    <t>Provide &amp; Install 6' Free-standing Bench (Supplemental Spec 13230)</t>
  </si>
  <si>
    <t>13130-C12-00150</t>
  </si>
  <si>
    <t>Provide &amp; Install Traditional/Contemporary Bicycle Rack (Supplemental Spec 13280)</t>
  </si>
  <si>
    <t>C13</t>
  </si>
  <si>
    <t>01500-C13-10000</t>
  </si>
  <si>
    <t>Temporary Erosion and Sediment Controls</t>
  </si>
  <si>
    <t xml:space="preserve"> CONTRACT TOTAL (EXCLUDING PERCENTAGE ITEMS)</t>
  </si>
  <si>
    <t>PCT</t>
  </si>
  <si>
    <t>01000-C16-00010</t>
  </si>
  <si>
    <t>Maintenance of Traffic (MOT)</t>
  </si>
  <si>
    <t>%</t>
  </si>
  <si>
    <t>01000-C16-00030</t>
  </si>
  <si>
    <t>Mobilization and De-Mobilization</t>
  </si>
  <si>
    <t>01500-SA-00200</t>
  </si>
  <si>
    <t>SWPPP Administration</t>
  </si>
  <si>
    <t>PERCENTAGE LINE ITEMS SUBTOTAL</t>
  </si>
  <si>
    <t>GENERAL EARTH WORK</t>
  </si>
  <si>
    <t>CONCRETE WORK</t>
  </si>
  <si>
    <t>ASPHALT WORK</t>
  </si>
  <si>
    <t>STORM SEWER UTILITY WORK</t>
  </si>
  <si>
    <t>WATERMAIN WORK</t>
  </si>
  <si>
    <t>TRAFFIC SIGNAL WORK</t>
  </si>
  <si>
    <t>PAVEMENT MARKING AND SIGNAGE WORK</t>
  </si>
  <si>
    <t>LANDSCAPE AND HARDSCAPE RESTORATION WORK</t>
  </si>
  <si>
    <t>BUS STOP SHELTER AND FURNISHINGS</t>
  </si>
  <si>
    <t>EROSION AND SEDIMENT CONTROL WORK</t>
  </si>
  <si>
    <t>PERCENTAGE LINE ITEMS</t>
  </si>
  <si>
    <t>k.patel</t>
  </si>
  <si>
    <t>P. Rigby</t>
  </si>
  <si>
    <t>13160-C8-03XTS</t>
  </si>
  <si>
    <t>Temporary traffic Signals installation as per plan (per latest Arlington County traffic signal and streetlight specifications)</t>
  </si>
  <si>
    <t>Proposed Traffic Control Signals &amp; Communications installation as per plan (per latest Arlington County traffic signal and streetlight specifications)</t>
  </si>
  <si>
    <t>GRAND TOTAL :</t>
  </si>
  <si>
    <t>Sod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</si>
</sst>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10"/>
      <color theme="1"/>
      <name val="Tahoma"/>
      <family val="2"/>
    </font>
    <font>
      <b/>
      <sz val="10"/>
      <color theme="1"/>
      <name val="Tahoma"/>
      <family val="2"/>
    </font>
    <font>
      <sz val="7"/>
      <color theme="1"/>
      <name val="Calibri"/>
      <family val="2"/>
      <scheme val="minor"/>
    </font>
    <font>
      <sz val="10"/>
      <name val="Arial"/>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cellStyleXfs>
  <cellXfs count="48">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14" fontId="6" fillId="0" borderId="1" xfId="0" applyNumberFormat="1" applyFont="1" applyBorder="1" applyAlignment="1" applyProtection="1">
      <alignment horizontal="left" vertical="center" wrapText="1"/>
      <protection locked="0"/>
    </xf>
    <xf numFmtId="0" fontId="0" fillId="0" borderId="0" xfId="0" applyAlignment="1">
      <alignment horizontal="center" vertical="center"/>
    </xf>
    <xf numFmtId="0" fontId="2" fillId="2" borderId="2" xfId="0" applyFont="1" applyFill="1" applyBorder="1" applyAlignment="1">
      <alignment wrapText="1"/>
    </xf>
    <xf numFmtId="0" fontId="2" fillId="2" borderId="2" xfId="0" applyFont="1" applyFill="1" applyBorder="1"/>
    <xf numFmtId="0" fontId="7" fillId="2" borderId="2" xfId="0" applyFont="1" applyFill="1" applyBorder="1" applyAlignment="1">
      <alignment horizontal="center" vertical="center" wrapText="1"/>
    </xf>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8"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8" fillId="0" borderId="4" xfId="0" applyFont="1" applyBorder="1"/>
    <xf numFmtId="0" fontId="0" fillId="0" borderId="5" xfId="0" applyBorder="1"/>
    <xf numFmtId="0" fontId="0" fillId="0" borderId="5" xfId="0" applyBorder="1" applyAlignment="1">
      <alignment wrapText="1"/>
    </xf>
    <xf numFmtId="164" fontId="2" fillId="0" borderId="0" xfId="0" applyNumberFormat="1" applyFont="1"/>
    <xf numFmtId="0" fontId="0" fillId="0" borderId="6" xfId="0" applyBorder="1"/>
    <xf numFmtId="0" fontId="0" fillId="0" borderId="6" xfId="0" applyBorder="1" applyAlignment="1">
      <alignment wrapText="1"/>
    </xf>
    <xf numFmtId="7" fontId="7" fillId="0" borderId="6" xfId="2" applyNumberFormat="1" applyFont="1" applyBorder="1" applyAlignment="1">
      <alignment horizontal="right" vertical="center"/>
    </xf>
    <xf numFmtId="7" fontId="7" fillId="0" borderId="7" xfId="2" applyNumberFormat="1" applyFont="1" applyBorder="1" applyAlignment="1">
      <alignment vertical="center"/>
    </xf>
    <xf numFmtId="7" fontId="7" fillId="0" borderId="0" xfId="2" applyNumberFormat="1" applyFont="1" applyAlignment="1">
      <alignment horizontal="right" vertical="center"/>
    </xf>
    <xf numFmtId="7" fontId="7" fillId="0" borderId="0" xfId="2" applyNumberFormat="1" applyFont="1" applyAlignment="1">
      <alignment vertical="center"/>
    </xf>
    <xf numFmtId="9" fontId="0" fillId="0" borderId="3" xfId="1" applyFont="1" applyBorder="1"/>
    <xf numFmtId="164" fontId="2" fillId="0" borderId="3" xfId="0" applyNumberFormat="1" applyFont="1" applyBorder="1"/>
    <xf numFmtId="0" fontId="7" fillId="0" borderId="5" xfId="0" applyFont="1" applyBorder="1" applyAlignment="1">
      <alignment horizontal="right"/>
    </xf>
    <xf numFmtId="164" fontId="7" fillId="0" borderId="5" xfId="0" applyNumberFormat="1" applyFont="1" applyBorder="1"/>
    <xf numFmtId="0" fontId="4" fillId="0" borderId="0" xfId="2" applyFont="1" applyAlignment="1">
      <alignment vertical="center" wrapText="1"/>
    </xf>
    <xf numFmtId="0" fontId="6" fillId="0" borderId="0" xfId="2" applyFont="1" applyAlignment="1" applyProtection="1">
      <alignment vertical="center"/>
      <protection locked="0"/>
    </xf>
    <xf numFmtId="0" fontId="6" fillId="0" borderId="0" xfId="2" applyFont="1" applyAlignment="1">
      <alignment vertical="center"/>
    </xf>
    <xf numFmtId="0" fontId="7" fillId="0" borderId="0" xfId="2" applyFont="1" applyAlignment="1">
      <alignment horizontal="right" vertical="center"/>
    </xf>
    <xf numFmtId="7" fontId="10" fillId="0" borderId="8" xfId="2" applyNumberFormat="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4FD0C776-48F0-4DA5-9B48-FA25CD4E61CA}"/>
    <cellStyle name="Percent" xfId="1" builtinId="5"/>
  </cellStyles>
  <dxfs count="13">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Data\DC19\Design\Docs\90%20100%20pct%20Archive\DC19-FINAL-08-15-20\DC19%20-%20unit%20prise%20t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DC19 - unit prise tab"/>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7D99-D59C-4681-B4D2-D13CF5C8D56A}">
  <sheetPr codeName="Sheet9"/>
  <dimension ref="A1:F107"/>
  <sheetViews>
    <sheetView tabSelected="1" view="pageBreakPreview" topLeftCell="A49" zoomScaleNormal="100" zoomScaleSheetLayoutView="100" workbookViewId="0">
      <selection activeCell="E72" sqref="E72"/>
    </sheetView>
  </sheetViews>
  <sheetFormatPr defaultRowHeight="15" x14ac:dyDescent="0.25"/>
  <cols>
    <col min="1" max="1" width="17.7109375" bestFit="1" customWidth="1"/>
    <col min="2" max="2" width="36.7109375" style="1" bestFit="1" customWidth="1"/>
    <col min="3" max="3" width="7" bestFit="1" customWidth="1"/>
    <col min="4" max="4" width="7.7109375" bestFit="1" customWidth="1"/>
    <col min="5" max="5" width="16.140625" customWidth="1"/>
    <col min="6" max="6" width="14.7109375" style="4" customWidth="1"/>
  </cols>
  <sheetData>
    <row r="1" spans="1:6" x14ac:dyDescent="0.25">
      <c r="D1" s="2" t="s">
        <v>0</v>
      </c>
      <c r="E1" s="3" t="s">
        <v>136</v>
      </c>
    </row>
    <row r="2" spans="1:6" ht="79.900000000000006" customHeight="1" x14ac:dyDescent="0.25">
      <c r="A2" s="46" t="s">
        <v>1</v>
      </c>
      <c r="B2" s="47"/>
      <c r="C2" s="47"/>
      <c r="D2" s="47"/>
      <c r="E2" s="47"/>
      <c r="F2" s="47"/>
    </row>
    <row r="3" spans="1:6" x14ac:dyDescent="0.25">
      <c r="D3" s="2" t="s">
        <v>2</v>
      </c>
      <c r="E3" s="5" t="s">
        <v>137</v>
      </c>
    </row>
    <row r="4" spans="1:6" x14ac:dyDescent="0.25">
      <c r="E4" s="6"/>
    </row>
    <row r="5" spans="1:6" ht="25.5" x14ac:dyDescent="0.25">
      <c r="A5" s="7" t="s">
        <v>4</v>
      </c>
      <c r="B5" s="7" t="s">
        <v>5</v>
      </c>
      <c r="C5" s="8" t="s">
        <v>6</v>
      </c>
      <c r="D5" s="8" t="s">
        <v>7</v>
      </c>
      <c r="E5" s="9" t="s">
        <v>3</v>
      </c>
      <c r="F5" s="10" t="s">
        <v>8</v>
      </c>
    </row>
    <row r="6" spans="1:6" x14ac:dyDescent="0.25">
      <c r="A6" s="11" t="s">
        <v>9</v>
      </c>
      <c r="B6" s="12" t="s">
        <v>125</v>
      </c>
      <c r="F6"/>
    </row>
    <row r="7" spans="1:6" x14ac:dyDescent="0.25">
      <c r="A7" s="13" t="s">
        <v>4</v>
      </c>
      <c r="B7" s="13" t="s">
        <v>5</v>
      </c>
      <c r="C7" s="14" t="s">
        <v>6</v>
      </c>
      <c r="D7" s="14" t="s">
        <v>7</v>
      </c>
      <c r="E7" s="13" t="s">
        <v>10</v>
      </c>
      <c r="F7" s="15" t="s">
        <v>8</v>
      </c>
    </row>
    <row r="8" spans="1:6" ht="30" x14ac:dyDescent="0.25">
      <c r="A8" s="16" t="s">
        <v>11</v>
      </c>
      <c r="B8" s="17" t="s">
        <v>12</v>
      </c>
      <c r="C8" s="18">
        <v>51</v>
      </c>
      <c r="D8" s="19" t="s">
        <v>13</v>
      </c>
      <c r="E8" s="20"/>
      <c r="F8" s="20">
        <f t="shared" ref="F8:F9" si="0">IFERROR($C8*$E8, "")</f>
        <v>0</v>
      </c>
    </row>
    <row r="9" spans="1:6" ht="30.75" thickBot="1" x14ac:dyDescent="0.3">
      <c r="A9" s="16" t="s">
        <v>14</v>
      </c>
      <c r="B9" s="17" t="s">
        <v>15</v>
      </c>
      <c r="C9" s="18">
        <v>87</v>
      </c>
      <c r="D9" s="19" t="s">
        <v>13</v>
      </c>
      <c r="E9" s="20"/>
      <c r="F9" s="20">
        <f t="shared" si="0"/>
        <v>0</v>
      </c>
    </row>
    <row r="10" spans="1:6" ht="15.75" thickTop="1" x14ac:dyDescent="0.25">
      <c r="A10" s="21"/>
      <c r="B10" s="22"/>
      <c r="C10" s="23"/>
      <c r="D10" s="21"/>
      <c r="E10" s="24" t="s">
        <v>16</v>
      </c>
      <c r="F10" s="25">
        <f>SUBTOTAL(109,Unit_Price_Tab!$F$8:$F$9)</f>
        <v>0</v>
      </c>
    </row>
    <row r="12" spans="1:6" ht="28.9" customHeight="1" x14ac:dyDescent="0.25">
      <c r="A12" s="11" t="s">
        <v>17</v>
      </c>
      <c r="B12" s="12" t="s">
        <v>126</v>
      </c>
    </row>
    <row r="13" spans="1:6" x14ac:dyDescent="0.25">
      <c r="A13" s="13" t="s">
        <v>4</v>
      </c>
      <c r="B13" s="13" t="s">
        <v>5</v>
      </c>
      <c r="C13" s="14" t="s">
        <v>6</v>
      </c>
      <c r="D13" s="14" t="s">
        <v>7</v>
      </c>
      <c r="E13" s="26" t="s">
        <v>10</v>
      </c>
      <c r="F13" s="15" t="s">
        <v>8</v>
      </c>
    </row>
    <row r="14" spans="1:6" ht="45" x14ac:dyDescent="0.25">
      <c r="A14" s="16" t="s">
        <v>18</v>
      </c>
      <c r="B14" s="17" t="s">
        <v>19</v>
      </c>
      <c r="C14" s="18">
        <v>46</v>
      </c>
      <c r="D14" s="19" t="s">
        <v>20</v>
      </c>
      <c r="E14" s="20"/>
      <c r="F14" s="20">
        <f t="shared" ref="F14:F18" si="1">IFERROR($C14*$E14, "")</f>
        <v>0</v>
      </c>
    </row>
    <row r="15" spans="1:6" ht="60" x14ac:dyDescent="0.25">
      <c r="A15" s="16" t="s">
        <v>21</v>
      </c>
      <c r="B15" s="17" t="s">
        <v>22</v>
      </c>
      <c r="C15" s="18">
        <v>552</v>
      </c>
      <c r="D15" s="19" t="s">
        <v>20</v>
      </c>
      <c r="E15" s="20"/>
      <c r="F15" s="20">
        <f t="shared" si="1"/>
        <v>0</v>
      </c>
    </row>
    <row r="16" spans="1:6" ht="30" x14ac:dyDescent="0.25">
      <c r="A16" s="16" t="s">
        <v>23</v>
      </c>
      <c r="B16" s="17" t="s">
        <v>24</v>
      </c>
      <c r="C16" s="18">
        <v>516</v>
      </c>
      <c r="D16" s="19" t="s">
        <v>25</v>
      </c>
      <c r="E16" s="20"/>
      <c r="F16" s="20">
        <f t="shared" si="1"/>
        <v>0</v>
      </c>
    </row>
    <row r="17" spans="1:6" ht="30" x14ac:dyDescent="0.25">
      <c r="A17" s="16" t="s">
        <v>26</v>
      </c>
      <c r="B17" s="17" t="s">
        <v>27</v>
      </c>
      <c r="C17" s="18">
        <v>18</v>
      </c>
      <c r="D17" s="19" t="s">
        <v>25</v>
      </c>
      <c r="E17" s="20"/>
      <c r="F17" s="20">
        <f t="shared" si="1"/>
        <v>0</v>
      </c>
    </row>
    <row r="18" spans="1:6" ht="45.75" thickBot="1" x14ac:dyDescent="0.3">
      <c r="A18" s="16" t="s">
        <v>28</v>
      </c>
      <c r="B18" s="17" t="s">
        <v>29</v>
      </c>
      <c r="C18" s="18">
        <v>41</v>
      </c>
      <c r="D18" s="19" t="s">
        <v>25</v>
      </c>
      <c r="E18" s="20"/>
      <c r="F18" s="20">
        <f t="shared" si="1"/>
        <v>0</v>
      </c>
    </row>
    <row r="19" spans="1:6" ht="15.75" thickTop="1" x14ac:dyDescent="0.25">
      <c r="A19" s="21"/>
      <c r="B19" s="22"/>
      <c r="C19" s="23"/>
      <c r="D19" s="21"/>
      <c r="E19" s="24" t="s">
        <v>16</v>
      </c>
      <c r="F19" s="25">
        <f>SUBTOTAL(109,Unit_Price_Tab!$F$14:$F$18)</f>
        <v>0</v>
      </c>
    </row>
    <row r="21" spans="1:6" x14ac:dyDescent="0.25">
      <c r="A21" s="11" t="s">
        <v>30</v>
      </c>
      <c r="B21" s="12" t="s">
        <v>127</v>
      </c>
    </row>
    <row r="22" spans="1:6" ht="28.9" customHeight="1" x14ac:dyDescent="0.25">
      <c r="A22" s="13" t="s">
        <v>4</v>
      </c>
      <c r="B22" s="13" t="s">
        <v>5</v>
      </c>
      <c r="C22" s="14" t="s">
        <v>6</v>
      </c>
      <c r="D22" s="14" t="s">
        <v>7</v>
      </c>
      <c r="E22" s="14" t="s">
        <v>31</v>
      </c>
      <c r="F22" s="15" t="s">
        <v>8</v>
      </c>
    </row>
    <row r="23" spans="1:6" ht="30" x14ac:dyDescent="0.25">
      <c r="A23" s="16" t="s">
        <v>32</v>
      </c>
      <c r="B23" s="17" t="s">
        <v>33</v>
      </c>
      <c r="C23" s="18">
        <v>927</v>
      </c>
      <c r="D23" s="19" t="s">
        <v>25</v>
      </c>
      <c r="E23" s="20"/>
      <c r="F23" s="20">
        <f t="shared" ref="F23:F25" si="2">IFERROR($C23*$E23, "")</f>
        <v>0</v>
      </c>
    </row>
    <row r="24" spans="1:6" ht="30" x14ac:dyDescent="0.25">
      <c r="A24" s="16" t="s">
        <v>34</v>
      </c>
      <c r="B24" s="17" t="s">
        <v>35</v>
      </c>
      <c r="C24" s="18">
        <v>22</v>
      </c>
      <c r="D24" s="19" t="s">
        <v>36</v>
      </c>
      <c r="E24" s="20"/>
      <c r="F24" s="20">
        <f t="shared" si="2"/>
        <v>0</v>
      </c>
    </row>
    <row r="25" spans="1:6" ht="30.75" thickBot="1" x14ac:dyDescent="0.3">
      <c r="A25" s="16" t="s">
        <v>37</v>
      </c>
      <c r="B25" s="17" t="s">
        <v>38</v>
      </c>
      <c r="C25" s="18">
        <v>118</v>
      </c>
      <c r="D25" s="19" t="s">
        <v>36</v>
      </c>
      <c r="E25" s="20"/>
      <c r="F25" s="20">
        <f t="shared" si="2"/>
        <v>0</v>
      </c>
    </row>
    <row r="26" spans="1:6" ht="15.75" thickTop="1" x14ac:dyDescent="0.25">
      <c r="A26" s="27"/>
      <c r="B26" s="22"/>
      <c r="C26" s="23"/>
      <c r="D26" s="21"/>
      <c r="E26" s="24" t="s">
        <v>16</v>
      </c>
      <c r="F26" s="25">
        <f>SUBTOTAL(109,Unit_Price_Tab!$F$23:$F$25)</f>
        <v>0</v>
      </c>
    </row>
    <row r="28" spans="1:6" x14ac:dyDescent="0.25">
      <c r="A28" s="11" t="s">
        <v>39</v>
      </c>
      <c r="B28" s="12" t="s">
        <v>128</v>
      </c>
    </row>
    <row r="29" spans="1:6" x14ac:dyDescent="0.25">
      <c r="A29" s="13" t="s">
        <v>4</v>
      </c>
      <c r="B29" s="13" t="s">
        <v>5</v>
      </c>
      <c r="C29" s="14" t="s">
        <v>6</v>
      </c>
      <c r="D29" s="14" t="s">
        <v>7</v>
      </c>
      <c r="E29" s="14" t="s">
        <v>31</v>
      </c>
      <c r="F29" s="15" t="s">
        <v>8</v>
      </c>
    </row>
    <row r="30" spans="1:6" ht="30" x14ac:dyDescent="0.25">
      <c r="A30" s="16" t="s">
        <v>40</v>
      </c>
      <c r="B30" s="17" t="s">
        <v>41</v>
      </c>
      <c r="C30" s="18">
        <v>12</v>
      </c>
      <c r="D30" s="19" t="s">
        <v>20</v>
      </c>
      <c r="E30" s="20"/>
      <c r="F30" s="20">
        <f t="shared" ref="F30:F34" si="3">IFERROR($C30*$E30, "")</f>
        <v>0</v>
      </c>
    </row>
    <row r="31" spans="1:6" ht="60" x14ac:dyDescent="0.25">
      <c r="A31" s="16" t="s">
        <v>42</v>
      </c>
      <c r="B31" s="17" t="s">
        <v>43</v>
      </c>
      <c r="C31" s="18">
        <v>10</v>
      </c>
      <c r="D31" s="19" t="s">
        <v>20</v>
      </c>
      <c r="E31" s="20"/>
      <c r="F31" s="20">
        <f t="shared" si="3"/>
        <v>0</v>
      </c>
    </row>
    <row r="32" spans="1:6" ht="30" x14ac:dyDescent="0.25">
      <c r="A32" s="16" t="s">
        <v>44</v>
      </c>
      <c r="B32" s="17" t="s">
        <v>45</v>
      </c>
      <c r="C32" s="18">
        <v>1</v>
      </c>
      <c r="D32" s="19" t="s">
        <v>46</v>
      </c>
      <c r="E32" s="20"/>
      <c r="F32" s="20">
        <f t="shared" si="3"/>
        <v>0</v>
      </c>
    </row>
    <row r="33" spans="1:6" ht="45" x14ac:dyDescent="0.25">
      <c r="A33" s="16" t="s">
        <v>47</v>
      </c>
      <c r="B33" s="17" t="s">
        <v>48</v>
      </c>
      <c r="C33" s="18">
        <v>2</v>
      </c>
      <c r="D33" s="19" t="s">
        <v>46</v>
      </c>
      <c r="E33" s="20"/>
      <c r="F33" s="20">
        <f t="shared" si="3"/>
        <v>0</v>
      </c>
    </row>
    <row r="34" spans="1:6" ht="30.75" thickBot="1" x14ac:dyDescent="0.3">
      <c r="A34" s="16" t="s">
        <v>49</v>
      </c>
      <c r="B34" s="17" t="s">
        <v>50</v>
      </c>
      <c r="C34" s="18">
        <v>2</v>
      </c>
      <c r="D34" s="19" t="s">
        <v>46</v>
      </c>
      <c r="E34" s="20"/>
      <c r="F34" s="20">
        <f t="shared" si="3"/>
        <v>0</v>
      </c>
    </row>
    <row r="35" spans="1:6" ht="15.75" thickTop="1" x14ac:dyDescent="0.25">
      <c r="A35" s="21"/>
      <c r="B35" s="22"/>
      <c r="C35" s="23"/>
      <c r="D35" s="21"/>
      <c r="E35" s="24" t="s">
        <v>16</v>
      </c>
      <c r="F35" s="25">
        <f>SUBTOTAL(109,Unit_Price_Tab!$F$30:$F$34)</f>
        <v>0</v>
      </c>
    </row>
    <row r="38" spans="1:6" x14ac:dyDescent="0.25">
      <c r="A38" s="11" t="s">
        <v>51</v>
      </c>
      <c r="B38" s="12" t="s">
        <v>129</v>
      </c>
    </row>
    <row r="39" spans="1:6" x14ac:dyDescent="0.25">
      <c r="A39" s="13" t="s">
        <v>4</v>
      </c>
      <c r="B39" s="13" t="s">
        <v>5</v>
      </c>
      <c r="C39" s="14" t="s">
        <v>6</v>
      </c>
      <c r="D39" s="14" t="s">
        <v>7</v>
      </c>
      <c r="E39" s="14" t="s">
        <v>31</v>
      </c>
      <c r="F39" s="15" t="s">
        <v>8</v>
      </c>
    </row>
    <row r="40" spans="1:6" x14ac:dyDescent="0.25">
      <c r="A40" s="16" t="s">
        <v>52</v>
      </c>
      <c r="B40" s="17" t="s">
        <v>53</v>
      </c>
      <c r="C40" s="18">
        <v>1</v>
      </c>
      <c r="D40" s="19" t="s">
        <v>46</v>
      </c>
      <c r="E40" s="20"/>
      <c r="F40" s="20">
        <f t="shared" ref="F40:F41" si="4">IFERROR($C40*$E40, "")</f>
        <v>0</v>
      </c>
    </row>
    <row r="41" spans="1:6" ht="45.75" thickBot="1" x14ac:dyDescent="0.3">
      <c r="A41" s="16" t="s">
        <v>54</v>
      </c>
      <c r="B41" s="17" t="s">
        <v>55</v>
      </c>
      <c r="C41" s="18">
        <v>1</v>
      </c>
      <c r="D41" s="19" t="s">
        <v>46</v>
      </c>
      <c r="E41" s="20"/>
      <c r="F41" s="20">
        <f t="shared" si="4"/>
        <v>0</v>
      </c>
    </row>
    <row r="42" spans="1:6" ht="15.75" thickTop="1" x14ac:dyDescent="0.25">
      <c r="A42" s="21"/>
      <c r="B42" s="22"/>
      <c r="C42" s="23"/>
      <c r="D42" s="21"/>
      <c r="E42" s="24" t="s">
        <v>16</v>
      </c>
      <c r="F42" s="25">
        <f>SUBTOTAL(109,Unit_Price_Tab!$F$40:$F$41)</f>
        <v>0</v>
      </c>
    </row>
    <row r="45" spans="1:6" x14ac:dyDescent="0.25">
      <c r="A45" s="11" t="s">
        <v>56</v>
      </c>
      <c r="B45" s="12" t="s">
        <v>130</v>
      </c>
    </row>
    <row r="46" spans="1:6" ht="11.45" customHeight="1" x14ac:dyDescent="0.25">
      <c r="A46" s="13" t="s">
        <v>4</v>
      </c>
      <c r="B46" s="13" t="s">
        <v>5</v>
      </c>
      <c r="C46" s="14" t="s">
        <v>6</v>
      </c>
      <c r="D46" s="14" t="s">
        <v>7</v>
      </c>
      <c r="E46" s="14" t="s">
        <v>31</v>
      </c>
      <c r="F46" s="15" t="s">
        <v>8</v>
      </c>
    </row>
    <row r="47" spans="1:6" ht="56.45" customHeight="1" x14ac:dyDescent="0.25">
      <c r="A47" s="16" t="s">
        <v>138</v>
      </c>
      <c r="B47" s="17" t="s">
        <v>139</v>
      </c>
      <c r="C47" s="18">
        <v>1</v>
      </c>
      <c r="D47" s="14" t="s">
        <v>58</v>
      </c>
      <c r="E47" s="14"/>
      <c r="F47" s="20">
        <f>IFERROR($C47*$E47, "")</f>
        <v>0</v>
      </c>
    </row>
    <row r="48" spans="1:6" ht="60.75" thickBot="1" x14ac:dyDescent="0.3">
      <c r="A48" s="16" t="s">
        <v>57</v>
      </c>
      <c r="B48" s="17" t="s">
        <v>140</v>
      </c>
      <c r="C48" s="18">
        <v>1</v>
      </c>
      <c r="D48" s="19" t="s">
        <v>58</v>
      </c>
      <c r="E48" s="20"/>
      <c r="F48" s="20">
        <f>IFERROR($C48*$E48, "")</f>
        <v>0</v>
      </c>
    </row>
    <row r="49" spans="1:6" ht="15.75" thickTop="1" x14ac:dyDescent="0.25">
      <c r="A49" s="21"/>
      <c r="B49" s="22"/>
      <c r="C49" s="23"/>
      <c r="D49" s="21"/>
      <c r="E49" s="24" t="s">
        <v>16</v>
      </c>
      <c r="F49" s="25">
        <f>SUBTOTAL(109,Unit_Price_Tab!$F$48:$F$48)</f>
        <v>0</v>
      </c>
    </row>
    <row r="52" spans="1:6" ht="30" x14ac:dyDescent="0.25">
      <c r="A52" s="11" t="s">
        <v>59</v>
      </c>
      <c r="B52" s="12" t="s">
        <v>131</v>
      </c>
    </row>
    <row r="53" spans="1:6" x14ac:dyDescent="0.25">
      <c r="A53" s="13" t="s">
        <v>4</v>
      </c>
      <c r="B53" s="13" t="s">
        <v>5</v>
      </c>
      <c r="C53" s="14" t="s">
        <v>6</v>
      </c>
      <c r="D53" s="14" t="s">
        <v>7</v>
      </c>
      <c r="E53" s="14" t="s">
        <v>31</v>
      </c>
      <c r="F53" s="15" t="s">
        <v>8</v>
      </c>
    </row>
    <row r="54" spans="1:6" x14ac:dyDescent="0.25">
      <c r="A54" s="16" t="s">
        <v>60</v>
      </c>
      <c r="B54" s="17" t="s">
        <v>61</v>
      </c>
      <c r="C54" s="18">
        <v>50</v>
      </c>
      <c r="D54" s="19" t="s">
        <v>20</v>
      </c>
      <c r="E54" s="20"/>
      <c r="F54" s="20">
        <f t="shared" ref="F54:F66" si="5">IFERROR($C54*$E54, "")</f>
        <v>0</v>
      </c>
    </row>
    <row r="55" spans="1:6" x14ac:dyDescent="0.25">
      <c r="A55" s="16" t="s">
        <v>62</v>
      </c>
      <c r="B55" s="17" t="s">
        <v>63</v>
      </c>
      <c r="C55" s="18">
        <v>150</v>
      </c>
      <c r="D55" s="19" t="s">
        <v>20</v>
      </c>
      <c r="E55" s="20"/>
      <c r="F55" s="20">
        <f t="shared" si="5"/>
        <v>0</v>
      </c>
    </row>
    <row r="56" spans="1:6" x14ac:dyDescent="0.25">
      <c r="A56" s="16" t="s">
        <v>64</v>
      </c>
      <c r="B56" s="17" t="s">
        <v>65</v>
      </c>
      <c r="C56" s="18">
        <v>25</v>
      </c>
      <c r="D56" s="19" t="s">
        <v>20</v>
      </c>
      <c r="E56" s="20"/>
      <c r="F56" s="20">
        <f t="shared" si="5"/>
        <v>0</v>
      </c>
    </row>
    <row r="57" spans="1:6" ht="45" x14ac:dyDescent="0.25">
      <c r="A57" s="16" t="s">
        <v>66</v>
      </c>
      <c r="B57" s="17" t="s">
        <v>67</v>
      </c>
      <c r="C57" s="18">
        <v>710</v>
      </c>
      <c r="D57" s="19" t="s">
        <v>20</v>
      </c>
      <c r="E57" s="20"/>
      <c r="F57" s="20">
        <f t="shared" si="5"/>
        <v>0</v>
      </c>
    </row>
    <row r="58" spans="1:6" x14ac:dyDescent="0.25">
      <c r="A58" s="16" t="s">
        <v>68</v>
      </c>
      <c r="B58" s="17" t="s">
        <v>69</v>
      </c>
      <c r="C58" s="18">
        <v>300</v>
      </c>
      <c r="D58" s="19" t="s">
        <v>20</v>
      </c>
      <c r="E58" s="20"/>
      <c r="F58" s="20">
        <f t="shared" si="5"/>
        <v>0</v>
      </c>
    </row>
    <row r="59" spans="1:6" ht="75" x14ac:dyDescent="0.25">
      <c r="A59" s="16" t="s">
        <v>70</v>
      </c>
      <c r="B59" s="17" t="s">
        <v>71</v>
      </c>
      <c r="C59" s="18">
        <v>100</v>
      </c>
      <c r="D59" s="19" t="s">
        <v>20</v>
      </c>
      <c r="E59" s="20"/>
      <c r="F59" s="20">
        <f t="shared" si="5"/>
        <v>0</v>
      </c>
    </row>
    <row r="60" spans="1:6" ht="45" x14ac:dyDescent="0.25">
      <c r="A60" s="16" t="s">
        <v>72</v>
      </c>
      <c r="B60" s="17" t="s">
        <v>73</v>
      </c>
      <c r="C60" s="18">
        <v>150</v>
      </c>
      <c r="D60" s="19" t="s">
        <v>20</v>
      </c>
      <c r="E60" s="20"/>
      <c r="F60" s="20">
        <f t="shared" si="5"/>
        <v>0</v>
      </c>
    </row>
    <row r="61" spans="1:6" x14ac:dyDescent="0.25">
      <c r="A61" s="16" t="s">
        <v>74</v>
      </c>
      <c r="B61" s="17" t="s">
        <v>75</v>
      </c>
      <c r="C61" s="18">
        <v>2</v>
      </c>
      <c r="D61" s="19" t="s">
        <v>46</v>
      </c>
      <c r="E61" s="20"/>
      <c r="F61" s="20">
        <f t="shared" si="5"/>
        <v>0</v>
      </c>
    </row>
    <row r="62" spans="1:6" x14ac:dyDescent="0.25">
      <c r="A62" s="16" t="s">
        <v>76</v>
      </c>
      <c r="B62" s="17" t="s">
        <v>77</v>
      </c>
      <c r="C62" s="18">
        <v>2</v>
      </c>
      <c r="D62" s="19" t="s">
        <v>46</v>
      </c>
      <c r="E62" s="20"/>
      <c r="F62" s="20">
        <f t="shared" si="5"/>
        <v>0</v>
      </c>
    </row>
    <row r="63" spans="1:6" ht="45" x14ac:dyDescent="0.25">
      <c r="A63" s="16" t="s">
        <v>78</v>
      </c>
      <c r="B63" s="17" t="s">
        <v>79</v>
      </c>
      <c r="C63" s="18">
        <v>6</v>
      </c>
      <c r="D63" s="19" t="s">
        <v>46</v>
      </c>
      <c r="E63" s="20"/>
      <c r="F63" s="20">
        <f t="shared" si="5"/>
        <v>0</v>
      </c>
    </row>
    <row r="64" spans="1:6" ht="45" x14ac:dyDescent="0.25">
      <c r="A64" s="16" t="s">
        <v>80</v>
      </c>
      <c r="B64" s="17" t="s">
        <v>81</v>
      </c>
      <c r="C64" s="18">
        <v>200</v>
      </c>
      <c r="D64" s="19" t="s">
        <v>20</v>
      </c>
      <c r="E64" s="20"/>
      <c r="F64" s="20">
        <f t="shared" si="5"/>
        <v>0</v>
      </c>
    </row>
    <row r="65" spans="1:6" ht="45" x14ac:dyDescent="0.25">
      <c r="A65" s="16" t="s">
        <v>82</v>
      </c>
      <c r="B65" s="17" t="s">
        <v>83</v>
      </c>
      <c r="C65" s="18">
        <v>6</v>
      </c>
      <c r="D65" s="19" t="s">
        <v>46</v>
      </c>
      <c r="E65" s="20"/>
      <c r="F65" s="20">
        <f t="shared" si="5"/>
        <v>0</v>
      </c>
    </row>
    <row r="66" spans="1:6" ht="45.75" thickBot="1" x14ac:dyDescent="0.3">
      <c r="A66" s="16" t="s">
        <v>84</v>
      </c>
      <c r="B66" s="17" t="s">
        <v>85</v>
      </c>
      <c r="C66" s="18">
        <v>2</v>
      </c>
      <c r="D66" s="19" t="s">
        <v>46</v>
      </c>
      <c r="E66" s="20"/>
      <c r="F66" s="20">
        <f t="shared" si="5"/>
        <v>0</v>
      </c>
    </row>
    <row r="67" spans="1:6" ht="15.75" thickTop="1" x14ac:dyDescent="0.25">
      <c r="A67" s="28"/>
      <c r="B67" s="22"/>
      <c r="C67" s="23"/>
      <c r="D67" s="21"/>
      <c r="E67" s="24" t="s">
        <v>16</v>
      </c>
      <c r="F67" s="25">
        <f>SUBTOTAL(109,Unit_Price_Tab!$F$54:$F$66)</f>
        <v>0</v>
      </c>
    </row>
    <row r="69" spans="1:6" ht="30" x14ac:dyDescent="0.25">
      <c r="A69" s="11" t="s">
        <v>86</v>
      </c>
      <c r="B69" s="12" t="s">
        <v>132</v>
      </c>
    </row>
    <row r="70" spans="1:6" x14ac:dyDescent="0.25">
      <c r="A70" s="13" t="s">
        <v>4</v>
      </c>
      <c r="B70" s="13" t="s">
        <v>5</v>
      </c>
      <c r="C70" s="14" t="s">
        <v>6</v>
      </c>
      <c r="D70" s="14" t="s">
        <v>7</v>
      </c>
      <c r="E70" s="14" t="s">
        <v>31</v>
      </c>
      <c r="F70" s="15" t="s">
        <v>8</v>
      </c>
    </row>
    <row r="71" spans="1:6" x14ac:dyDescent="0.25">
      <c r="A71" s="16" t="s">
        <v>87</v>
      </c>
      <c r="B71" s="17" t="s">
        <v>88</v>
      </c>
      <c r="C71" s="18">
        <v>32</v>
      </c>
      <c r="D71" s="19" t="s">
        <v>13</v>
      </c>
      <c r="E71" s="20"/>
      <c r="F71" s="20">
        <f t="shared" ref="F71:F80" si="6">IFERROR($C71*$E71, "")</f>
        <v>0</v>
      </c>
    </row>
    <row r="72" spans="1:6" ht="60" x14ac:dyDescent="0.25">
      <c r="A72" s="16" t="s">
        <v>89</v>
      </c>
      <c r="B72" s="17" t="s">
        <v>90</v>
      </c>
      <c r="C72" s="18">
        <v>12</v>
      </c>
      <c r="D72" s="19" t="s">
        <v>13</v>
      </c>
      <c r="E72" s="20"/>
      <c r="F72" s="20">
        <f t="shared" si="6"/>
        <v>0</v>
      </c>
    </row>
    <row r="73" spans="1:6" ht="30" x14ac:dyDescent="0.25">
      <c r="A73" s="16" t="s">
        <v>91</v>
      </c>
      <c r="B73" s="17" t="s">
        <v>92</v>
      </c>
      <c r="C73" s="18">
        <v>14</v>
      </c>
      <c r="D73" s="19" t="s">
        <v>13</v>
      </c>
      <c r="E73" s="20"/>
      <c r="F73" s="20">
        <f t="shared" si="6"/>
        <v>0</v>
      </c>
    </row>
    <row r="74" spans="1:6" x14ac:dyDescent="0.25">
      <c r="A74" s="16" t="s">
        <v>93</v>
      </c>
      <c r="B74" s="17" t="s">
        <v>142</v>
      </c>
      <c r="C74" s="18">
        <v>84</v>
      </c>
      <c r="D74" s="19" t="s">
        <v>25</v>
      </c>
      <c r="E74" s="20"/>
      <c r="F74" s="20">
        <f t="shared" si="6"/>
        <v>0</v>
      </c>
    </row>
    <row r="75" spans="1:6" x14ac:dyDescent="0.25">
      <c r="A75" s="16" t="s">
        <v>94</v>
      </c>
      <c r="B75" s="17" t="s">
        <v>95</v>
      </c>
      <c r="C75" s="18">
        <v>2</v>
      </c>
      <c r="D75" s="19" t="s">
        <v>46</v>
      </c>
      <c r="E75" s="20"/>
      <c r="F75" s="20">
        <f t="shared" si="6"/>
        <v>0</v>
      </c>
    </row>
    <row r="76" spans="1:6" x14ac:dyDescent="0.25">
      <c r="A76" s="16" t="s">
        <v>96</v>
      </c>
      <c r="B76" s="17" t="s">
        <v>97</v>
      </c>
      <c r="C76" s="18">
        <v>800</v>
      </c>
      <c r="D76" s="19" t="s">
        <v>46</v>
      </c>
      <c r="E76" s="20"/>
      <c r="F76" s="20">
        <f t="shared" si="6"/>
        <v>0</v>
      </c>
    </row>
    <row r="77" spans="1:6" x14ac:dyDescent="0.25">
      <c r="A77" s="16" t="s">
        <v>98</v>
      </c>
      <c r="B77" s="17" t="s">
        <v>99</v>
      </c>
      <c r="C77" s="18">
        <v>100</v>
      </c>
      <c r="D77" s="19" t="s">
        <v>100</v>
      </c>
      <c r="E77" s="20"/>
      <c r="F77" s="20">
        <f t="shared" si="6"/>
        <v>0</v>
      </c>
    </row>
    <row r="78" spans="1:6" ht="30" x14ac:dyDescent="0.25">
      <c r="A78" s="16" t="s">
        <v>101</v>
      </c>
      <c r="B78" s="17" t="s">
        <v>102</v>
      </c>
      <c r="C78" s="18">
        <v>20</v>
      </c>
      <c r="D78" s="19" t="s">
        <v>25</v>
      </c>
      <c r="E78" s="20"/>
      <c r="F78" s="20">
        <f t="shared" si="6"/>
        <v>0</v>
      </c>
    </row>
    <row r="79" spans="1:6" ht="30" x14ac:dyDescent="0.25">
      <c r="A79" s="16" t="s">
        <v>103</v>
      </c>
      <c r="B79" s="17" t="s">
        <v>104</v>
      </c>
      <c r="C79" s="18">
        <v>20</v>
      </c>
      <c r="D79" s="19" t="s">
        <v>25</v>
      </c>
      <c r="E79" s="20"/>
      <c r="F79" s="20">
        <f t="shared" si="6"/>
        <v>0</v>
      </c>
    </row>
    <row r="80" spans="1:6" ht="15.75" thickBot="1" x14ac:dyDescent="0.3">
      <c r="A80" s="16" t="s">
        <v>105</v>
      </c>
      <c r="B80" s="17" t="s">
        <v>106</v>
      </c>
      <c r="C80" s="18">
        <v>10</v>
      </c>
      <c r="D80" s="19" t="s">
        <v>25</v>
      </c>
      <c r="E80" s="20"/>
      <c r="F80" s="20">
        <f t="shared" si="6"/>
        <v>0</v>
      </c>
    </row>
    <row r="81" spans="1:6" ht="15.75" thickTop="1" x14ac:dyDescent="0.25">
      <c r="A81" s="21"/>
      <c r="B81" s="22"/>
      <c r="C81" s="23"/>
      <c r="D81" s="21"/>
      <c r="E81" s="24" t="s">
        <v>16</v>
      </c>
      <c r="F81" s="25">
        <f>SUBTOTAL(109,Unit_Price_Tab!$F$71:$F$80)</f>
        <v>0</v>
      </c>
    </row>
    <row r="82" spans="1:6" x14ac:dyDescent="0.25">
      <c r="F82"/>
    </row>
    <row r="83" spans="1:6" x14ac:dyDescent="0.25">
      <c r="A83" s="11" t="s">
        <v>107</v>
      </c>
      <c r="B83" s="12" t="s">
        <v>133</v>
      </c>
    </row>
    <row r="84" spans="1:6" x14ac:dyDescent="0.25">
      <c r="A84" s="13" t="s">
        <v>4</v>
      </c>
      <c r="B84" s="13" t="s">
        <v>5</v>
      </c>
      <c r="C84" s="14" t="s">
        <v>6</v>
      </c>
      <c r="D84" s="14" t="s">
        <v>7</v>
      </c>
      <c r="E84" s="14" t="s">
        <v>31</v>
      </c>
      <c r="F84" s="15" t="s">
        <v>8</v>
      </c>
    </row>
    <row r="85" spans="1:6" ht="30" x14ac:dyDescent="0.25">
      <c r="A85" s="16" t="s">
        <v>108</v>
      </c>
      <c r="B85" s="17" t="s">
        <v>109</v>
      </c>
      <c r="C85" s="18">
        <v>2</v>
      </c>
      <c r="D85" s="19" t="s">
        <v>46</v>
      </c>
      <c r="E85" s="20"/>
      <c r="F85" s="20">
        <f t="shared" ref="F85:F86" si="7">IFERROR($C85*$E85, "")</f>
        <v>0</v>
      </c>
    </row>
    <row r="86" spans="1:6" ht="45.75" thickBot="1" x14ac:dyDescent="0.3">
      <c r="A86" s="16" t="s">
        <v>110</v>
      </c>
      <c r="B86" s="17" t="s">
        <v>111</v>
      </c>
      <c r="C86" s="18">
        <v>5</v>
      </c>
      <c r="D86" s="19" t="s">
        <v>46</v>
      </c>
      <c r="E86" s="20"/>
      <c r="F86" s="20">
        <f t="shared" si="7"/>
        <v>0</v>
      </c>
    </row>
    <row r="87" spans="1:6" ht="15.75" thickTop="1" x14ac:dyDescent="0.25">
      <c r="A87" s="21"/>
      <c r="B87" s="22"/>
      <c r="C87" s="23"/>
      <c r="D87" s="21"/>
      <c r="E87" s="24" t="s">
        <v>16</v>
      </c>
      <c r="F87" s="25">
        <f>SUBTOTAL(109,Unit_Price_Tab!$F$85:$F$86)</f>
        <v>0</v>
      </c>
    </row>
    <row r="89" spans="1:6" ht="30" x14ac:dyDescent="0.25">
      <c r="A89" s="11" t="s">
        <v>112</v>
      </c>
      <c r="B89" s="12" t="s">
        <v>134</v>
      </c>
    </row>
    <row r="90" spans="1:6" x14ac:dyDescent="0.25">
      <c r="A90" s="13" t="s">
        <v>4</v>
      </c>
      <c r="B90" s="13" t="s">
        <v>5</v>
      </c>
      <c r="C90" s="14" t="s">
        <v>6</v>
      </c>
      <c r="D90" s="14" t="s">
        <v>7</v>
      </c>
      <c r="E90" s="14" t="s">
        <v>31</v>
      </c>
      <c r="F90" s="15" t="s">
        <v>8</v>
      </c>
    </row>
    <row r="91" spans="1:6" ht="30" customHeight="1" thickBot="1" x14ac:dyDescent="0.3">
      <c r="A91" s="16" t="s">
        <v>113</v>
      </c>
      <c r="B91" s="17" t="s">
        <v>114</v>
      </c>
      <c r="C91" s="18">
        <v>1</v>
      </c>
      <c r="D91" s="19" t="s">
        <v>58</v>
      </c>
      <c r="E91" s="20"/>
      <c r="F91" s="20">
        <f t="shared" ref="F91" si="8">IFERROR($C91*$E91, "")</f>
        <v>0</v>
      </c>
    </row>
    <row r="92" spans="1:6" ht="15.75" thickTop="1" x14ac:dyDescent="0.25">
      <c r="A92" s="21"/>
      <c r="B92" s="22"/>
      <c r="C92" s="23"/>
      <c r="D92" s="21"/>
      <c r="E92" s="24" t="s">
        <v>16</v>
      </c>
      <c r="F92" s="25">
        <f>SUBTOTAL(109,Unit_Price_Tab!$F$91:$F$91)</f>
        <v>0</v>
      </c>
    </row>
    <row r="94" spans="1:6" x14ac:dyDescent="0.25">
      <c r="E94" s="11"/>
      <c r="F94" s="30"/>
    </row>
    <row r="95" spans="1:6" ht="15.75" thickBot="1" x14ac:dyDescent="0.3">
      <c r="E95" s="11"/>
      <c r="F95" s="30"/>
    </row>
    <row r="96" spans="1:6" ht="15.75" thickTop="1" x14ac:dyDescent="0.25">
      <c r="A96" s="31"/>
      <c r="B96" s="32"/>
      <c r="C96" s="31"/>
      <c r="D96" s="31"/>
      <c r="E96" s="33" t="s">
        <v>115</v>
      </c>
      <c r="F96" s="34">
        <f>SUMIF(E:E,"SUBTOTAL",F:F)</f>
        <v>0</v>
      </c>
    </row>
    <row r="97" spans="1:6" x14ac:dyDescent="0.25">
      <c r="E97" s="35"/>
      <c r="F97" s="36"/>
    </row>
    <row r="98" spans="1:6" x14ac:dyDescent="0.25">
      <c r="A98" s="11" t="s">
        <v>116</v>
      </c>
      <c r="B98" s="12" t="s">
        <v>135</v>
      </c>
    </row>
    <row r="99" spans="1:6" x14ac:dyDescent="0.25">
      <c r="A99" s="13" t="s">
        <v>4</v>
      </c>
      <c r="B99" s="13" t="s">
        <v>5</v>
      </c>
      <c r="C99" s="14" t="s">
        <v>6</v>
      </c>
      <c r="D99" s="14" t="s">
        <v>7</v>
      </c>
      <c r="E99" s="14" t="s">
        <v>31</v>
      </c>
      <c r="F99" s="15" t="s">
        <v>8</v>
      </c>
    </row>
    <row r="100" spans="1:6" x14ac:dyDescent="0.25">
      <c r="A100" s="16" t="s">
        <v>117</v>
      </c>
      <c r="B100" s="17" t="s">
        <v>118</v>
      </c>
      <c r="C100" s="18">
        <v>1</v>
      </c>
      <c r="D100" s="19" t="s">
        <v>119</v>
      </c>
      <c r="E100" s="37"/>
      <c r="F100" s="38">
        <f>Unit_Price_Tab!$E100*$F$96</f>
        <v>0</v>
      </c>
    </row>
    <row r="101" spans="1:6" x14ac:dyDescent="0.25">
      <c r="A101" s="16" t="s">
        <v>120</v>
      </c>
      <c r="B101" s="17" t="s">
        <v>121</v>
      </c>
      <c r="C101" s="18">
        <v>1</v>
      </c>
      <c r="D101" s="19" t="s">
        <v>119</v>
      </c>
      <c r="E101" s="37"/>
      <c r="F101" s="38">
        <f>Unit_Price_Tab!$E101*$F$96</f>
        <v>0</v>
      </c>
    </row>
    <row r="102" spans="1:6" x14ac:dyDescent="0.25">
      <c r="A102" s="16" t="s">
        <v>122</v>
      </c>
      <c r="B102" s="17" t="s">
        <v>123</v>
      </c>
      <c r="C102" s="18">
        <v>1</v>
      </c>
      <c r="D102" s="19" t="s">
        <v>119</v>
      </c>
      <c r="E102" s="37"/>
      <c r="F102" s="38">
        <f>Unit_Price_Tab!$E102*$F$96</f>
        <v>0</v>
      </c>
    </row>
    <row r="103" spans="1:6" x14ac:dyDescent="0.25">
      <c r="A103" s="28"/>
      <c r="B103" s="29"/>
      <c r="C103" s="28"/>
      <c r="D103" s="28"/>
      <c r="E103" s="39" t="s">
        <v>124</v>
      </c>
      <c r="F103" s="40">
        <f>SUBTOTAL(109,Unit_Price_Tab!$F$100:$F$102)</f>
        <v>0</v>
      </c>
    </row>
    <row r="107" spans="1:6" x14ac:dyDescent="0.25">
      <c r="B107" s="41"/>
      <c r="C107" s="42"/>
      <c r="D107" s="43"/>
      <c r="E107" s="44" t="s">
        <v>141</v>
      </c>
      <c r="F107" s="45">
        <f>$F$103+F96</f>
        <v>0</v>
      </c>
    </row>
  </sheetData>
  <mergeCells count="1">
    <mergeCell ref="A2:F2"/>
  </mergeCells>
  <conditionalFormatting sqref="C48 C91 C85:C86 C71:C80 C54:C66 C23:C25 C14:C18 C40:C41 C30:C34 C8:C9 C100:C102">
    <cfRule type="expression" dxfId="12" priority="11">
      <formula>$C8&gt;0</formula>
    </cfRule>
  </conditionalFormatting>
  <conditionalFormatting sqref="A85:F86 A54:F66 A23:F25">
    <cfRule type="expression" dxfId="11" priority="10">
      <formula>$C23&gt;0</formula>
    </cfRule>
  </conditionalFormatting>
  <conditionalFormatting sqref="A48:F48 A91:F91 A71:F80 C14:F18 A40:F41 A30:F34 A8:F9 A100:F102">
    <cfRule type="expression" dxfId="10" priority="13">
      <formula>#REF!&gt;0</formula>
    </cfRule>
    <cfRule type="expression" dxfId="9" priority="14">
      <formula>$C8&gt;0</formula>
    </cfRule>
  </conditionalFormatting>
  <conditionalFormatting sqref="A47">
    <cfRule type="expression" dxfId="8" priority="8">
      <formula>#REF!&gt;0</formula>
    </cfRule>
    <cfRule type="expression" dxfId="7" priority="9">
      <formula>$C47&gt;0</formula>
    </cfRule>
  </conditionalFormatting>
  <conditionalFormatting sqref="B47">
    <cfRule type="expression" dxfId="6" priority="6">
      <formula>#REF!&gt;0</formula>
    </cfRule>
    <cfRule type="expression" dxfId="5" priority="7">
      <formula>$C47&gt;0</formula>
    </cfRule>
  </conditionalFormatting>
  <conditionalFormatting sqref="F47">
    <cfRule type="expression" dxfId="4" priority="4">
      <formula>#REF!&gt;0</formula>
    </cfRule>
    <cfRule type="expression" dxfId="3" priority="5">
      <formula>$C47&gt;0</formula>
    </cfRule>
  </conditionalFormatting>
  <conditionalFormatting sqref="C47">
    <cfRule type="expression" dxfId="2" priority="1">
      <formula>$C47&gt;0</formula>
    </cfRule>
  </conditionalFormatting>
  <conditionalFormatting sqref="C47">
    <cfRule type="expression" dxfId="1" priority="2">
      <formula>#REF!&gt;0</formula>
    </cfRule>
    <cfRule type="expression" dxfId="0" priority="3">
      <formula>$C47&gt;0</formula>
    </cfRule>
  </conditionalFormatting>
  <pageMargins left="0.25" right="0.25" top="0.75" bottom="0.75" header="0.3" footer="0.3"/>
  <pageSetup scale="74"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rowBreaks count="3" manualBreakCount="3">
    <brk id="27" max="5" man="1"/>
    <brk id="58" max="5" man="1"/>
    <brk id="87"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93457FDD51649B1FFC5217F1FBBF8" ma:contentTypeVersion="12" ma:contentTypeDescription="Create a new document." ma:contentTypeScope="" ma:versionID="910d77996ad2d40f0240d8738db29d1e">
  <xsd:schema xmlns:xsd="http://www.w3.org/2001/XMLSchema" xmlns:xs="http://www.w3.org/2001/XMLSchema" xmlns:p="http://schemas.microsoft.com/office/2006/metadata/properties" xmlns:ns3="9e52ffaa-fbf2-440a-a835-38923627e7e0" xmlns:ns4="df3f9d75-2723-4f07-a3ae-ebf02dee9b95" targetNamespace="http://schemas.microsoft.com/office/2006/metadata/properties" ma:root="true" ma:fieldsID="be3a812ff12aad162a6b32dcabf4d295" ns3:_="" ns4:_="">
    <xsd:import namespace="9e52ffaa-fbf2-440a-a835-38923627e7e0"/>
    <xsd:import namespace="df3f9d75-2723-4f07-a3ae-ebf02dee9b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2ffaa-fbf2-440a-a835-38923627e7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f9d75-2723-4f07-a3ae-ebf02dee9b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39AAE1-C3DB-4750-8932-D5F57CAF9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2ffaa-fbf2-440a-a835-38923627e7e0"/>
    <ds:schemaRef ds:uri="df3f9d75-2723-4f07-a3ae-ebf02dee9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4AB98-150C-44A7-9553-E8FE79F5E460}">
  <ds:schemaRefs>
    <ds:schemaRef ds:uri="http://schemas.microsoft.com/sharepoint/v3/contenttype/forms"/>
  </ds:schemaRefs>
</ds:datastoreItem>
</file>

<file path=customXml/itemProps3.xml><?xml version="1.0" encoding="utf-8"?>
<ds:datastoreItem xmlns:ds="http://schemas.openxmlformats.org/officeDocument/2006/customXml" ds:itemID="{95665627-0453-4B17-9295-3D25A19E232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e52ffaa-fbf2-440a-a835-38923627e7e0"/>
    <ds:schemaRef ds:uri="df3f9d75-2723-4f07-a3ae-ebf02dee9b9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Kirti Patel</dc:creator>
  <cp:lastModifiedBy>Shirley Diamond</cp:lastModifiedBy>
  <dcterms:created xsi:type="dcterms:W3CDTF">2020-08-24T19:04:52Z</dcterms:created>
  <dcterms:modified xsi:type="dcterms:W3CDTF">2020-12-15T19:50:56Z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0x01010068093457FDD51649B1FFC5217F1FBBF8</vt:lpwstr>
  </property>
</Properties>
</file>