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2 Instructional Bid Docs\Bid Packet\"/>
    </mc:Choice>
  </mc:AlternateContent>
  <bookViews>
    <workbookView xWindow="0" yWindow="0" windowWidth="28800" windowHeight="12300"/>
  </bookViews>
  <sheets>
    <sheet name="Sheet1" sheetId="1" r:id="rId1"/>
  </sheets>
  <definedNames>
    <definedName name="_xlnm.Print_Area" localSheetId="0">Sheet1!$A$1:$M$68</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8" i="1" l="1"/>
  <c r="J68" i="1" s="1"/>
  <c r="J67" i="1"/>
  <c r="J66" i="1"/>
  <c r="J65" i="1"/>
  <c r="J64" i="1"/>
  <c r="J63" i="1"/>
  <c r="J62" i="1"/>
  <c r="J61" i="1"/>
  <c r="H60" i="1"/>
  <c r="J60" i="1" s="1"/>
  <c r="H59" i="1"/>
  <c r="J59" i="1" s="1"/>
  <c r="H58" i="1"/>
  <c r="J58" i="1" s="1"/>
  <c r="H57" i="1"/>
  <c r="J57" i="1" s="1"/>
  <c r="J56" i="1"/>
  <c r="J55" i="1"/>
  <c r="J54" i="1"/>
  <c r="J53" i="1"/>
  <c r="J52" i="1"/>
  <c r="J51" i="1"/>
  <c r="J50" i="1"/>
  <c r="J49" i="1"/>
  <c r="J48" i="1"/>
  <c r="J47" i="1"/>
  <c r="J46" i="1"/>
  <c r="J45" i="1"/>
  <c r="J44" i="1"/>
  <c r="J43" i="1"/>
  <c r="J42" i="1"/>
  <c r="J41" i="1"/>
  <c r="J40" i="1"/>
  <c r="H39" i="1"/>
  <c r="J39" i="1" s="1"/>
  <c r="H37" i="1"/>
  <c r="J37" i="1" s="1"/>
  <c r="J36" i="1"/>
  <c r="J35" i="1"/>
  <c r="H34" i="1"/>
  <c r="J34" i="1" s="1"/>
  <c r="J33" i="1"/>
  <c r="J32" i="1"/>
  <c r="H31" i="1"/>
  <c r="J31" i="1" s="1"/>
  <c r="J30" i="1"/>
  <c r="J29" i="1"/>
  <c r="J28" i="1"/>
  <c r="H27" i="1"/>
  <c r="J27" i="1" s="1"/>
  <c r="H26" i="1"/>
  <c r="J26" i="1" s="1"/>
  <c r="H25" i="1"/>
  <c r="J25" i="1" s="1"/>
  <c r="J24" i="1"/>
  <c r="J23" i="1"/>
  <c r="J22" i="1"/>
  <c r="J21" i="1"/>
  <c r="J20" i="1"/>
  <c r="J19" i="1"/>
  <c r="J18" i="1"/>
  <c r="J17" i="1"/>
  <c r="J16" i="1"/>
  <c r="H15" i="1"/>
  <c r="J15" i="1" s="1"/>
  <c r="J14" i="1"/>
  <c r="J13" i="1"/>
  <c r="J12" i="1"/>
  <c r="J11" i="1"/>
  <c r="J10" i="1"/>
  <c r="J9" i="1"/>
  <c r="J8" i="1"/>
  <c r="J7" i="1"/>
  <c r="J6" i="1"/>
</calcChain>
</file>

<file path=xl/sharedStrings.xml><?xml version="1.0" encoding="utf-8"?>
<sst xmlns="http://schemas.openxmlformats.org/spreadsheetml/2006/main" count="270" uniqueCount="213">
  <si>
    <t>WALKER COUNTY BOARD OF EDUCATION BID RESPONSE FORM</t>
  </si>
  <si>
    <t>VENDOR:</t>
  </si>
  <si>
    <t>DATE:</t>
  </si>
  <si>
    <t>CONTACT NAME:</t>
  </si>
  <si>
    <t xml:space="preserve">BID:  </t>
  </si>
  <si>
    <t>22-01 INSTRUCTIONAL SUPPLIES</t>
  </si>
  <si>
    <t>PHONE &amp; EMAIL</t>
  </si>
  <si>
    <t>Instructions: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</si>
  <si>
    <t>WCBOE ITEM #</t>
  </si>
  <si>
    <t>DESCRIPTION</t>
  </si>
  <si>
    <t>ADDITIONAL DESCRIPTION (PACKAGING QTY IS SUGGESTED NOT REQUIRED)</t>
  </si>
  <si>
    <t>UNIT</t>
  </si>
  <si>
    <t>QTY</t>
  </si>
  <si>
    <t>BID UNIT PRICE</t>
  </si>
  <si>
    <t>EXTENDED PRICE</t>
  </si>
  <si>
    <r>
      <t xml:space="preserve">BRAND NAME,  MODEL,  ORDER # </t>
    </r>
    <r>
      <rPr>
        <b/>
        <sz val="11"/>
        <color rgb="FFFF0000"/>
        <rFont val="Arial"/>
        <family val="2"/>
      </rPr>
      <t>(DO NOT LEAVE BLANK)</t>
    </r>
  </si>
  <si>
    <t>DELIVERY   ARO</t>
  </si>
  <si>
    <t>COMMENTS</t>
  </si>
  <si>
    <t>IN-001</t>
  </si>
  <si>
    <t>PAPER DUPLICATOR - WHITE 11</t>
  </si>
  <si>
    <t>8.5 X 11 - 10 REAMS/CASE 840/TRUCK LOAD</t>
  </si>
  <si>
    <t>1 CASE</t>
  </si>
  <si>
    <t>IN-003</t>
  </si>
  <si>
    <t>PAPER DUPLICATOR - BLUE 8.5X11</t>
  </si>
  <si>
    <t>500 SHEETS/REAM- 10 REAMS/CASE</t>
  </si>
  <si>
    <t>1 REAM</t>
  </si>
  <si>
    <t>IN-003A</t>
  </si>
  <si>
    <t>PAPER DUPLICATOR - GREEN 11</t>
  </si>
  <si>
    <t>500SHEETS/REAM- 10 REAMS/CASE</t>
  </si>
  <si>
    <t>IN-003B</t>
  </si>
  <si>
    <t>PAPER DUPLICATOR - PALE PINK 8.5X11</t>
  </si>
  <si>
    <t>IN-003C</t>
  </si>
  <si>
    <t>PAPER DUPLICATOR - CANARY 11</t>
  </si>
  <si>
    <t>8.5 X 11 - 500 SHEETS/REAM- 10 REAMS/CASE</t>
  </si>
  <si>
    <t>IN-003D</t>
  </si>
  <si>
    <t>PAPER DUPLICATOR - GOLDENROD11</t>
  </si>
  <si>
    <t>IN-003E</t>
  </si>
  <si>
    <t>PAPER DUPLICATOR - BUFF 8.5X11</t>
  </si>
  <si>
    <t>IN-004</t>
  </si>
  <si>
    <t>PAPER DUPLICATOR - WHITE 14</t>
  </si>
  <si>
    <t>8.5 X 14 - 500 SHEETS/REAM</t>
  </si>
  <si>
    <t>IN-009</t>
  </si>
  <si>
    <t>PAPER - 4TH GR WRITING PAPER</t>
  </si>
  <si>
    <t>TABLET - 72 TABLETS/CASE</t>
  </si>
  <si>
    <t>1 EACH</t>
  </si>
  <si>
    <t>IN-011</t>
  </si>
  <si>
    <t>CHART TABLET 24"X32" - 1" RULE</t>
  </si>
  <si>
    <t>25 SHEETS PER PAD - 2 HOLE - 12/CASE</t>
  </si>
  <si>
    <t>IN-026</t>
  </si>
  <si>
    <t>BULLETIN BOARD PAPER - RED</t>
  </si>
  <si>
    <t>36" X 1000 FT - PACON 67031</t>
  </si>
  <si>
    <t>1 ROLL</t>
  </si>
  <si>
    <t>IN-041M</t>
  </si>
  <si>
    <t>CONSTRUCTION PAPER - WHITE</t>
  </si>
  <si>
    <t>12 X 18 - 50 SHEETS/PACK 25 PKS/CASE 76 LB PACON RIVERSIDE 3D P103613</t>
  </si>
  <si>
    <t>1 PACK</t>
  </si>
  <si>
    <t>IN-042</t>
  </si>
  <si>
    <t>POSTER BOARD - WHITE</t>
  </si>
  <si>
    <t>22" X 28" 100 SHEETS/CASE</t>
  </si>
  <si>
    <t>1 SHEET</t>
  </si>
  <si>
    <t>IN-043F</t>
  </si>
  <si>
    <t>POSTER BOARD - DARK BLUE</t>
  </si>
  <si>
    <t>IN-048</t>
  </si>
  <si>
    <t>FILE FOLDERS - LETTER MANILA</t>
  </si>
  <si>
    <t>100/BOX - 5 BOXES/CASE</t>
  </si>
  <si>
    <t>1 BOX</t>
  </si>
  <si>
    <t>IN-059</t>
  </si>
  <si>
    <t>ENVELOPE - WHITE #10</t>
  </si>
  <si>
    <t>500 ENVELOPES/BOX - 5 BOXES/CASE</t>
  </si>
  <si>
    <t>IN-060</t>
  </si>
  <si>
    <t>INDEX CARDS - 3 X 5 - WHITE</t>
  </si>
  <si>
    <t>RULED - ONE SIDED - 100/PK - 100PK/CASE</t>
  </si>
  <si>
    <t>IN-061</t>
  </si>
  <si>
    <t>INDEX CARDS - 4 X 6 - WHITE</t>
  </si>
  <si>
    <t>RULED - ONE SIDED - 60PK/CASE</t>
  </si>
  <si>
    <t>IN-075</t>
  </si>
  <si>
    <t>CRAYONS - LARGE PRIMARY 8 PACK</t>
  </si>
  <si>
    <t>CRAYOLA #2108 - ANTI-ROLL 24 BOXES/CASE</t>
  </si>
  <si>
    <t>IN-076</t>
  </si>
  <si>
    <t>CRAYONS - STANDARD SIZE 8 PACK</t>
  </si>
  <si>
    <t>CRAYOLA #8 - 12 BOXES/PACK 288 BOXES/CASE</t>
  </si>
  <si>
    <t>IN-077</t>
  </si>
  <si>
    <t>CRAYONS - STANDARD SIZE 16 PK</t>
  </si>
  <si>
    <t>CRAYOLA #16 - 12 BOXES/PACK 144 BOXES/CASE</t>
  </si>
  <si>
    <t>IN-078</t>
  </si>
  <si>
    <t>MARKERS - CRAYOLA 8 PACK</t>
  </si>
  <si>
    <t>ASSORTED COLORS - 24 PK/CASE</t>
  </si>
  <si>
    <t>IN-080</t>
  </si>
  <si>
    <t>PEN - FELT TIP - BLACK FLAIR</t>
  </si>
  <si>
    <t>BY DOZEN ONLY - 12 DZ/CASE</t>
  </si>
  <si>
    <t>1 DOZEN</t>
  </si>
  <si>
    <t>IN-085</t>
  </si>
  <si>
    <t>PEN - PILOT G2 GEL - BLACK</t>
  </si>
  <si>
    <t>RETRACTABLE ROLLER BALL FINE 72 DZ/CASE</t>
  </si>
  <si>
    <t>IN-086</t>
  </si>
  <si>
    <t>PENCIL - #2 LEAD W/ERASER</t>
  </si>
  <si>
    <t>DIXON 14412 144/BOX 20 BOXES/CASE</t>
  </si>
  <si>
    <t>1 GROSS</t>
  </si>
  <si>
    <t>IN-086A</t>
  </si>
  <si>
    <t>PENCIL- COLORED - 12 PER PACK</t>
  </si>
  <si>
    <t>CRAYOLA  - ASSORTED COLORS 48 PACKS/CASE</t>
  </si>
  <si>
    <t xml:space="preserve">IN-087  </t>
  </si>
  <si>
    <t>PENCIL TOP ERASERS - ASSORTED NOT JUST PINK</t>
  </si>
  <si>
    <r>
      <t xml:space="preserve">72 PK/CASE </t>
    </r>
    <r>
      <rPr>
        <b/>
        <sz val="12"/>
        <color indexed="8"/>
        <rFont val="Times New Roman"/>
        <family val="1"/>
      </rPr>
      <t>NOT JUST PINK</t>
    </r>
  </si>
  <si>
    <t>IN-092</t>
  </si>
  <si>
    <t>SCISSORS - OFFICE SHEARS</t>
  </si>
  <si>
    <t>ADULT SIZE 12/box OR 100/CASE</t>
  </si>
  <si>
    <t xml:space="preserve">IN-092A  </t>
  </si>
  <si>
    <t>SCISSORS - STUDENT SAFETY</t>
  </si>
  <si>
    <t>72 PAIR/CASE</t>
  </si>
  <si>
    <t>IN-093</t>
  </si>
  <si>
    <t>HOLE PUNCH - SINGLE</t>
  </si>
  <si>
    <t>1/4" SPRING ACTION - 12/BOX</t>
  </si>
  <si>
    <t>IN-094</t>
  </si>
  <si>
    <t>HOLE PUNCH - 3 HOLES</t>
  </si>
  <si>
    <t>NICKLE PLATED HEADS - STEEL CONSTRUCTION 24/CASE</t>
  </si>
  <si>
    <t>IN-096</t>
  </si>
  <si>
    <t>STAPLER - DESK</t>
  </si>
  <si>
    <t>SWINGLINE 767, 747 OR EQUAL 12/CASE</t>
  </si>
  <si>
    <t>IN-100</t>
  </si>
  <si>
    <t>MASKING TAPE - 1" X 60 YD</t>
  </si>
  <si>
    <t>36 ROLLS/CASE</t>
  </si>
  <si>
    <t>IN-108</t>
  </si>
  <si>
    <t>PAPER CLIPS #2 - JUMBO</t>
  </si>
  <si>
    <t>10 BOXES/PACK - 5 PKS OR 10 PKS/CASE</t>
  </si>
  <si>
    <t>IN-110A</t>
  </si>
  <si>
    <t>PAINT - TEMPRA - ORANGE</t>
  </si>
  <si>
    <t>PREMIER CRAYOLA - 16 OZ. 12/BOX - 54-1216-036</t>
  </si>
  <si>
    <t>IN-110B</t>
  </si>
  <si>
    <t>PAINT - TEMPRA - GREEN</t>
  </si>
  <si>
    <t>PREMIER CRAYOLA - 16 OZ. 12/BOX - 54-1216-044</t>
  </si>
  <si>
    <t>IN-110C</t>
  </si>
  <si>
    <t>PAINT - TEMPRA - VIOLET</t>
  </si>
  <si>
    <t>PREMIER CRAYOLA - 16 OZ. 12/BOX - 54-1216-040</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</si>
  <si>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</si>
  <si>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</si>
  <si>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</si>
  <si>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</si>
  <si>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</si>
  <si>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</si>
  <si>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</si>
  <si>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</si>
  <si>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</si>
  <si>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IN-110H</t>
  </si>
  <si>
    <t>PAINT - TEMPRA - BLACK</t>
  </si>
  <si>
    <t>PREMIER CRAYOLA - 16 OZ. 12/BOX - 54-1216-051</t>
  </si>
  <si>
    <t>IN-110I</t>
  </si>
  <si>
    <t>PAINT - TEMPRA - SILVER</t>
  </si>
  <si>
    <t>PREMIER CRAYOLA - 16 OZ. 12/BOX - 54-1216-084</t>
  </si>
  <si>
    <t>IN-118</t>
  </si>
  <si>
    <t>MODELING CLAY - 1 LB. BOX 12/BOX</t>
  </si>
  <si>
    <t>WITH 4 CUBES CRAYOLA #300 12/BOX</t>
  </si>
  <si>
    <t>IN-119A</t>
  </si>
  <si>
    <t>LAMINATING FILM - 1" CORE</t>
  </si>
  <si>
    <t>25 X 500 4 ROLLS/CASE</t>
  </si>
  <si>
    <t>IN-129</t>
  </si>
  <si>
    <t>CLIP BOARD - LETTER</t>
  </si>
  <si>
    <t>9.5 X 12.5 - 1/8" THICK 24/CASE</t>
  </si>
  <si>
    <t>IN-131</t>
  </si>
  <si>
    <t>ADDING MACHINE TAPE 2 1/4"</t>
  </si>
  <si>
    <t>IN-139</t>
  </si>
  <si>
    <t>INDEX CARDS - 4 X 6 - GREEN</t>
  </si>
  <si>
    <t>RULED - 60PK/CASE</t>
  </si>
  <si>
    <t>IN-140</t>
  </si>
  <si>
    <t>INDEX CARDS - 5 X 8 - GREEN</t>
  </si>
  <si>
    <t>RULED - 40PK/CASE</t>
  </si>
  <si>
    <t>IN-140C</t>
  </si>
  <si>
    <t>INDEX CARDS - 5 X 8 - CHERRY</t>
  </si>
  <si>
    <t>RULED - SHORT SUPPLY - 40 PK/CASE</t>
  </si>
  <si>
    <t>IN-168</t>
  </si>
  <si>
    <t>SHARPIE - 4 COLOR SET FINE POINT</t>
  </si>
  <si>
    <t>SHARPIE ONLY</t>
  </si>
  <si>
    <t>1 SET</t>
  </si>
  <si>
    <t>IN-168C</t>
  </si>
  <si>
    <t>SHARPIE - BLACK FINE POINT</t>
  </si>
  <si>
    <t>SANFORD - ODERLESS - QUICK DRY 12 DZ/CASE</t>
  </si>
  <si>
    <t>IN-173</t>
  </si>
  <si>
    <t>HIGHLIGHTER - YELLOW</t>
  </si>
  <si>
    <t>BY DOZEN ONLY 24 DZ/CASE</t>
  </si>
  <si>
    <t>IN-174A</t>
  </si>
  <si>
    <t>POST-IT PADS - YELLOW 3 X 3</t>
  </si>
  <si>
    <t>3M #654EG - 12/PACK 72/CASE</t>
  </si>
  <si>
    <t>IN-175</t>
  </si>
  <si>
    <t>DRY ERASE MARKERS - BLACK</t>
  </si>
  <si>
    <t>EXPO FOR WHITE BOARDS 144/CASE</t>
  </si>
  <si>
    <t>1 EA.</t>
  </si>
  <si>
    <t>IN-175C</t>
  </si>
  <si>
    <t>DRY ERASE MARKERS - ASSORTED EXPO</t>
  </si>
  <si>
    <t>8 COLOR SET FOR WHITE BOARDS 12 SETS/CASE EXPO 80078</t>
  </si>
  <si>
    <t>IN-176</t>
  </si>
  <si>
    <t>HANG-UP STORAGE BAG 13.5" X13"</t>
  </si>
  <si>
    <t>FOR BOOKS, RECORDS CASSETTES</t>
  </si>
  <si>
    <t>IN-200</t>
  </si>
  <si>
    <t>THREE PRONG POCKET FOLDER</t>
  </si>
  <si>
    <t>25 FOLDERS/BOX - 5 BOXES/CASE</t>
  </si>
  <si>
    <t xml:space="preserve">IN-202  </t>
  </si>
  <si>
    <t>CORRECTION TAPE - WHITE - BIC ONLY</t>
  </si>
  <si>
    <t>BIC BRAND ONLY</t>
  </si>
  <si>
    <t xml:space="preserve">IN-210  </t>
  </si>
  <si>
    <t>BINDER - 1" 3-RING WHITE</t>
  </si>
  <si>
    <t>24/CASE CLEAR VIEW D RINGS</t>
  </si>
  <si>
    <t xml:space="preserve">IN-211  </t>
  </si>
  <si>
    <t>BINDER - 2" 3-RING WHITE</t>
  </si>
  <si>
    <t>12/CASE CLEAR VIEW D RINGS</t>
  </si>
  <si>
    <t xml:space="preserve">IN-212  </t>
  </si>
  <si>
    <t>BINDER - 3" 3-RING WHITE</t>
  </si>
  <si>
    <t xml:space="preserve">IN-215  </t>
  </si>
  <si>
    <r>
      <t xml:space="preserve">TABS - </t>
    </r>
    <r>
      <rPr>
        <b/>
        <sz val="12"/>
        <color indexed="8"/>
        <rFont val="Times New Roman"/>
        <family val="1"/>
      </rPr>
      <t>WHITE</t>
    </r>
    <r>
      <rPr>
        <sz val="12"/>
        <color indexed="8"/>
        <rFont val="Times New Roman"/>
        <family val="1"/>
      </rPr>
      <t xml:space="preserve"> 8 TAB SETS</t>
    </r>
  </si>
  <si>
    <t>48/CASE</t>
  </si>
  <si>
    <t>IN-099</t>
  </si>
  <si>
    <t>ERASER - WHITEBOARD ERASER</t>
  </si>
  <si>
    <t>240/CASE</t>
  </si>
  <si>
    <t>March___,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</si>
</sst>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3"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6"/>
      <color indexed="8"/>
      <name val="Times New Roman"/>
      <family val="1"/>
    </font>
    <font>
      <sz val="13"/>
      <color theme="1"/>
      <name val="Calibri"/>
      <family val="2"/>
      <scheme val="minor"/>
    </font>
    <font>
      <sz val="12"/>
      <color theme="1"/>
      <name val="Calibri"/>
      <family val="2"/>
      <scheme val="minor"/>
    </font>
    <font>
      <b/>
      <sz val="12"/>
      <color indexed="8"/>
      <name val="Times New Roman"/>
      <family val="1"/>
    </font>
    <font>
      <sz val="12"/>
      <color indexed="8"/>
      <name val="Times New Roman"/>
      <family val="1"/>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Dot">
        <color indexed="64"/>
      </left>
      <right style="dashDotDot">
        <color indexed="64"/>
      </right>
      <top style="hair">
        <color auto="1"/>
      </top>
      <bottom style="hair">
        <color auto="1"/>
      </bottom>
      <diagonal/>
    </border>
    <border>
      <left style="dashDotDot">
        <color indexed="64"/>
      </left>
      <right/>
      <top style="thin">
        <color indexed="64"/>
      </top>
      <bottom style="hair">
        <color indexed="64"/>
      </bottom>
      <diagonal/>
    </border>
    <border>
      <left style="dashDotDot">
        <color indexed="64"/>
      </left>
      <right style="dashDotDot">
        <color indexed="64"/>
      </right>
      <top style="thin">
        <color indexed="64"/>
      </top>
      <bottom style="hair">
        <color indexed="64"/>
      </bottom>
      <diagonal/>
    </border>
    <border>
      <left/>
      <right style="dashDotDot">
        <color indexed="64"/>
      </right>
      <top style="thin">
        <color indexed="64"/>
      </top>
      <bottom style="hair">
        <color indexed="64"/>
      </bottom>
      <diagonal/>
    </border>
    <border>
      <left style="dashDotDot">
        <color indexed="64"/>
      </left>
      <right/>
      <top style="hair">
        <color auto="1"/>
      </top>
      <bottom style="hair">
        <color auto="1"/>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3" fontId="7" fillId="0" borderId="6" xfId="0" applyNumberFormat="1" applyFont="1" applyFill="1" applyBorder="1" applyAlignment="1">
      <alignment horizontal="center"/>
    </xf>
    <xf numFmtId="3" fontId="7" fillId="0" borderId="6" xfId="0" applyNumberFormat="1" applyFont="1" applyFill="1" applyBorder="1" applyAlignment="1">
      <alignment horizontal="left"/>
    </xf>
    <xf numFmtId="0" fontId="8" fillId="0" borderId="7" xfId="0" applyFont="1" applyBorder="1" applyAlignment="1">
      <alignment vertical="center"/>
    </xf>
    <xf numFmtId="44" fontId="9" fillId="0" borderId="8" xfId="1" applyFont="1" applyBorder="1" applyAlignment="1">
      <alignment vertical="center"/>
    </xf>
    <xf numFmtId="44" fontId="9" fillId="0" borderId="9" xfId="1" applyFont="1" applyBorder="1" applyAlignment="1">
      <alignment vertical="center"/>
    </xf>
    <xf numFmtId="0" fontId="9" fillId="0" borderId="8" xfId="0" applyFont="1" applyBorder="1" applyAlignment="1">
      <alignment vertical="center"/>
    </xf>
    <xf numFmtId="0" fontId="0" fillId="0" borderId="8" xfId="0" applyBorder="1" applyAlignment="1">
      <alignment vertical="center"/>
    </xf>
    <xf numFmtId="0" fontId="8" fillId="0" borderId="10" xfId="0" applyFont="1" applyBorder="1" applyAlignment="1">
      <alignment vertical="center"/>
    </xf>
    <xf numFmtId="44" fontId="9" fillId="0" borderId="6" xfId="1" applyFont="1" applyBorder="1" applyAlignment="1">
      <alignment vertical="center"/>
    </xf>
    <xf numFmtId="0" fontId="9" fillId="0" borderId="6" xfId="0" applyFont="1" applyBorder="1" applyAlignment="1">
      <alignment vertical="center"/>
    </xf>
    <xf numFmtId="0" fontId="0" fillId="0" borderId="6" xfId="0" applyBorder="1" applyAlignment="1">
      <alignment vertical="center"/>
    </xf>
    <xf numFmtId="0" fontId="0" fillId="0" borderId="0" xfId="0" applyAlignment="1">
      <alignment vertical="top"/>
    </xf>
    <xf numFmtId="0" fontId="12" fillId="0" borderId="0" xfId="0" applyFont="1" applyAlignment="1">
      <alignment vertical="top"/>
    </xf>
    <xf numFmtId="0" fontId="0" fillId="0" borderId="0" xfId="0" applyAlignment="1">
      <alignment horizontal="center" vertical="top"/>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workbookViewId="0">
      <selection activeCell="C5" sqref="C5"/>
    </sheetView>
  </sheetViews>
  <sheetFormatPr defaultColWidth="26.28515625" defaultRowHeight="15" x14ac:dyDescent="0.25"/>
  <cols>
    <col min="1" max="1" width="13.5703125" style="27" bestFit="1" customWidth="1"/>
    <col min="2" max="2" width="2.42578125" style="27" customWidth="1"/>
    <col min="3" max="3" width="72.5703125" style="27" bestFit="1" customWidth="1"/>
    <col min="4" max="4" width="112.140625" style="27" bestFit="1" customWidth="1"/>
    <col min="5" max="5" width="2.42578125" style="27" customWidth="1"/>
    <col min="6" max="6" width="15.5703125" style="29" bestFit="1" customWidth="1"/>
    <col min="7" max="7" width="2.42578125" style="27" customWidth="1"/>
    <col min="8" max="8" width="9.42578125" style="29" bestFit="1" customWidth="1"/>
    <col min="9" max="9" width="11.85546875" style="27" customWidth="1"/>
    <col min="10" max="10" width="13.5703125" style="27" customWidth="1"/>
    <col min="11" max="11" width="28" style="27" customWidth="1"/>
    <col min="12" max="12" width="14.28515625" style="27" customWidth="1"/>
    <col min="13" max="13" width="35.85546875" style="27" customWidth="1"/>
    <col min="14" max="16384" width="26.28515625" style="27"/>
  </cols>
  <sheetData>
    <row r="1" spans="1:14" s="5" customFormat="1" ht="27" customHeight="1" x14ac:dyDescent="0.25">
      <c r="A1" s="31" t="s">
        <v>0</v>
      </c>
      <c r="B1" s="31"/>
      <c r="C1" s="31"/>
      <c r="D1" s="31"/>
      <c r="E1" s="1"/>
      <c r="F1" s="1"/>
      <c r="G1" s="2"/>
      <c r="H1" s="3"/>
      <c r="I1" s="4" t="s">
        <v>1</v>
      </c>
      <c r="J1" s="4"/>
      <c r="K1" s="32"/>
      <c r="L1" s="32"/>
      <c r="M1" s="32"/>
    </row>
    <row r="2" spans="1:14" s="5" customFormat="1" ht="24.6" customHeight="1" x14ac:dyDescent="0.25">
      <c r="A2" s="6" t="s">
        <v>2</v>
      </c>
      <c r="B2" s="7"/>
      <c r="C2" s="8" t="s">
        <v>212</v>
      </c>
      <c r="E2" s="1"/>
      <c r="F2" s="1"/>
      <c r="G2" s="2"/>
      <c r="H2" s="33" t="s">
        <v>3</v>
      </c>
      <c r="I2" s="33"/>
      <c r="J2" s="4"/>
      <c r="K2" s="34"/>
      <c r="L2" s="34"/>
      <c r="M2" s="34"/>
    </row>
    <row r="3" spans="1:14" s="5" customFormat="1" ht="23.1" customHeight="1" x14ac:dyDescent="0.25">
      <c r="A3" s="9" t="s">
        <v>4</v>
      </c>
      <c r="B3" s="9"/>
      <c r="C3" s="6" t="s">
        <v>5</v>
      </c>
      <c r="D3" s="35"/>
      <c r="E3" s="36"/>
      <c r="F3" s="36"/>
      <c r="G3" s="36"/>
      <c r="H3" s="37" t="s">
        <v>6</v>
      </c>
      <c r="I3" s="37"/>
      <c r="J3" s="10"/>
      <c r="K3" s="38"/>
      <c r="L3" s="38"/>
      <c r="M3" s="38"/>
    </row>
    <row r="4" spans="1:14" s="12" customFormat="1" ht="59.65" customHeight="1" x14ac:dyDescent="0.25">
      <c r="A4" s="30" t="s">
        <v>7</v>
      </c>
      <c r="B4" s="30"/>
      <c r="C4" s="30"/>
      <c r="D4" s="30"/>
      <c r="E4" s="30"/>
      <c r="F4" s="30"/>
      <c r="G4" s="30"/>
      <c r="H4" s="30"/>
      <c r="I4" s="30"/>
      <c r="J4" s="30"/>
      <c r="K4" s="30"/>
      <c r="L4" s="30"/>
      <c r="M4" s="30"/>
      <c r="N4" s="11"/>
    </row>
    <row r="5" spans="1:14" s="13" customFormat="1" ht="45" x14ac:dyDescent="0.25">
      <c r="A5" s="13" t="s">
        <v>8</v>
      </c>
      <c r="C5" s="13" t="s">
        <v>9</v>
      </c>
      <c r="D5" s="13" t="s">
        <v>10</v>
      </c>
      <c r="F5" s="13" t="s">
        <v>11</v>
      </c>
      <c r="H5" s="13" t="s">
        <v>12</v>
      </c>
      <c r="I5" s="14" t="s">
        <v>13</v>
      </c>
      <c r="J5" s="14" t="s">
        <v>14</v>
      </c>
      <c r="K5" s="13" t="s">
        <v>15</v>
      </c>
      <c r="L5" s="13" t="s">
        <v>16</v>
      </c>
      <c r="M5" s="13" t="s">
        <v>17</v>
      </c>
      <c r="N5" s="15"/>
    </row>
    <row r="6" spans="1:14" s="22" customFormat="1" ht="31.5" customHeight="1" x14ac:dyDescent="0.3">
      <c r="A6" s="16" t="s">
        <v>18</v>
      </c>
      <c r="B6" s="16"/>
      <c r="C6" s="17" t="s">
        <v>19</v>
      </c>
      <c r="D6" s="17" t="s">
        <v>20</v>
      </c>
      <c r="E6" s="16"/>
      <c r="F6" s="16" t="s">
        <v>21</v>
      </c>
      <c r="G6" s="18"/>
      <c r="H6" s="16">
        <v>1680</v>
      </c>
      <c r="I6" s="19"/>
      <c r="J6" s="20">
        <f>H6*I6</f>
        <v>0</v>
      </c>
      <c r="K6" s="21"/>
      <c r="L6" s="21"/>
      <c r="M6" s="21"/>
    </row>
    <row r="7" spans="1:14" s="26" customFormat="1" ht="31.5" customHeight="1" x14ac:dyDescent="0.3">
      <c r="A7" s="16" t="s">
        <v>22</v>
      </c>
      <c r="B7" s="16"/>
      <c r="C7" s="17" t="s">
        <v>23</v>
      </c>
      <c r="D7" s="17" t="s">
        <v>24</v>
      </c>
      <c r="E7" s="16"/>
      <c r="F7" s="16" t="s">
        <v>25</v>
      </c>
      <c r="G7" s="23"/>
      <c r="H7" s="16">
        <v>120</v>
      </c>
      <c r="I7" s="24"/>
      <c r="J7" s="20">
        <f t="shared" ref="J7:J68" si="0">H7*I7</f>
        <v>0</v>
      </c>
      <c r="K7" s="25"/>
      <c r="L7" s="25"/>
      <c r="M7" s="25"/>
    </row>
    <row r="8" spans="1:14" s="26" customFormat="1" ht="31.5" customHeight="1" x14ac:dyDescent="0.3">
      <c r="A8" s="16" t="s">
        <v>26</v>
      </c>
      <c r="B8" s="16"/>
      <c r="C8" s="17" t="s">
        <v>27</v>
      </c>
      <c r="D8" s="17" t="s">
        <v>28</v>
      </c>
      <c r="E8" s="16"/>
      <c r="F8" s="16" t="s">
        <v>25</v>
      </c>
      <c r="G8" s="23"/>
      <c r="H8" s="16">
        <v>80</v>
      </c>
      <c r="I8" s="24"/>
      <c r="J8" s="20">
        <f t="shared" si="0"/>
        <v>0</v>
      </c>
      <c r="K8" s="25"/>
      <c r="L8" s="25"/>
      <c r="M8" s="25"/>
    </row>
    <row r="9" spans="1:14" s="26" customFormat="1" ht="31.5" customHeight="1" x14ac:dyDescent="0.3">
      <c r="A9" s="16" t="s">
        <v>29</v>
      </c>
      <c r="B9" s="16"/>
      <c r="C9" s="17" t="s">
        <v>30</v>
      </c>
      <c r="D9" s="17" t="s">
        <v>24</v>
      </c>
      <c r="E9" s="16"/>
      <c r="F9" s="16" t="s">
        <v>25</v>
      </c>
      <c r="G9" s="23"/>
      <c r="H9" s="16">
        <v>110</v>
      </c>
      <c r="I9" s="24"/>
      <c r="J9" s="20">
        <f t="shared" si="0"/>
        <v>0</v>
      </c>
      <c r="K9" s="25"/>
      <c r="L9" s="25"/>
      <c r="M9" s="25"/>
    </row>
    <row r="10" spans="1:14" s="26" customFormat="1" ht="31.5" customHeight="1" x14ac:dyDescent="0.3">
      <c r="A10" s="16" t="s">
        <v>31</v>
      </c>
      <c r="B10" s="16"/>
      <c r="C10" s="17" t="s">
        <v>32</v>
      </c>
      <c r="D10" s="17" t="s">
        <v>33</v>
      </c>
      <c r="E10" s="16"/>
      <c r="F10" s="16" t="s">
        <v>25</v>
      </c>
      <c r="G10" s="23"/>
      <c r="H10" s="16">
        <v>80</v>
      </c>
      <c r="I10" s="24"/>
      <c r="J10" s="20">
        <f t="shared" si="0"/>
        <v>0</v>
      </c>
      <c r="K10" s="25"/>
      <c r="L10" s="25"/>
      <c r="M10" s="25"/>
    </row>
    <row r="11" spans="1:14" s="26" customFormat="1" ht="31.5" customHeight="1" x14ac:dyDescent="0.3">
      <c r="A11" s="16" t="s">
        <v>34</v>
      </c>
      <c r="B11" s="16"/>
      <c r="C11" s="17" t="s">
        <v>35</v>
      </c>
      <c r="D11" s="17" t="s">
        <v>33</v>
      </c>
      <c r="E11" s="16"/>
      <c r="F11" s="16" t="s">
        <v>25</v>
      </c>
      <c r="G11" s="23"/>
      <c r="H11" s="16">
        <v>60</v>
      </c>
      <c r="I11" s="24"/>
      <c r="J11" s="20">
        <f t="shared" si="0"/>
        <v>0</v>
      </c>
      <c r="K11" s="25"/>
      <c r="L11" s="25"/>
      <c r="M11" s="25"/>
    </row>
    <row r="12" spans="1:14" s="26" customFormat="1" ht="31.5" customHeight="1" x14ac:dyDescent="0.3">
      <c r="A12" s="16" t="s">
        <v>36</v>
      </c>
      <c r="B12" s="16"/>
      <c r="C12" s="17" t="s">
        <v>37</v>
      </c>
      <c r="D12" s="17" t="s">
        <v>24</v>
      </c>
      <c r="E12" s="16"/>
      <c r="F12" s="16" t="s">
        <v>25</v>
      </c>
      <c r="G12" s="23"/>
      <c r="H12" s="16">
        <v>10</v>
      </c>
      <c r="I12" s="24"/>
      <c r="J12" s="20">
        <f t="shared" si="0"/>
        <v>0</v>
      </c>
      <c r="K12" s="25"/>
      <c r="L12" s="25"/>
      <c r="M12" s="25"/>
    </row>
    <row r="13" spans="1:14" s="26" customFormat="1" ht="31.5" customHeight="1" x14ac:dyDescent="0.3">
      <c r="A13" s="16" t="s">
        <v>38</v>
      </c>
      <c r="B13" s="16"/>
      <c r="C13" s="17" t="s">
        <v>39</v>
      </c>
      <c r="D13" s="17" t="s">
        <v>40</v>
      </c>
      <c r="E13" s="16"/>
      <c r="F13" s="16" t="s">
        <v>25</v>
      </c>
      <c r="G13" s="23"/>
      <c r="H13" s="16">
        <v>20</v>
      </c>
      <c r="I13" s="24"/>
      <c r="J13" s="20">
        <f t="shared" si="0"/>
        <v>0</v>
      </c>
      <c r="K13" s="25"/>
      <c r="L13" s="25"/>
      <c r="M13" s="25"/>
    </row>
    <row r="14" spans="1:14" s="26" customFormat="1" ht="31.5" customHeight="1" x14ac:dyDescent="0.3">
      <c r="A14" s="16" t="s">
        <v>41</v>
      </c>
      <c r="B14" s="16"/>
      <c r="C14" s="17" t="s">
        <v>42</v>
      </c>
      <c r="D14" s="17" t="s">
        <v>43</v>
      </c>
      <c r="E14" s="16"/>
      <c r="F14" s="16" t="s">
        <v>44</v>
      </c>
      <c r="G14" s="23"/>
      <c r="H14" s="16">
        <v>50</v>
      </c>
      <c r="I14" s="24"/>
      <c r="J14" s="20">
        <f t="shared" si="0"/>
        <v>0</v>
      </c>
      <c r="K14" s="25"/>
      <c r="L14" s="25"/>
      <c r="M14" s="25"/>
    </row>
    <row r="15" spans="1:14" s="26" customFormat="1" ht="31.5" customHeight="1" x14ac:dyDescent="0.3">
      <c r="A15" s="16" t="s">
        <v>45</v>
      </c>
      <c r="B15" s="16"/>
      <c r="C15" s="17" t="s">
        <v>46</v>
      </c>
      <c r="D15" s="17" t="s">
        <v>47</v>
      </c>
      <c r="E15" s="16"/>
      <c r="F15" s="16" t="s">
        <v>44</v>
      </c>
      <c r="G15" s="23"/>
      <c r="H15" s="16">
        <f>12*12</f>
        <v>144</v>
      </c>
      <c r="I15" s="24"/>
      <c r="J15" s="20">
        <f t="shared" si="0"/>
        <v>0</v>
      </c>
      <c r="K15" s="25"/>
      <c r="L15" s="25"/>
      <c r="M15" s="25"/>
    </row>
    <row r="16" spans="1:14" s="26" customFormat="1" ht="31.5" customHeight="1" x14ac:dyDescent="0.3">
      <c r="A16" s="16" t="s">
        <v>48</v>
      </c>
      <c r="B16" s="16"/>
      <c r="C16" s="17" t="s">
        <v>49</v>
      </c>
      <c r="D16" s="17" t="s">
        <v>50</v>
      </c>
      <c r="E16" s="16"/>
      <c r="F16" s="16" t="s">
        <v>51</v>
      </c>
      <c r="G16" s="23"/>
      <c r="H16" s="16">
        <v>2</v>
      </c>
      <c r="I16" s="24"/>
      <c r="J16" s="20">
        <f t="shared" si="0"/>
        <v>0</v>
      </c>
      <c r="K16" s="25"/>
      <c r="L16" s="25"/>
      <c r="M16" s="25"/>
    </row>
    <row r="17" spans="1:13" s="26" customFormat="1" ht="31.5" customHeight="1" x14ac:dyDescent="0.3">
      <c r="A17" s="16" t="s">
        <v>52</v>
      </c>
      <c r="B17" s="16"/>
      <c r="C17" s="17" t="s">
        <v>53</v>
      </c>
      <c r="D17" s="17" t="s">
        <v>54</v>
      </c>
      <c r="E17" s="16"/>
      <c r="F17" s="16" t="s">
        <v>55</v>
      </c>
      <c r="G17" s="23"/>
      <c r="H17" s="16">
        <v>50</v>
      </c>
      <c r="I17" s="24"/>
      <c r="J17" s="20">
        <f t="shared" si="0"/>
        <v>0</v>
      </c>
      <c r="K17" s="25"/>
      <c r="L17" s="25"/>
      <c r="M17" s="25"/>
    </row>
    <row r="18" spans="1:13" s="26" customFormat="1" ht="31.5" customHeight="1" x14ac:dyDescent="0.3">
      <c r="A18" s="16" t="s">
        <v>56</v>
      </c>
      <c r="B18" s="16"/>
      <c r="C18" s="17" t="s">
        <v>57</v>
      </c>
      <c r="D18" s="17" t="s">
        <v>58</v>
      </c>
      <c r="E18" s="16"/>
      <c r="F18" s="16" t="s">
        <v>59</v>
      </c>
      <c r="G18" s="23"/>
      <c r="H18" s="16">
        <v>700</v>
      </c>
      <c r="I18" s="24"/>
      <c r="J18" s="20">
        <f t="shared" si="0"/>
        <v>0</v>
      </c>
      <c r="K18" s="25"/>
      <c r="L18" s="25"/>
      <c r="M18" s="25"/>
    </row>
    <row r="19" spans="1:13" s="26" customFormat="1" ht="31.5" customHeight="1" x14ac:dyDescent="0.3">
      <c r="A19" s="16" t="s">
        <v>60</v>
      </c>
      <c r="B19" s="16"/>
      <c r="C19" s="17" t="s">
        <v>61</v>
      </c>
      <c r="D19" s="17" t="s">
        <v>58</v>
      </c>
      <c r="E19" s="16"/>
      <c r="F19" s="16" t="s">
        <v>59</v>
      </c>
      <c r="G19" s="23"/>
      <c r="H19" s="16">
        <v>100</v>
      </c>
      <c r="I19" s="24"/>
      <c r="J19" s="20">
        <f t="shared" si="0"/>
        <v>0</v>
      </c>
      <c r="K19" s="25"/>
      <c r="L19" s="25"/>
      <c r="M19" s="25"/>
    </row>
    <row r="20" spans="1:13" s="26" customFormat="1" ht="31.5" customHeight="1" x14ac:dyDescent="0.3">
      <c r="A20" s="16" t="s">
        <v>62</v>
      </c>
      <c r="B20" s="16"/>
      <c r="C20" s="17" t="s">
        <v>63</v>
      </c>
      <c r="D20" s="17" t="s">
        <v>64</v>
      </c>
      <c r="E20" s="16"/>
      <c r="F20" s="16" t="s">
        <v>65</v>
      </c>
      <c r="G20" s="23"/>
      <c r="H20" s="16">
        <v>30</v>
      </c>
      <c r="I20" s="24"/>
      <c r="J20" s="20">
        <f t="shared" si="0"/>
        <v>0</v>
      </c>
      <c r="K20" s="25"/>
      <c r="L20" s="25"/>
      <c r="M20" s="25"/>
    </row>
    <row r="21" spans="1:13" s="26" customFormat="1" ht="31.5" customHeight="1" x14ac:dyDescent="0.3">
      <c r="A21" s="16" t="s">
        <v>66</v>
      </c>
      <c r="B21" s="16"/>
      <c r="C21" s="17" t="s">
        <v>67</v>
      </c>
      <c r="D21" s="17" t="s">
        <v>68</v>
      </c>
      <c r="E21" s="16"/>
      <c r="F21" s="16" t="s">
        <v>65</v>
      </c>
      <c r="G21" s="23"/>
      <c r="H21" s="16">
        <v>10</v>
      </c>
      <c r="I21" s="24"/>
      <c r="J21" s="20">
        <f t="shared" si="0"/>
        <v>0</v>
      </c>
      <c r="K21" s="25"/>
      <c r="L21" s="25"/>
      <c r="M21" s="25"/>
    </row>
    <row r="22" spans="1:13" s="26" customFormat="1" ht="31.5" customHeight="1" x14ac:dyDescent="0.3">
      <c r="A22" s="16" t="s">
        <v>69</v>
      </c>
      <c r="B22" s="16"/>
      <c r="C22" s="17" t="s">
        <v>70</v>
      </c>
      <c r="D22" s="17" t="s">
        <v>71</v>
      </c>
      <c r="E22" s="16"/>
      <c r="F22" s="16" t="s">
        <v>55</v>
      </c>
      <c r="G22" s="23"/>
      <c r="H22" s="16">
        <v>150</v>
      </c>
      <c r="I22" s="24"/>
      <c r="J22" s="20">
        <f t="shared" si="0"/>
        <v>0</v>
      </c>
      <c r="K22" s="25"/>
      <c r="L22" s="25"/>
      <c r="M22" s="25"/>
    </row>
    <row r="23" spans="1:13" s="26" customFormat="1" ht="31.5" customHeight="1" x14ac:dyDescent="0.3">
      <c r="A23" s="16" t="s">
        <v>72</v>
      </c>
      <c r="B23" s="16"/>
      <c r="C23" s="17" t="s">
        <v>73</v>
      </c>
      <c r="D23" s="17" t="s">
        <v>74</v>
      </c>
      <c r="E23" s="16"/>
      <c r="F23" s="16" t="s">
        <v>55</v>
      </c>
      <c r="G23" s="23"/>
      <c r="H23" s="16">
        <v>150</v>
      </c>
      <c r="I23" s="24"/>
      <c r="J23" s="20">
        <f t="shared" si="0"/>
        <v>0</v>
      </c>
      <c r="K23" s="25"/>
      <c r="L23" s="25"/>
      <c r="M23" s="25"/>
    </row>
    <row r="24" spans="1:13" s="26" customFormat="1" ht="31.5" customHeight="1" x14ac:dyDescent="0.3">
      <c r="A24" s="16" t="s">
        <v>75</v>
      </c>
      <c r="B24" s="16"/>
      <c r="C24" s="17" t="s">
        <v>76</v>
      </c>
      <c r="D24" s="17" t="s">
        <v>77</v>
      </c>
      <c r="E24" s="16"/>
      <c r="F24" s="16" t="s">
        <v>65</v>
      </c>
      <c r="G24" s="23"/>
      <c r="H24" s="16">
        <v>168</v>
      </c>
      <c r="I24" s="24"/>
      <c r="J24" s="20">
        <f t="shared" si="0"/>
        <v>0</v>
      </c>
      <c r="K24" s="25"/>
      <c r="L24" s="25"/>
      <c r="M24" s="25"/>
    </row>
    <row r="25" spans="1:13" s="26" customFormat="1" ht="31.5" customHeight="1" x14ac:dyDescent="0.3">
      <c r="A25" s="16" t="s">
        <v>78</v>
      </c>
      <c r="B25" s="16"/>
      <c r="C25" s="17" t="s">
        <v>79</v>
      </c>
      <c r="D25" s="17" t="s">
        <v>80</v>
      </c>
      <c r="E25" s="16"/>
      <c r="F25" s="16" t="s">
        <v>44</v>
      </c>
      <c r="G25" s="23"/>
      <c r="H25" s="16">
        <f>288*2</f>
        <v>576</v>
      </c>
      <c r="I25" s="24"/>
      <c r="J25" s="20">
        <f t="shared" si="0"/>
        <v>0</v>
      </c>
      <c r="K25" s="25"/>
      <c r="L25" s="25"/>
      <c r="M25" s="25"/>
    </row>
    <row r="26" spans="1:13" s="26" customFormat="1" ht="31.5" customHeight="1" x14ac:dyDescent="0.3">
      <c r="A26" s="16" t="s">
        <v>81</v>
      </c>
      <c r="B26" s="16"/>
      <c r="C26" s="17" t="s">
        <v>82</v>
      </c>
      <c r="D26" s="17" t="s">
        <v>83</v>
      </c>
      <c r="E26" s="16"/>
      <c r="F26" s="16" t="s">
        <v>65</v>
      </c>
      <c r="G26" s="23"/>
      <c r="H26" s="16">
        <f>6*144</f>
        <v>864</v>
      </c>
      <c r="I26" s="24"/>
      <c r="J26" s="20">
        <f t="shared" si="0"/>
        <v>0</v>
      </c>
      <c r="K26" s="25"/>
      <c r="L26" s="25"/>
      <c r="M26" s="25"/>
    </row>
    <row r="27" spans="1:13" s="26" customFormat="1" ht="31.5" customHeight="1" x14ac:dyDescent="0.3">
      <c r="A27" s="16" t="s">
        <v>84</v>
      </c>
      <c r="B27" s="16"/>
      <c r="C27" s="17" t="s">
        <v>85</v>
      </c>
      <c r="D27" s="17" t="s">
        <v>86</v>
      </c>
      <c r="E27" s="16"/>
      <c r="F27" s="16" t="s">
        <v>55</v>
      </c>
      <c r="G27" s="23"/>
      <c r="H27" s="16">
        <f>27*24</f>
        <v>648</v>
      </c>
      <c r="I27" s="24"/>
      <c r="J27" s="20">
        <f t="shared" si="0"/>
        <v>0</v>
      </c>
      <c r="K27" s="25"/>
      <c r="L27" s="25"/>
      <c r="M27" s="25"/>
    </row>
    <row r="28" spans="1:13" s="26" customFormat="1" ht="31.5" customHeight="1" x14ac:dyDescent="0.3">
      <c r="A28" s="16" t="s">
        <v>87</v>
      </c>
      <c r="B28" s="16"/>
      <c r="C28" s="17" t="s">
        <v>88</v>
      </c>
      <c r="D28" s="17" t="s">
        <v>89</v>
      </c>
      <c r="E28" s="16"/>
      <c r="F28" s="16" t="s">
        <v>90</v>
      </c>
      <c r="G28" s="23"/>
      <c r="H28" s="16">
        <v>24</v>
      </c>
      <c r="I28" s="24"/>
      <c r="J28" s="20">
        <f t="shared" si="0"/>
        <v>0</v>
      </c>
      <c r="K28" s="25"/>
      <c r="L28" s="25"/>
      <c r="M28" s="25"/>
    </row>
    <row r="29" spans="1:13" s="26" customFormat="1" ht="31.5" customHeight="1" x14ac:dyDescent="0.3">
      <c r="A29" s="16" t="s">
        <v>91</v>
      </c>
      <c r="B29" s="16"/>
      <c r="C29" s="17" t="s">
        <v>92</v>
      </c>
      <c r="D29" s="17" t="s">
        <v>93</v>
      </c>
      <c r="E29" s="16"/>
      <c r="F29" s="16" t="s">
        <v>90</v>
      </c>
      <c r="G29" s="23"/>
      <c r="H29" s="16">
        <v>72</v>
      </c>
      <c r="I29" s="24"/>
      <c r="J29" s="20">
        <f t="shared" si="0"/>
        <v>0</v>
      </c>
      <c r="K29" s="25"/>
      <c r="L29" s="25"/>
      <c r="M29" s="25"/>
    </row>
    <row r="30" spans="1:13" s="26" customFormat="1" ht="31.5" customHeight="1" x14ac:dyDescent="0.3">
      <c r="A30" s="16" t="s">
        <v>94</v>
      </c>
      <c r="B30" s="16"/>
      <c r="C30" s="17" t="s">
        <v>95</v>
      </c>
      <c r="D30" s="17" t="s">
        <v>96</v>
      </c>
      <c r="E30" s="16"/>
      <c r="F30" s="16" t="s">
        <v>97</v>
      </c>
      <c r="G30" s="23"/>
      <c r="H30" s="16">
        <v>60</v>
      </c>
      <c r="I30" s="24"/>
      <c r="J30" s="20">
        <f t="shared" si="0"/>
        <v>0</v>
      </c>
      <c r="K30" s="25"/>
      <c r="L30" s="25"/>
      <c r="M30" s="25"/>
    </row>
    <row r="31" spans="1:13" s="26" customFormat="1" ht="31.5" customHeight="1" x14ac:dyDescent="0.3">
      <c r="A31" s="16" t="s">
        <v>98</v>
      </c>
      <c r="B31" s="16"/>
      <c r="C31" s="17" t="s">
        <v>99</v>
      </c>
      <c r="D31" s="17" t="s">
        <v>100</v>
      </c>
      <c r="E31" s="16"/>
      <c r="F31" s="16" t="s">
        <v>55</v>
      </c>
      <c r="G31" s="23"/>
      <c r="H31" s="16">
        <f>30*48</f>
        <v>1440</v>
      </c>
      <c r="I31" s="24"/>
      <c r="J31" s="20">
        <f t="shared" si="0"/>
        <v>0</v>
      </c>
      <c r="K31" s="25"/>
      <c r="L31" s="25"/>
      <c r="M31" s="25"/>
    </row>
    <row r="32" spans="1:13" s="26" customFormat="1" ht="31.5" customHeight="1" x14ac:dyDescent="0.3">
      <c r="A32" s="16" t="s">
        <v>101</v>
      </c>
      <c r="B32" s="16"/>
      <c r="C32" s="17" t="s">
        <v>102</v>
      </c>
      <c r="D32" s="17" t="s">
        <v>103</v>
      </c>
      <c r="E32" s="16"/>
      <c r="F32" s="16" t="s">
        <v>55</v>
      </c>
      <c r="G32" s="23"/>
      <c r="H32" s="16">
        <v>40</v>
      </c>
      <c r="I32" s="24"/>
      <c r="J32" s="20">
        <f t="shared" si="0"/>
        <v>0</v>
      </c>
      <c r="K32" s="25"/>
      <c r="L32" s="25"/>
      <c r="M32" s="25"/>
    </row>
    <row r="33" spans="1:13" s="26" customFormat="1" ht="31.5" customHeight="1" x14ac:dyDescent="0.3">
      <c r="A33" s="16" t="s">
        <v>104</v>
      </c>
      <c r="B33" s="16"/>
      <c r="C33" s="17" t="s">
        <v>105</v>
      </c>
      <c r="D33" s="17" t="s">
        <v>106</v>
      </c>
      <c r="E33" s="16"/>
      <c r="F33" s="16" t="s">
        <v>44</v>
      </c>
      <c r="G33" s="23"/>
      <c r="H33" s="16">
        <v>300</v>
      </c>
      <c r="I33" s="24"/>
      <c r="J33" s="20">
        <f t="shared" si="0"/>
        <v>0</v>
      </c>
      <c r="K33" s="25"/>
      <c r="L33" s="25"/>
      <c r="M33" s="25"/>
    </row>
    <row r="34" spans="1:13" s="26" customFormat="1" ht="31.5" customHeight="1" x14ac:dyDescent="0.3">
      <c r="A34" s="16" t="s">
        <v>107</v>
      </c>
      <c r="B34" s="16"/>
      <c r="C34" s="17" t="s">
        <v>108</v>
      </c>
      <c r="D34" s="17" t="s">
        <v>109</v>
      </c>
      <c r="E34" s="16"/>
      <c r="F34" s="16" t="s">
        <v>44</v>
      </c>
      <c r="G34" s="23"/>
      <c r="H34" s="16">
        <f>2*72</f>
        <v>144</v>
      </c>
      <c r="I34" s="24"/>
      <c r="J34" s="20">
        <f t="shared" si="0"/>
        <v>0</v>
      </c>
      <c r="K34" s="25"/>
      <c r="L34" s="25"/>
      <c r="M34" s="25"/>
    </row>
    <row r="35" spans="1:13" s="26" customFormat="1" ht="31.5" customHeight="1" x14ac:dyDescent="0.3">
      <c r="A35" s="16" t="s">
        <v>110</v>
      </c>
      <c r="B35" s="16"/>
      <c r="C35" s="17" t="s">
        <v>111</v>
      </c>
      <c r="D35" s="17" t="s">
        <v>112</v>
      </c>
      <c r="E35" s="16"/>
      <c r="F35" s="16" t="s">
        <v>44</v>
      </c>
      <c r="G35" s="23"/>
      <c r="H35" s="16">
        <v>36</v>
      </c>
      <c r="I35" s="24"/>
      <c r="J35" s="20">
        <f t="shared" si="0"/>
        <v>0</v>
      </c>
      <c r="K35" s="25"/>
      <c r="L35" s="25"/>
      <c r="M35" s="25"/>
    </row>
    <row r="36" spans="1:13" s="26" customFormat="1" ht="31.5" customHeight="1" x14ac:dyDescent="0.3">
      <c r="A36" s="16" t="s">
        <v>113</v>
      </c>
      <c r="B36" s="16"/>
      <c r="C36" s="17" t="s">
        <v>114</v>
      </c>
      <c r="D36" s="17" t="s">
        <v>115</v>
      </c>
      <c r="E36" s="16"/>
      <c r="F36" s="16" t="s">
        <v>44</v>
      </c>
      <c r="G36" s="23"/>
      <c r="H36" s="16">
        <v>24</v>
      </c>
      <c r="I36" s="24"/>
      <c r="J36" s="20">
        <f t="shared" si="0"/>
        <v>0</v>
      </c>
      <c r="K36" s="25"/>
      <c r="L36" s="25"/>
      <c r="M36" s="25"/>
    </row>
    <row r="37" spans="1:13" s="26" customFormat="1" ht="31.5" customHeight="1" x14ac:dyDescent="0.3">
      <c r="A37" s="16" t="s">
        <v>116</v>
      </c>
      <c r="B37" s="16"/>
      <c r="C37" s="17" t="s">
        <v>117</v>
      </c>
      <c r="D37" s="17" t="s">
        <v>118</v>
      </c>
      <c r="E37" s="16"/>
      <c r="F37" s="16" t="s">
        <v>44</v>
      </c>
      <c r="G37" s="23"/>
      <c r="H37" s="16">
        <f>2*12</f>
        <v>24</v>
      </c>
      <c r="I37" s="24"/>
      <c r="J37" s="20">
        <f t="shared" si="0"/>
        <v>0</v>
      </c>
      <c r="K37" s="25"/>
      <c r="L37" s="25"/>
      <c r="M37" s="25"/>
    </row>
    <row r="38" spans="1:13" s="26" customFormat="1" ht="31.5" customHeight="1" x14ac:dyDescent="0.3">
      <c r="A38" s="16" t="s">
        <v>209</v>
      </c>
      <c r="B38" s="16"/>
      <c r="C38" s="17" t="s">
        <v>210</v>
      </c>
      <c r="D38" s="17" t="s">
        <v>211</v>
      </c>
      <c r="E38" s="16"/>
      <c r="F38" s="16" t="s">
        <v>44</v>
      </c>
      <c r="G38" s="23"/>
      <c r="H38" s="16">
        <v>240</v>
      </c>
      <c r="I38" s="24"/>
      <c r="J38" s="20"/>
      <c r="K38" s="25"/>
      <c r="L38" s="25"/>
      <c r="M38" s="25"/>
    </row>
    <row r="39" spans="1:13" s="26" customFormat="1" ht="31.5" customHeight="1" x14ac:dyDescent="0.3">
      <c r="A39" s="16" t="s">
        <v>119</v>
      </c>
      <c r="B39" s="16"/>
      <c r="C39" s="17" t="s">
        <v>120</v>
      </c>
      <c r="D39" s="17" t="s">
        <v>121</v>
      </c>
      <c r="E39" s="16"/>
      <c r="F39" s="16" t="s">
        <v>51</v>
      </c>
      <c r="G39" s="23"/>
      <c r="H39" s="16">
        <f>19*36</f>
        <v>684</v>
      </c>
      <c r="I39" s="24"/>
      <c r="J39" s="20">
        <f t="shared" si="0"/>
        <v>0</v>
      </c>
      <c r="K39" s="25"/>
      <c r="L39" s="25"/>
      <c r="M39" s="25"/>
    </row>
    <row r="40" spans="1:13" s="26" customFormat="1" ht="31.5" customHeight="1" x14ac:dyDescent="0.3">
      <c r="A40" s="16" t="s">
        <v>122</v>
      </c>
      <c r="B40" s="16"/>
      <c r="C40" s="17" t="s">
        <v>123</v>
      </c>
      <c r="D40" s="17" t="s">
        <v>124</v>
      </c>
      <c r="E40" s="16"/>
      <c r="F40" s="16" t="s">
        <v>55</v>
      </c>
      <c r="G40" s="23"/>
      <c r="H40" s="16">
        <v>150</v>
      </c>
      <c r="I40" s="24"/>
      <c r="J40" s="20">
        <f t="shared" si="0"/>
        <v>0</v>
      </c>
      <c r="K40" s="25"/>
      <c r="L40" s="25"/>
      <c r="M40" s="25"/>
    </row>
    <row r="41" spans="1:13" s="26" customFormat="1" ht="31.5" customHeight="1" x14ac:dyDescent="0.3">
      <c r="A41" s="16" t="s">
        <v>125</v>
      </c>
      <c r="B41" s="16"/>
      <c r="C41" s="17" t="s">
        <v>126</v>
      </c>
      <c r="D41" s="17" t="s">
        <v>127</v>
      </c>
      <c r="E41" s="16"/>
      <c r="F41" s="16" t="s">
        <v>44</v>
      </c>
      <c r="G41" s="23"/>
      <c r="H41" s="16">
        <v>12</v>
      </c>
      <c r="I41" s="24"/>
      <c r="J41" s="20">
        <f t="shared" si="0"/>
        <v>0</v>
      </c>
      <c r="K41" s="25"/>
      <c r="L41" s="25"/>
      <c r="M41" s="25"/>
    </row>
    <row r="42" spans="1:13" s="26" customFormat="1" ht="31.5" customHeight="1" x14ac:dyDescent="0.3">
      <c r="A42" s="16" t="s">
        <v>128</v>
      </c>
      <c r="B42" s="16"/>
      <c r="C42" s="17" t="s">
        <v>129</v>
      </c>
      <c r="D42" s="17" t="s">
        <v>130</v>
      </c>
      <c r="E42" s="16"/>
      <c r="F42" s="16" t="s">
        <v>44</v>
      </c>
      <c r="G42" s="23"/>
      <c r="H42" s="16">
        <v>12</v>
      </c>
      <c r="I42" s="24"/>
      <c r="J42" s="20">
        <f t="shared" si="0"/>
        <v>0</v>
      </c>
      <c r="K42" s="25"/>
      <c r="L42" s="25"/>
      <c r="M42" s="25"/>
    </row>
    <row r="43" spans="1:13" s="26" customFormat="1" ht="31.5" customHeight="1" x14ac:dyDescent="0.3">
      <c r="A43" s="16" t="s">
        <v>131</v>
      </c>
      <c r="B43" s="16"/>
      <c r="C43" s="17" t="s">
        <v>132</v>
      </c>
      <c r="D43" s="17" t="s">
        <v>133</v>
      </c>
      <c r="E43" s="16"/>
      <c r="F43" s="16" t="s">
        <v>44</v>
      </c>
      <c r="G43" s="23"/>
      <c r="H43" s="16">
        <v>12</v>
      </c>
      <c r="I43" s="24"/>
      <c r="J43" s="20">
        <f t="shared" si="0"/>
        <v>0</v>
      </c>
      <c r="K43" s="25"/>
      <c r="L43" s="25"/>
      <c r="M43" s="25"/>
    </row>
    <row r="44" spans="1:13" s="26" customFormat="1" ht="31.5" customHeight="1" x14ac:dyDescent="0.3">
      <c r="A44" s="16" t="s">
        <v>134</v>
      </c>
      <c r="B44" s="16"/>
      <c r="C44" s="17" t="s">
        <v>135</v>
      </c>
      <c r="D44" s="17" t="s">
        <v>136</v>
      </c>
      <c r="E44" s="16"/>
      <c r="F44" s="16" t="s">
        <v>44</v>
      </c>
      <c r="G44" s="23"/>
      <c r="H44" s="16">
        <v>12</v>
      </c>
      <c r="I44" s="24"/>
      <c r="J44" s="20">
        <f t="shared" si="0"/>
        <v>0</v>
      </c>
      <c r="K44" s="25"/>
      <c r="L44" s="25"/>
      <c r="M44" s="25"/>
    </row>
    <row r="45" spans="1:13" s="26" customFormat="1" ht="31.5" customHeight="1" x14ac:dyDescent="0.3">
      <c r="A45" s="16" t="s">
        <v>137</v>
      </c>
      <c r="B45" s="16"/>
      <c r="C45" s="17" t="s">
        <v>138</v>
      </c>
      <c r="D45" s="17" t="s">
        <v>139</v>
      </c>
      <c r="E45" s="16"/>
      <c r="F45" s="16" t="s">
        <v>44</v>
      </c>
      <c r="G45" s="23"/>
      <c r="H45" s="16">
        <v>12</v>
      </c>
      <c r="I45" s="24"/>
      <c r="J45" s="20">
        <f t="shared" si="0"/>
        <v>0</v>
      </c>
      <c r="K45" s="25"/>
      <c r="L45" s="25"/>
      <c r="M45" s="25"/>
    </row>
    <row r="46" spans="1:13" s="26" customFormat="1" ht="31.5" customHeight="1" x14ac:dyDescent="0.3">
      <c r="A46" s="16" t="s">
        <v>140</v>
      </c>
      <c r="B46" s="16"/>
      <c r="C46" s="17" t="s">
        <v>141</v>
      </c>
      <c r="D46" s="17" t="s">
        <v>142</v>
      </c>
      <c r="E46" s="16"/>
      <c r="F46" s="16" t="s">
        <v>44</v>
      </c>
      <c r="G46" s="23"/>
      <c r="H46" s="16">
        <v>24</v>
      </c>
      <c r="I46" s="24"/>
      <c r="J46" s="20">
        <f t="shared" si="0"/>
        <v>0</v>
      </c>
      <c r="K46" s="25"/>
      <c r="L46" s="25"/>
      <c r="M46" s="25"/>
    </row>
    <row r="47" spans="1:13" s="26" customFormat="1" ht="31.5" customHeight="1" x14ac:dyDescent="0.3">
      <c r="A47" s="16" t="s">
        <v>143</v>
      </c>
      <c r="B47" s="16"/>
      <c r="C47" s="17" t="s">
        <v>144</v>
      </c>
      <c r="D47" s="17" t="s">
        <v>145</v>
      </c>
      <c r="E47" s="16"/>
      <c r="F47" s="16" t="s">
        <v>44</v>
      </c>
      <c r="G47" s="23"/>
      <c r="H47" s="16">
        <v>24</v>
      </c>
      <c r="I47" s="24"/>
      <c r="J47" s="20">
        <f t="shared" si="0"/>
        <v>0</v>
      </c>
      <c r="K47" s="25"/>
      <c r="L47" s="25"/>
      <c r="M47" s="25"/>
    </row>
    <row r="48" spans="1:13" s="26" customFormat="1" ht="31.5" customHeight="1" x14ac:dyDescent="0.3">
      <c r="A48" s="16" t="s">
        <v>146</v>
      </c>
      <c r="B48" s="16"/>
      <c r="C48" s="17" t="s">
        <v>147</v>
      </c>
      <c r="D48" s="17" t="s">
        <v>148</v>
      </c>
      <c r="E48" s="16"/>
      <c r="F48" s="16" t="s">
        <v>44</v>
      </c>
      <c r="G48" s="23"/>
      <c r="H48" s="16">
        <v>12</v>
      </c>
      <c r="I48" s="24"/>
      <c r="J48" s="20">
        <f t="shared" si="0"/>
        <v>0</v>
      </c>
      <c r="K48" s="25"/>
      <c r="L48" s="25"/>
      <c r="M48" s="25"/>
    </row>
    <row r="49" spans="1:13" s="26" customFormat="1" ht="31.5" customHeight="1" x14ac:dyDescent="0.3">
      <c r="A49" s="16" t="s">
        <v>149</v>
      </c>
      <c r="B49" s="16"/>
      <c r="C49" s="17" t="s">
        <v>150</v>
      </c>
      <c r="D49" s="17" t="s">
        <v>151</v>
      </c>
      <c r="E49" s="16"/>
      <c r="F49" s="16" t="s">
        <v>65</v>
      </c>
      <c r="G49" s="23"/>
      <c r="H49" s="16">
        <v>48</v>
      </c>
      <c r="I49" s="24"/>
      <c r="J49" s="20">
        <f t="shared" si="0"/>
        <v>0</v>
      </c>
      <c r="K49" s="25"/>
      <c r="L49" s="25"/>
      <c r="M49" s="25"/>
    </row>
    <row r="50" spans="1:13" s="26" customFormat="1" ht="31.5" customHeight="1" x14ac:dyDescent="0.3">
      <c r="A50" s="16" t="s">
        <v>152</v>
      </c>
      <c r="B50" s="16"/>
      <c r="C50" s="17" t="s">
        <v>153</v>
      </c>
      <c r="D50" s="17" t="s">
        <v>154</v>
      </c>
      <c r="E50" s="16"/>
      <c r="F50" s="16" t="s">
        <v>51</v>
      </c>
      <c r="G50" s="23"/>
      <c r="H50" s="16">
        <v>16</v>
      </c>
      <c r="I50" s="24"/>
      <c r="J50" s="20">
        <f t="shared" si="0"/>
        <v>0</v>
      </c>
      <c r="K50" s="25"/>
      <c r="L50" s="25"/>
      <c r="M50" s="25"/>
    </row>
    <row r="51" spans="1:13" s="26" customFormat="1" ht="31.5" customHeight="1" x14ac:dyDescent="0.3">
      <c r="A51" s="16" t="s">
        <v>155</v>
      </c>
      <c r="B51" s="16"/>
      <c r="C51" s="17" t="s">
        <v>156</v>
      </c>
      <c r="D51" s="17" t="s">
        <v>157</v>
      </c>
      <c r="E51" s="16"/>
      <c r="F51" s="16" t="s">
        <v>44</v>
      </c>
      <c r="G51" s="23"/>
      <c r="H51" s="16">
        <v>96</v>
      </c>
      <c r="I51" s="24"/>
      <c r="J51" s="20">
        <f t="shared" si="0"/>
        <v>0</v>
      </c>
      <c r="K51" s="25"/>
      <c r="L51" s="25"/>
      <c r="M51" s="25"/>
    </row>
    <row r="52" spans="1:13" s="26" customFormat="1" ht="31.5" customHeight="1" x14ac:dyDescent="0.3">
      <c r="A52" s="16" t="s">
        <v>158</v>
      </c>
      <c r="B52" s="16"/>
      <c r="C52" s="17" t="s">
        <v>159</v>
      </c>
      <c r="D52" s="17"/>
      <c r="E52" s="16"/>
      <c r="F52" s="16" t="s">
        <v>51</v>
      </c>
      <c r="G52" s="23"/>
      <c r="H52" s="16">
        <v>50</v>
      </c>
      <c r="I52" s="24"/>
      <c r="J52" s="20">
        <f t="shared" si="0"/>
        <v>0</v>
      </c>
      <c r="K52" s="25"/>
      <c r="L52" s="25"/>
      <c r="M52" s="25"/>
    </row>
    <row r="53" spans="1:13" s="26" customFormat="1" ht="31.5" customHeight="1" x14ac:dyDescent="0.3">
      <c r="A53" s="16" t="s">
        <v>160</v>
      </c>
      <c r="B53" s="16"/>
      <c r="C53" s="17" t="s">
        <v>161</v>
      </c>
      <c r="D53" s="17" t="s">
        <v>162</v>
      </c>
      <c r="E53" s="16"/>
      <c r="F53" s="16" t="s">
        <v>55</v>
      </c>
      <c r="G53" s="23"/>
      <c r="H53" s="16">
        <v>60</v>
      </c>
      <c r="I53" s="24"/>
      <c r="J53" s="20">
        <f t="shared" si="0"/>
        <v>0</v>
      </c>
      <c r="K53" s="25"/>
      <c r="L53" s="25"/>
      <c r="M53" s="25"/>
    </row>
    <row r="54" spans="1:13" s="26" customFormat="1" ht="31.5" customHeight="1" x14ac:dyDescent="0.3">
      <c r="A54" s="16" t="s">
        <v>163</v>
      </c>
      <c r="B54" s="16"/>
      <c r="C54" s="17" t="s">
        <v>164</v>
      </c>
      <c r="D54" s="17" t="s">
        <v>165</v>
      </c>
      <c r="E54" s="16"/>
      <c r="F54" s="16" t="s">
        <v>55</v>
      </c>
      <c r="G54" s="23"/>
      <c r="H54" s="16">
        <v>60</v>
      </c>
      <c r="I54" s="24"/>
      <c r="J54" s="20">
        <f t="shared" si="0"/>
        <v>0</v>
      </c>
      <c r="K54" s="25"/>
      <c r="L54" s="25"/>
      <c r="M54" s="25"/>
    </row>
    <row r="55" spans="1:13" s="26" customFormat="1" ht="31.5" customHeight="1" x14ac:dyDescent="0.3">
      <c r="A55" s="16" t="s">
        <v>166</v>
      </c>
      <c r="B55" s="16"/>
      <c r="C55" s="17" t="s">
        <v>167</v>
      </c>
      <c r="D55" s="17" t="s">
        <v>168</v>
      </c>
      <c r="E55" s="16"/>
      <c r="F55" s="16" t="s">
        <v>55</v>
      </c>
      <c r="G55" s="23"/>
      <c r="H55" s="16">
        <v>60</v>
      </c>
      <c r="I55" s="24"/>
      <c r="J55" s="20">
        <f t="shared" si="0"/>
        <v>0</v>
      </c>
      <c r="K55" s="25"/>
      <c r="L55" s="25"/>
      <c r="M55" s="25"/>
    </row>
    <row r="56" spans="1:13" s="26" customFormat="1" ht="31.5" customHeight="1" x14ac:dyDescent="0.3">
      <c r="A56" s="16" t="s">
        <v>169</v>
      </c>
      <c r="B56" s="16"/>
      <c r="C56" s="17" t="s">
        <v>170</v>
      </c>
      <c r="D56" s="17" t="s">
        <v>171</v>
      </c>
      <c r="E56" s="16"/>
      <c r="F56" s="16" t="s">
        <v>172</v>
      </c>
      <c r="G56" s="23"/>
      <c r="H56" s="16">
        <v>72</v>
      </c>
      <c r="I56" s="24"/>
      <c r="J56" s="20">
        <f t="shared" si="0"/>
        <v>0</v>
      </c>
      <c r="K56" s="25"/>
      <c r="L56" s="25"/>
      <c r="M56" s="25"/>
    </row>
    <row r="57" spans="1:13" s="26" customFormat="1" ht="31.5" customHeight="1" x14ac:dyDescent="0.3">
      <c r="A57" s="16" t="s">
        <v>173</v>
      </c>
      <c r="B57" s="16"/>
      <c r="C57" s="17" t="s">
        <v>174</v>
      </c>
      <c r="D57" s="17" t="s">
        <v>175</v>
      </c>
      <c r="E57" s="16"/>
      <c r="F57" s="16" t="s">
        <v>90</v>
      </c>
      <c r="G57" s="23"/>
      <c r="H57" s="16">
        <f>16*12</f>
        <v>192</v>
      </c>
      <c r="I57" s="24"/>
      <c r="J57" s="20">
        <f t="shared" si="0"/>
        <v>0</v>
      </c>
      <c r="K57" s="25"/>
      <c r="L57" s="25"/>
      <c r="M57" s="25"/>
    </row>
    <row r="58" spans="1:13" s="26" customFormat="1" ht="31.5" customHeight="1" x14ac:dyDescent="0.3">
      <c r="A58" s="16" t="s">
        <v>176</v>
      </c>
      <c r="B58" s="16"/>
      <c r="C58" s="17" t="s">
        <v>177</v>
      </c>
      <c r="D58" s="17" t="s">
        <v>178</v>
      </c>
      <c r="E58" s="16"/>
      <c r="F58" s="16" t="s">
        <v>90</v>
      </c>
      <c r="G58" s="23"/>
      <c r="H58" s="16">
        <f>4*24</f>
        <v>96</v>
      </c>
      <c r="I58" s="24"/>
      <c r="J58" s="20">
        <f t="shared" si="0"/>
        <v>0</v>
      </c>
      <c r="K58" s="25"/>
      <c r="L58" s="25"/>
      <c r="M58" s="25"/>
    </row>
    <row r="59" spans="1:13" s="26" customFormat="1" ht="31.5" customHeight="1" x14ac:dyDescent="0.3">
      <c r="A59" s="16" t="s">
        <v>179</v>
      </c>
      <c r="B59" s="16"/>
      <c r="C59" s="17" t="s">
        <v>180</v>
      </c>
      <c r="D59" s="17" t="s">
        <v>181</v>
      </c>
      <c r="E59" s="16"/>
      <c r="F59" s="16" t="s">
        <v>44</v>
      </c>
      <c r="G59" s="23"/>
      <c r="H59" s="16">
        <f>16*72</f>
        <v>1152</v>
      </c>
      <c r="I59" s="24"/>
      <c r="J59" s="20">
        <f t="shared" si="0"/>
        <v>0</v>
      </c>
      <c r="K59" s="25"/>
      <c r="L59" s="25"/>
      <c r="M59" s="25"/>
    </row>
    <row r="60" spans="1:13" s="26" customFormat="1" ht="31.5" customHeight="1" x14ac:dyDescent="0.3">
      <c r="A60" s="16" t="s">
        <v>182</v>
      </c>
      <c r="B60" s="16"/>
      <c r="C60" s="17" t="s">
        <v>183</v>
      </c>
      <c r="D60" s="17" t="s">
        <v>184</v>
      </c>
      <c r="E60" s="16"/>
      <c r="F60" s="16" t="s">
        <v>185</v>
      </c>
      <c r="G60" s="23"/>
      <c r="H60" s="16">
        <f>9*144</f>
        <v>1296</v>
      </c>
      <c r="I60" s="24"/>
      <c r="J60" s="20">
        <f t="shared" si="0"/>
        <v>0</v>
      </c>
      <c r="K60" s="25"/>
      <c r="L60" s="25"/>
      <c r="M60" s="25"/>
    </row>
    <row r="61" spans="1:13" s="26" customFormat="1" ht="31.5" customHeight="1" x14ac:dyDescent="0.3">
      <c r="A61" s="16" t="s">
        <v>186</v>
      </c>
      <c r="B61" s="16"/>
      <c r="C61" s="17" t="s">
        <v>187</v>
      </c>
      <c r="D61" s="17" t="s">
        <v>188</v>
      </c>
      <c r="E61" s="16"/>
      <c r="F61" s="16" t="s">
        <v>172</v>
      </c>
      <c r="G61" s="23"/>
      <c r="H61" s="16">
        <v>48</v>
      </c>
      <c r="I61" s="24"/>
      <c r="J61" s="20">
        <f t="shared" si="0"/>
        <v>0</v>
      </c>
      <c r="K61" s="25"/>
      <c r="L61" s="25"/>
      <c r="M61" s="25"/>
    </row>
    <row r="62" spans="1:13" s="26" customFormat="1" ht="31.5" customHeight="1" x14ac:dyDescent="0.3">
      <c r="A62" s="16" t="s">
        <v>189</v>
      </c>
      <c r="B62" s="16"/>
      <c r="C62" s="17" t="s">
        <v>190</v>
      </c>
      <c r="D62" s="17" t="s">
        <v>191</v>
      </c>
      <c r="E62" s="16"/>
      <c r="F62" s="16" t="s">
        <v>44</v>
      </c>
      <c r="G62" s="23"/>
      <c r="H62" s="16">
        <v>100</v>
      </c>
      <c r="I62" s="24"/>
      <c r="J62" s="20">
        <f t="shared" si="0"/>
        <v>0</v>
      </c>
      <c r="K62" s="25"/>
      <c r="L62" s="25"/>
      <c r="M62" s="25"/>
    </row>
    <row r="63" spans="1:13" s="26" customFormat="1" ht="31.5" customHeight="1" x14ac:dyDescent="0.3">
      <c r="A63" s="16" t="s">
        <v>192</v>
      </c>
      <c r="B63" s="16"/>
      <c r="C63" s="17" t="s">
        <v>193</v>
      </c>
      <c r="D63" s="17" t="s">
        <v>194</v>
      </c>
      <c r="E63" s="16"/>
      <c r="F63" s="16" t="s">
        <v>65</v>
      </c>
      <c r="G63" s="23"/>
      <c r="H63" s="16">
        <v>65</v>
      </c>
      <c r="I63" s="24"/>
      <c r="J63" s="20">
        <f t="shared" si="0"/>
        <v>0</v>
      </c>
      <c r="K63" s="25"/>
      <c r="L63" s="25"/>
      <c r="M63" s="25"/>
    </row>
    <row r="64" spans="1:13" s="26" customFormat="1" ht="31.5" customHeight="1" x14ac:dyDescent="0.3">
      <c r="A64" s="16" t="s">
        <v>195</v>
      </c>
      <c r="B64" s="16"/>
      <c r="C64" s="17" t="s">
        <v>196</v>
      </c>
      <c r="D64" s="17" t="s">
        <v>197</v>
      </c>
      <c r="E64" s="16"/>
      <c r="F64" s="16" t="s">
        <v>44</v>
      </c>
      <c r="G64" s="23"/>
      <c r="H64" s="16">
        <v>160</v>
      </c>
      <c r="I64" s="24"/>
      <c r="J64" s="20">
        <f t="shared" si="0"/>
        <v>0</v>
      </c>
      <c r="K64" s="25"/>
      <c r="L64" s="25"/>
      <c r="M64" s="25"/>
    </row>
    <row r="65" spans="1:13" s="26" customFormat="1" ht="31.5" customHeight="1" x14ac:dyDescent="0.3">
      <c r="A65" s="16" t="s">
        <v>198</v>
      </c>
      <c r="B65" s="16"/>
      <c r="C65" s="17" t="s">
        <v>199</v>
      </c>
      <c r="D65" s="17" t="s">
        <v>200</v>
      </c>
      <c r="E65" s="16"/>
      <c r="F65" s="16" t="s">
        <v>44</v>
      </c>
      <c r="G65" s="23"/>
      <c r="H65" s="16">
        <v>240</v>
      </c>
      <c r="I65" s="24"/>
      <c r="J65" s="20">
        <f t="shared" si="0"/>
        <v>0</v>
      </c>
      <c r="K65" s="25"/>
      <c r="L65" s="25"/>
      <c r="M65" s="25"/>
    </row>
    <row r="66" spans="1:13" s="26" customFormat="1" ht="31.5" customHeight="1" x14ac:dyDescent="0.3">
      <c r="A66" s="16" t="s">
        <v>201</v>
      </c>
      <c r="B66" s="16"/>
      <c r="C66" s="17" t="s">
        <v>202</v>
      </c>
      <c r="D66" s="17" t="s">
        <v>203</v>
      </c>
      <c r="E66" s="16"/>
      <c r="F66" s="16" t="s">
        <v>44</v>
      </c>
      <c r="G66" s="23"/>
      <c r="H66" s="16">
        <v>48</v>
      </c>
      <c r="I66" s="24"/>
      <c r="J66" s="20">
        <f t="shared" si="0"/>
        <v>0</v>
      </c>
      <c r="K66" s="25"/>
      <c r="L66" s="25"/>
      <c r="M66" s="25"/>
    </row>
    <row r="67" spans="1:13" s="26" customFormat="1" ht="31.5" customHeight="1" x14ac:dyDescent="0.3">
      <c r="A67" s="16" t="s">
        <v>204</v>
      </c>
      <c r="B67" s="16"/>
      <c r="C67" s="17" t="s">
        <v>205</v>
      </c>
      <c r="D67" s="17" t="s">
        <v>203</v>
      </c>
      <c r="E67" s="16"/>
      <c r="F67" s="16" t="s">
        <v>44</v>
      </c>
      <c r="G67" s="23"/>
      <c r="H67" s="16">
        <v>24</v>
      </c>
      <c r="I67" s="24"/>
      <c r="J67" s="20">
        <f t="shared" si="0"/>
        <v>0</v>
      </c>
      <c r="K67" s="25"/>
      <c r="L67" s="25"/>
      <c r="M67" s="25"/>
    </row>
    <row r="68" spans="1:13" s="26" customFormat="1" ht="31.5" customHeight="1" x14ac:dyDescent="0.3">
      <c r="A68" s="16" t="s">
        <v>206</v>
      </c>
      <c r="B68" s="16"/>
      <c r="C68" s="17" t="s">
        <v>207</v>
      </c>
      <c r="D68" s="17" t="s">
        <v>208</v>
      </c>
      <c r="E68" s="16"/>
      <c r="F68" s="16" t="s">
        <v>55</v>
      </c>
      <c r="G68" s="23"/>
      <c r="H68" s="16">
        <f>4*48</f>
        <v>192</v>
      </c>
      <c r="I68" s="24"/>
      <c r="J68" s="20">
        <f t="shared" si="0"/>
        <v>0</v>
      </c>
      <c r="K68" s="25"/>
      <c r="L68" s="25"/>
      <c r="M68" s="25"/>
    </row>
    <row r="69" spans="1:13" ht="18.75" x14ac:dyDescent="0.25">
      <c r="A69" s="28"/>
    </row>
    <row r="70" spans="1:13" ht="18.75" x14ac:dyDescent="0.25">
      <c r="A70" s="28"/>
    </row>
    <row r="71" spans="1:13" ht="18.75" x14ac:dyDescent="0.25">
      <c r="A71" s="28"/>
    </row>
    <row r="72" spans="1:13" ht="18.75" x14ac:dyDescent="0.25">
      <c r="A72" s="28"/>
    </row>
  </sheetData>
  <mergeCells count="8">
    <mergeCell ref="A4:M4"/>
    <mergeCell ref="A1:D1"/>
    <mergeCell ref="K1:M1"/>
    <mergeCell ref="H2:I2"/>
    <mergeCell ref="K2:M2"/>
    <mergeCell ref="D3:G3"/>
    <mergeCell ref="H3:I3"/>
    <mergeCell ref="K3:M3"/>
  </mergeCells>
  <printOptions horizontalCentered="1"/>
  <pageMargins left="0.45" right="0.45" top="0.5" bottom="0.5" header="0.3" footer="0.3"/>
  <pageSetup scale="38" fitToHeight="1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2022-02-17T13:11:03Z</cp:lastPrinted>
  <dcterms:created xsi:type="dcterms:W3CDTF">2022-02-16T17:10:51Z</dcterms:created>
  <dcterms:modified xsi:type="dcterms:W3CDTF">2022-02-17T13:12:05Z</dcterms:modified>
</cp:coreProperties>
</file>