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3\23-DES-ITBPW-559 CPMM Segments C&amp;D\ITB Folder Structure\NCW\"/>
    </mc:Choice>
  </mc:AlternateContent>
  <xr:revisionPtr revIDLastSave="0" documentId="13_ncr:1_{5568FC81-049F-45EC-9CCD-2BB09E432C4D}" xr6:coauthVersionLast="47" xr6:coauthVersionMax="47" xr10:uidLastSave="{00000000-0000-0000-0000-000000000000}"/>
  <bookViews>
    <workbookView xWindow="33720" yWindow="-120" windowWidth="19440" windowHeight="15000" activeTab="1" xr2:uid="{0EF8D1B7-94A7-4E3F-8190-DB8CF8E403C3}"/>
  </bookViews>
  <sheets>
    <sheet name="Grand Total Summary Sheet" sheetId="1" r:id="rId1"/>
    <sheet name="Segment C" sheetId="6" r:id="rId2"/>
    <sheet name="Segment D"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6" i="6" l="1"/>
  <c r="F43" i="6"/>
  <c r="F40" i="6"/>
  <c r="F35" i="6" l="1"/>
  <c r="F101" i="6" l="1"/>
  <c r="F140" i="6"/>
  <c r="F145" i="7"/>
  <c r="F99" i="6" l="1"/>
  <c r="F6" i="6" l="1"/>
  <c r="F203" i="6" l="1"/>
  <c r="F202" i="6"/>
  <c r="F201" i="6"/>
  <c r="F200" i="6"/>
  <c r="F199" i="6"/>
  <c r="F198" i="6"/>
  <c r="F197" i="6"/>
  <c r="F196" i="6"/>
  <c r="F195" i="6"/>
  <c r="F194" i="6"/>
  <c r="F193" i="6"/>
  <c r="F192" i="6"/>
  <c r="F191" i="6"/>
  <c r="F190" i="6"/>
  <c r="F189" i="6"/>
  <c r="F188" i="6"/>
  <c r="F187" i="6"/>
  <c r="F186" i="6"/>
  <c r="F185" i="6"/>
  <c r="F184" i="6"/>
  <c r="F183" i="6"/>
  <c r="F182" i="6"/>
  <c r="F181" i="6"/>
  <c r="F160" i="6"/>
  <c r="F159" i="6"/>
  <c r="F158" i="6"/>
  <c r="F157" i="6"/>
  <c r="F152" i="6"/>
  <c r="F151" i="6"/>
  <c r="F150" i="6"/>
  <c r="F149" i="6"/>
  <c r="F148" i="6"/>
  <c r="F147" i="6"/>
  <c r="F146" i="6"/>
  <c r="F145" i="6"/>
  <c r="F144" i="6"/>
  <c r="F143" i="6"/>
  <c r="F142" i="6"/>
  <c r="F141" i="6"/>
  <c r="F139" i="6"/>
  <c r="F134" i="6"/>
  <c r="F133" i="6"/>
  <c r="F132" i="6"/>
  <c r="F131" i="6"/>
  <c r="F130" i="6"/>
  <c r="F129" i="6"/>
  <c r="F128" i="6"/>
  <c r="F127" i="6"/>
  <c r="F125" i="6"/>
  <c r="F124" i="6"/>
  <c r="F123" i="6"/>
  <c r="F122" i="6"/>
  <c r="F121" i="6"/>
  <c r="F116" i="6"/>
  <c r="F115" i="6"/>
  <c r="F114" i="6"/>
  <c r="F113" i="6"/>
  <c r="F112" i="6"/>
  <c r="F111" i="6"/>
  <c r="F110" i="6"/>
  <c r="F109" i="6"/>
  <c r="F108" i="6"/>
  <c r="F107" i="6"/>
  <c r="F106" i="6"/>
  <c r="F100" i="6"/>
  <c r="F102" i="6" s="1"/>
  <c r="F94" i="6"/>
  <c r="F93" i="6"/>
  <c r="F92" i="6"/>
  <c r="F91" i="6"/>
  <c r="F90" i="6"/>
  <c r="F89" i="6"/>
  <c r="F88" i="6"/>
  <c r="F87" i="6"/>
  <c r="F86" i="6"/>
  <c r="F85" i="6"/>
  <c r="F84" i="6"/>
  <c r="F83" i="6"/>
  <c r="F82" i="6"/>
  <c r="F81" i="6"/>
  <c r="F76" i="6"/>
  <c r="F75" i="6"/>
  <c r="F74" i="6"/>
  <c r="F73" i="6"/>
  <c r="F72" i="6"/>
  <c r="F71" i="6"/>
  <c r="F70" i="6"/>
  <c r="F69" i="6"/>
  <c r="F68" i="6"/>
  <c r="F67" i="6"/>
  <c r="F66" i="6"/>
  <c r="F65" i="6"/>
  <c r="F64" i="6"/>
  <c r="F63" i="6"/>
  <c r="F62" i="6"/>
  <c r="F61" i="6"/>
  <c r="F60" i="6"/>
  <c r="F59" i="6"/>
  <c r="F58" i="6"/>
  <c r="F57" i="6"/>
  <c r="F48" i="6"/>
  <c r="F47" i="6"/>
  <c r="F46" i="6"/>
  <c r="F45" i="6"/>
  <c r="F44" i="6"/>
  <c r="F42" i="6"/>
  <c r="F41" i="6"/>
  <c r="F39" i="6"/>
  <c r="F38" i="6"/>
  <c r="F37" i="6"/>
  <c r="F36" i="6"/>
  <c r="F30" i="6"/>
  <c r="F29" i="6"/>
  <c r="F28" i="6"/>
  <c r="F27" i="6"/>
  <c r="F26" i="6"/>
  <c r="F25" i="6"/>
  <c r="F20" i="6"/>
  <c r="F19" i="6"/>
  <c r="F18" i="6"/>
  <c r="F17" i="6"/>
  <c r="F16" i="6"/>
  <c r="F15" i="6"/>
  <c r="F14" i="6"/>
  <c r="F13" i="6"/>
  <c r="F12" i="6"/>
  <c r="F7" i="6"/>
  <c r="F8" i="6" s="1"/>
  <c r="F204" i="6" l="1"/>
  <c r="F31" i="6"/>
  <c r="F95" i="6"/>
  <c r="F135" i="6"/>
  <c r="F117" i="6"/>
  <c r="F153" i="6"/>
  <c r="F77" i="6"/>
  <c r="F21" i="6"/>
  <c r="F49" i="6"/>
  <c r="F161" i="6"/>
  <c r="F207" i="6"/>
  <c r="F212" i="6" l="1"/>
  <c r="F211" i="6"/>
  <c r="F213" i="6"/>
  <c r="F214" i="6"/>
  <c r="F215" i="6" l="1"/>
  <c r="F219" i="6" s="1"/>
  <c r="F192" i="7"/>
  <c r="F191" i="7"/>
  <c r="F190" i="7"/>
  <c r="F189" i="7"/>
  <c r="F188" i="7"/>
  <c r="F187" i="7"/>
  <c r="F186" i="7"/>
  <c r="F185" i="7"/>
  <c r="F164" i="7"/>
  <c r="F163" i="7"/>
  <c r="F162" i="7"/>
  <c r="F161" i="7"/>
  <c r="F160" i="7"/>
  <c r="F155" i="7"/>
  <c r="F154" i="7"/>
  <c r="F153" i="7"/>
  <c r="F152" i="7"/>
  <c r="F151" i="7"/>
  <c r="F150" i="7"/>
  <c r="F149" i="7"/>
  <c r="F148" i="7"/>
  <c r="F147" i="7"/>
  <c r="F146" i="7"/>
  <c r="F144" i="7"/>
  <c r="F139" i="7"/>
  <c r="F138" i="7"/>
  <c r="F137" i="7"/>
  <c r="F136" i="7"/>
  <c r="F135" i="7"/>
  <c r="F134" i="7"/>
  <c r="F133" i="7"/>
  <c r="F132" i="7"/>
  <c r="F131" i="7"/>
  <c r="F130" i="7"/>
  <c r="F129" i="7"/>
  <c r="F128" i="7"/>
  <c r="F127" i="7"/>
  <c r="F126" i="7"/>
  <c r="F125" i="7"/>
  <c r="F124" i="7"/>
  <c r="F119" i="7"/>
  <c r="F118" i="7"/>
  <c r="F117" i="7"/>
  <c r="F116" i="7"/>
  <c r="F115" i="7"/>
  <c r="F114" i="7"/>
  <c r="F113" i="7"/>
  <c r="F112" i="7"/>
  <c r="F111" i="7"/>
  <c r="F110" i="7"/>
  <c r="F105" i="7"/>
  <c r="F106" i="7" s="1"/>
  <c r="F100" i="7"/>
  <c r="F99" i="7"/>
  <c r="F98" i="7"/>
  <c r="F97" i="7"/>
  <c r="F96" i="7"/>
  <c r="F95" i="7"/>
  <c r="F94" i="7"/>
  <c r="F93" i="7"/>
  <c r="F92" i="7"/>
  <c r="F91" i="7"/>
  <c r="F90" i="7"/>
  <c r="F89" i="7"/>
  <c r="F88" i="7"/>
  <c r="F87" i="7"/>
  <c r="F86" i="7"/>
  <c r="F85" i="7"/>
  <c r="F84" i="7"/>
  <c r="F83" i="7"/>
  <c r="F82" i="7"/>
  <c r="F77" i="7"/>
  <c r="F76" i="7"/>
  <c r="F75" i="7"/>
  <c r="F74" i="7"/>
  <c r="F73" i="7"/>
  <c r="F72" i="7"/>
  <c r="F71" i="7"/>
  <c r="F70" i="7"/>
  <c r="F69" i="7"/>
  <c r="F68" i="7"/>
  <c r="F67" i="7"/>
  <c r="F66" i="7"/>
  <c r="F65" i="7"/>
  <c r="F64" i="7"/>
  <c r="F63" i="7"/>
  <c r="F62" i="7"/>
  <c r="F61" i="7"/>
  <c r="F60" i="7"/>
  <c r="F59" i="7"/>
  <c r="F58" i="7"/>
  <c r="F57" i="7"/>
  <c r="F48" i="7"/>
  <c r="F47" i="7"/>
  <c r="F46" i="7"/>
  <c r="F45" i="7"/>
  <c r="F44" i="7"/>
  <c r="F43" i="7"/>
  <c r="F42" i="7"/>
  <c r="F41" i="7"/>
  <c r="F40" i="7"/>
  <c r="F39" i="7"/>
  <c r="F38" i="7"/>
  <c r="F37" i="7"/>
  <c r="F36" i="7"/>
  <c r="F31" i="7"/>
  <c r="F30" i="7"/>
  <c r="F29" i="7"/>
  <c r="F28" i="7"/>
  <c r="F27" i="7"/>
  <c r="F26" i="7"/>
  <c r="F21" i="7"/>
  <c r="F20" i="7"/>
  <c r="F19" i="7"/>
  <c r="F18" i="7"/>
  <c r="F17" i="7"/>
  <c r="F16" i="7"/>
  <c r="F15" i="7"/>
  <c r="F14" i="7"/>
  <c r="F13" i="7"/>
  <c r="F12" i="7"/>
  <c r="F7" i="7"/>
  <c r="F6" i="7"/>
  <c r="F32" i="7" l="1"/>
  <c r="F165" i="7"/>
  <c r="F120" i="7"/>
  <c r="F193" i="7"/>
  <c r="F22" i="7"/>
  <c r="F8" i="7"/>
  <c r="F196" i="7" s="1"/>
  <c r="F156" i="7"/>
  <c r="F101" i="7"/>
  <c r="F49" i="7"/>
  <c r="F78" i="7"/>
  <c r="F140" i="7"/>
  <c r="F200" i="7" l="1"/>
  <c r="F203" i="7"/>
  <c r="F202" i="7"/>
  <c r="F201" i="7"/>
  <c r="B6" i="1"/>
  <c r="F204" i="7" l="1"/>
  <c r="F208" i="7" s="1"/>
  <c r="B7" i="1" s="1"/>
  <c r="B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tc={EBE241E0-547A-48C3-8E6F-8608A73B8266}</author>
  </authors>
  <commentList>
    <comment ref="F165" authorId="0" shapeId="0" xr:uid="{EBE241E0-547A-48C3-8E6F-8608A73B8266}">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tc={F53D08E2-269E-4783-9E95-2D4EA31E97F9}</author>
  </authors>
  <commentList>
    <comment ref="F169" authorId="0" shapeId="0" xr:uid="{F53D08E2-269E-4783-9E95-2D4EA31E97F9}">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sharedStrings.xml><?xml version="1.0" encoding="utf-8"?>
<sst xmlns="http://schemas.openxmlformats.org/spreadsheetml/2006/main" count="1151" uniqueCount="408">
  <si>
    <t>Columbia Pike Multimodal Street Improvements Project     Segment C &amp; D</t>
  </si>
  <si>
    <t>Contract Amount Summary</t>
  </si>
  <si>
    <t>Description</t>
  </si>
  <si>
    <t>Contract Amount</t>
  </si>
  <si>
    <t>Segment C</t>
  </si>
  <si>
    <t>Segment D</t>
  </si>
  <si>
    <t xml:space="preserve">Grand Total Bid </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</si>
  <si>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</si>
  <si>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</si>
  <si>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</si>
  <si>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</si>
  <si>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</si>
  <si>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</si>
  <si>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</si>
  <si>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</si>
  <si>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GENERAL EARTH WORK</t>
  </si>
  <si>
    <t>02200-C1-00050</t>
  </si>
  <si>
    <t>Select Borrow (VDOT Section 207 - Select Material, Type I)</t>
  </si>
  <si>
    <t>CY</t>
  </si>
  <si>
    <t>02200-C1-00140</t>
  </si>
  <si>
    <t>Aggregate, VDOT #21-B  (Compacted in Place per VDOT standards &amp; Specs)</t>
  </si>
  <si>
    <t>SUBTOTAL</t>
  </si>
  <si>
    <t>C2</t>
  </si>
  <si>
    <t>CONCRETE WORK</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</si>
  <si>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</si>
  <si>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</si>
  <si>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</si>
  <si>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</si>
  <si>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</si>
  <si>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02750-C2-00100</t>
  </si>
  <si>
    <t>Valley Gutter (Arlington County Detail R-2.9, including all materials as shown in detail)</t>
  </si>
  <si>
    <t>SY</t>
  </si>
  <si>
    <t>02611-C2-00110</t>
  </si>
  <si>
    <t>Concrete Sidewalk, 4" Thickness (Arlington County Detail R-2.0)</t>
  </si>
  <si>
    <t>02611-C2-00190</t>
  </si>
  <si>
    <t>CG-12 Detectable Warning Surface - Truncated Domes</t>
  </si>
  <si>
    <t>02611-C2-00180</t>
  </si>
  <si>
    <t>Concrete Driveway Entrance, 9" Thick Commercial (Arlington County Details R-2.4A, R-2.4B, R-2.4C, R-2.4D)</t>
  </si>
  <si>
    <t>03100-C2-00200</t>
  </si>
  <si>
    <t>Concrete Steps Each (Arlington County Detail R-3.0, including all reinforcing bars as shown in detail)</t>
  </si>
  <si>
    <t>LF-W</t>
  </si>
  <si>
    <t>03100-C2-SP130</t>
  </si>
  <si>
    <t>Concrete Bus Pad as per detail Inset C shown on Sheet D3.1. 
Concrete Surface A-3 Concrete with Welded Wire 6"x6" W2.9xW2.9.</t>
  </si>
  <si>
    <t>02750-C2-0075</t>
  </si>
  <si>
    <t>Concrete Curb &amp; Gutter, Standard C-4 (Arlington County Detail R-2.0)</t>
  </si>
  <si>
    <t>02750-C2-SP120</t>
  </si>
  <si>
    <t>Concrete Sidewalk as per details shown on sheet D14.6, D14.7 &amp; D14.7.1 including but not limited to brick bands, steel edgings, WWM, rebars, dowels, vapor barriers all complete.</t>
  </si>
  <si>
    <t>C3</t>
  </si>
  <si>
    <t xml:space="preserve">ASPHALT WORK </t>
  </si>
  <si>
    <t>UNIT
PRICE</t>
  </si>
  <si>
    <t>02600-C3-00010</t>
  </si>
  <si>
    <t>Asphalt Concrete, Planing or Milling (1/2" to 3" Depth)</t>
  </si>
  <si>
    <t>02600-C3-00030</t>
  </si>
  <si>
    <t>Asphalt Concrete, Base Course (VDOT BM-25.0A)</t>
  </si>
  <si>
    <t>TON</t>
  </si>
  <si>
    <t>02600-C3-00160</t>
  </si>
  <si>
    <t>Asphalt Concrete, Base Course (VDOT BM-25.0D)</t>
  </si>
  <si>
    <t>02600-C3-00050</t>
  </si>
  <si>
    <t>Asphalt Concrete, Intermediate Course (VDOT IM-19.0D)</t>
  </si>
  <si>
    <t>02600-C3-00060</t>
  </si>
  <si>
    <t>Asphalt Concrete, Surface Course (VDOT SM-9.5A)</t>
  </si>
  <si>
    <t>02600-C3-00070</t>
  </si>
  <si>
    <t>Asphalt Concrete, Surface Course (VDOT SM-9.5D)</t>
  </si>
  <si>
    <t>C4</t>
  </si>
  <si>
    <t>STORM SEWER UTILITY WORK</t>
  </si>
  <si>
    <t>02500-C4-00620</t>
  </si>
  <si>
    <t>15" Pipe, RCP Class III, In Place Up to 6' Deep</t>
  </si>
  <si>
    <t>02505-C4-00630</t>
  </si>
  <si>
    <t>15" Pipe, RCP Class III, In Place 6' to 8' Deep</t>
  </si>
  <si>
    <t>02500-C4-00650</t>
  </si>
  <si>
    <t>18" Pipe, RCP Class III, In Place 6' to 9' Deep</t>
  </si>
  <si>
    <t>02500-C4-00690</t>
  </si>
  <si>
    <t>24" Pipe, RCP Class III, In Place 6' to 11' Deep</t>
  </si>
  <si>
    <t>02505-C4-01420</t>
  </si>
  <si>
    <t>Underdrain, Standard VDOT UD-1</t>
  </si>
  <si>
    <t>02505-C4-01480</t>
  </si>
  <si>
    <t>Abandon storm pipe in place Including capping all open ends and completely filling sewer with flowable fill (All material types, sizes and depths)</t>
  </si>
  <si>
    <t>02505-C4-00010</t>
  </si>
  <si>
    <t>Storm Manhole MH-1 (Arlington County Detail D-3.0), In Place, DEPTH   8'</t>
  </si>
  <si>
    <t>EA</t>
  </si>
  <si>
    <t>02505-C4-00100</t>
  </si>
  <si>
    <t>CB-2A or CB-2B (throat lengths from 8'-6" up to 16'-0"),  In Place Up to 6' Deep, Arlington County Standards.</t>
  </si>
  <si>
    <t>02505-C4-00470</t>
  </si>
  <si>
    <t>Catch Basin Structure Top, Remove &amp; Replace</t>
  </si>
  <si>
    <t>02505-C4-00600</t>
  </si>
  <si>
    <t>Storm Manhole, Catch Basin, Drop Inlet, Yard Inlet, or Grate Inlet, Remove</t>
  </si>
  <si>
    <t>02500-C4-00011</t>
  </si>
  <si>
    <t>Storm Manhole MH-1 (Arlington County Detail D-3.0), In Place, PER ADDITIONAL VF OVER 8'</t>
  </si>
  <si>
    <t>VF</t>
  </si>
  <si>
    <t>02505-C4-00110</t>
  </si>
  <si>
    <t>CB-2A or CB-2B (throat lengths from 8'-6" up to 16'-0"), Each VF Over 6' Deep, Arlington County Standards.</t>
  </si>
  <si>
    <t>02505-C4-SP200</t>
  </si>
  <si>
    <t>Cast in place custom inlet as per notes mentioned on D10.2 and detail shown on sheet D2.4</t>
  </si>
  <si>
    <t>C5</t>
  </si>
  <si>
    <t>GUARDRAIL</t>
  </si>
  <si>
    <t>C6</t>
  </si>
  <si>
    <t>WATERMAIN WORK</t>
  </si>
  <si>
    <t>02550-C6-00140</t>
  </si>
  <si>
    <t>12-Inch Gate Valve &amp; Valve Box</t>
  </si>
  <si>
    <t>02550-C6-00150</t>
  </si>
  <si>
    <t>8-Inch Gate Valve &amp; Valve Box</t>
  </si>
  <si>
    <t>02550-C6-00160</t>
  </si>
  <si>
    <t>6-Inch Gate Valve &amp; Valve Box</t>
  </si>
  <si>
    <t>02550-C6-00190</t>
  </si>
  <si>
    <t>Connect To Existing 12-Inch Water Main</t>
  </si>
  <si>
    <t>02550-C6-00200</t>
  </si>
  <si>
    <t>Connect To Existing 8-Inch Water Main</t>
  </si>
  <si>
    <t>02550-C6-00230</t>
  </si>
  <si>
    <t>2-Inch Air Release Or Vacuum Valve In Concrete Manhole For All Diameter Of Water Mains</t>
  </si>
  <si>
    <t>02550-C6-00250</t>
  </si>
  <si>
    <t>Remove Existing Fire Hydrant</t>
  </si>
  <si>
    <t>02550-C6-00270</t>
  </si>
  <si>
    <t>Install New Fire Hydrant (includes Fire Hydrant, Gate Valve with Valve Box and up to 20 LF 6-inch DIP CL-52)</t>
  </si>
  <si>
    <t>02550-C6-00300</t>
  </si>
  <si>
    <t>Cut &amp; Cap 12-Inch Water Main</t>
  </si>
  <si>
    <t>02550-C6-00320</t>
  </si>
  <si>
    <t>Cut &amp; Cap 8-Inch Water Main</t>
  </si>
  <si>
    <t>02550-C6-00630</t>
  </si>
  <si>
    <t>Service Taps - 3/4-inch and 1-inch (TAP MAIN, INSTALL COPPER TUBING, INSTALL ANGLE VALVES, CORPORATION COCK, METER BOX AND METER YOKE/METER, CONNECT TO EXISTING PRIVATE SERVICE LINE, BACKFILL AND EXCAVATION)--UP TO 1O FT.</t>
  </si>
  <si>
    <t>02550-C6-00690</t>
  </si>
  <si>
    <t>Service Taps  - 1 1/2-inch and 2-inch (TAP MAIN, INSTALL COPPER TUBING, INSTALL GATE VALVES, CORPORATION COCK, METER BOX AND METER, CONNECT TO EXISTING PRIVATE SERVICE LINE, BACKFILL AND EXCAVATION)--UP TO 1O FT.</t>
  </si>
  <si>
    <t>02550-C6-00730</t>
  </si>
  <si>
    <t>Water Meter Relocations  - 1 1/2-inch and 2-inch (INSTALL COPPER TUBING, CONNECT TO EXISTING COUNTY AND PRIVATE SERVICE LINES, PROVIDE NEW GATE VALVES, RELOCATE METER HOUSING AND METER, BACKFILL AND EXCAVATION)--UP TO 10 FT.</t>
  </si>
  <si>
    <t>02550-C6-00030</t>
  </si>
  <si>
    <t>12-Inch Water Main, DIP CL-52, Upto 6' Deep</t>
  </si>
  <si>
    <t>02550-C6-00040</t>
  </si>
  <si>
    <t>12-Inch Water Main, DIP CL-52, &gt; 6' Deep</t>
  </si>
  <si>
    <t>02550-C6-00050</t>
  </si>
  <si>
    <t>8-Inch Water Main, DIP CL-52, Upto 6' Deep</t>
  </si>
  <si>
    <t>02550-C6-00060</t>
  </si>
  <si>
    <t>8-Inch Water Main, DIP CL-52, &gt; 6' Deep</t>
  </si>
  <si>
    <t>02550-C6-00070</t>
  </si>
  <si>
    <t>6-Inch Water Main, DIP CL-53, Upto 6' Deep</t>
  </si>
  <si>
    <t>02550-C6-00640</t>
  </si>
  <si>
    <t>Service Taps - 3/4-inch and 1-inch PER ADDITIONAL LINEAR FOOT OVER 10 FT.</t>
  </si>
  <si>
    <t>02550-C6-00700</t>
  </si>
  <si>
    <t>Service Taps  - 1 1/2-inch and 2-inch PER ADDITIONAL LINEAR FOOT OVER 10 FT.</t>
  </si>
  <si>
    <t>02550-C6-00740</t>
  </si>
  <si>
    <t>Service Relocations  - 1 1/2-inch and 2-inch PER ADDITIONAL LINEAR FOOT OVER 10 FT.</t>
  </si>
  <si>
    <t>C7</t>
  </si>
  <si>
    <t>SANITARY SEWER WORK</t>
  </si>
  <si>
    <t>02510-C7-00010</t>
  </si>
  <si>
    <t>Sanitary Sewer - 8" PVC, SDR 35, DEPTH &lt; 8’</t>
  </si>
  <si>
    <t>02510-C7-00020</t>
  </si>
  <si>
    <t>Sanitary Sewer - 8" PVC, SDR 35, 8’ ≤ DEPTH &lt; 14’</t>
  </si>
  <si>
    <t>02510-C7-00030</t>
  </si>
  <si>
    <t>Sanitary Sewer - 8" PVC, SDR 26, DEPTH ≥ 14'</t>
  </si>
  <si>
    <t>02510-C7-00080</t>
  </si>
  <si>
    <t>Sanitary Sewer - 10" PVC, SDR 35,  8’ ≤ DEPTH &lt; 14'</t>
  </si>
  <si>
    <t>02510-C7-00090</t>
  </si>
  <si>
    <t>Sanitary Sewer - 10" PVC, SDR 26, DEPTH ≥ 14'</t>
  </si>
  <si>
    <t>02510-C7-00130</t>
  </si>
  <si>
    <t>Sanitary Sewer - 12" PVC, SDR 35, DEPTH&lt; 8’</t>
  </si>
  <si>
    <t>02510-C7-00140</t>
  </si>
  <si>
    <t>Sanitary Sewer - 12" PVC, SDR 35, 8’ ≤ DEPTH &lt; 14'</t>
  </si>
  <si>
    <t>02510-C7-00150</t>
  </si>
  <si>
    <t>Sanitary Sewer - 12" PVC, SDR 26,  DEPTH ≥ 14'</t>
  </si>
  <si>
    <t>02510-C7-00200</t>
  </si>
  <si>
    <t>Manhole - Precast Concrete, 4' ID, DEPTH  &lt; 8'</t>
  </si>
  <si>
    <t>02510-C7-00210</t>
  </si>
  <si>
    <t>Manhole-Precast Concrete 4' I.D. DEPTH &gt; 8', PER ADDITIONAL VF OVER 8'</t>
  </si>
  <si>
    <t>02510-C7-00220</t>
  </si>
  <si>
    <t>Manhole-Precast Concrete 5' I.D. DEPTH  &lt; 8'</t>
  </si>
  <si>
    <t>02510-C7-00230</t>
  </si>
  <si>
    <t>Manhole-Precast Concrete 5' I.D. DEPTH &gt;8', PER ADDITIONAL VF OVER 8'</t>
  </si>
  <si>
    <t>02510-C7-SP240</t>
  </si>
  <si>
    <t>Manhole-Construct Over Existing Sewer, Arlington County DRAWING S-2.2 (PAYMENT SHALL BE FOR DOGHOUSE MANHOLE COMPLETE IN PLACE INCLUDING BASE, FRAME AND COVER; VF BEYOND 8' SHALL BE PAID UNDER VF PRICES FOR MANHOLES PER ITEM ABOVE)</t>
  </si>
  <si>
    <t>02510-C7-00760</t>
  </si>
  <si>
    <t>Sanitary Sewer Drop Connection, All sizes, (Arlington County Detail S-2.3)</t>
  </si>
  <si>
    <t>02510-C7-00260</t>
  </si>
  <si>
    <t>Connect To Existing Sanitary Manhole</t>
  </si>
  <si>
    <t>02510-C7-00270</t>
  </si>
  <si>
    <t>Sanitary Sewer House Laterals(IN ACCORDANCE WITH Arlington County CONSTRUCTION STANDARDS AND SPECIFICATIONS SECTION 02510, PART 3, ITEM 3.4)</t>
  </si>
  <si>
    <t>02510-C7-SP235</t>
  </si>
  <si>
    <t>Manhole - Precast Concrete, 6' ID, DEPTH &lt; 8'</t>
  </si>
  <si>
    <t>02510-C7-SP236</t>
  </si>
  <si>
    <t>Manhole - Precast Concrete 6' I.D. DEPTH &gt; 8', PER ADDITONAL VF OVER 8'</t>
  </si>
  <si>
    <t>02510-C7-SP255</t>
  </si>
  <si>
    <t>Remove Existing Sanitary Manhole</t>
  </si>
  <si>
    <t>C8</t>
  </si>
  <si>
    <t>TRAFFIC SIGNAL WORK</t>
  </si>
  <si>
    <t>13160-C8-03000</t>
  </si>
  <si>
    <t>Traffic Signal Work Complete per Plan D17.1 through D17.8</t>
  </si>
  <si>
    <t>LS</t>
  </si>
  <si>
    <t>C9</t>
  </si>
  <si>
    <t>STREET LIGHTING WORK</t>
  </si>
  <si>
    <t>14030-C9-00030</t>
  </si>
  <si>
    <t>Furnish and Install 2 inch SCH 80 HDPE Direct Bore Conduit (Detail 14030-01)</t>
  </si>
  <si>
    <t>14030-C9-00040</t>
  </si>
  <si>
    <t>Furnish and Install 2 Inch Sch 40 PVC Conduit in Trench (Detail 14030-01)</t>
  </si>
  <si>
    <t>14040-C9-00200</t>
  </si>
  <si>
    <t>Furnish and Install Junction Box Lid LARGE (Detail 14040-02)</t>
  </si>
  <si>
    <t>14050-C9-00260</t>
  </si>
  <si>
    <t>Furnish &amp; Install full set of conductors as required by plan per linear foot of conduit</t>
  </si>
  <si>
    <t>14060-C9-00290</t>
  </si>
  <si>
    <t>Install Streetlight Pole Foundation Type F-1 (Detail 14060-01)</t>
  </si>
  <si>
    <t>14060-C9-00310</t>
  </si>
  <si>
    <t>Install Shallow Depth Foundation (Detail 14060-02)</t>
  </si>
  <si>
    <t>14060-C9-00350</t>
  </si>
  <si>
    <t>Removal of Existing Foundation - up to 4' Deep</t>
  </si>
  <si>
    <t>14100-C9-00630</t>
  </si>
  <si>
    <t>Furnish and Install Meter Pan, Pedestal, Control Box and Components (Detail 14100-01)</t>
  </si>
  <si>
    <t>14050-C9-SP0080</t>
  </si>
  <si>
    <t>Relocate Existing Streetlight Pole, Luminaire Arm and Light Fixture</t>
  </si>
  <si>
    <t>14050-C9-SP090</t>
  </si>
  <si>
    <t>Remove Roadway Light or Streetlight Pole</t>
  </si>
  <si>
    <t>C10</t>
  </si>
  <si>
    <t>PAVEMENT MARKING AND SIGNAGE WORK</t>
  </si>
  <si>
    <t>02900-C10-00020</t>
  </si>
  <si>
    <t>Six (6) Inch Transverse Markings</t>
  </si>
  <si>
    <t>02900-C10-00030</t>
  </si>
  <si>
    <t>Twelve (12) Inch Transverse Markings</t>
  </si>
  <si>
    <t>02900-C10-00040</t>
  </si>
  <si>
    <t>Eighteen (18) Inch Transverse Markings</t>
  </si>
  <si>
    <t>02900-C10-00050</t>
  </si>
  <si>
    <t>Twenty Four (24) Inch Transverse Markings, Note: Used For Continental (Ladder) Crosswalk</t>
  </si>
  <si>
    <t>02900-C10-00070</t>
  </si>
  <si>
    <t>Four (4) Inch Longitudinal Solid Line</t>
  </si>
  <si>
    <t>02900-C10-00080</t>
  </si>
  <si>
    <t>Four (4) Inch Longitudinal Skip Line (Ten (10) Foot Line/Thirty (30) Foot Spacing), Note: Forty (40) LF Consists of Ten (10) LF of Marking and Thirty (30) LF of Space</t>
  </si>
  <si>
    <t>02900-C10-00120</t>
  </si>
  <si>
    <t>Six (6) Inch Longitudinal Solid Line</t>
  </si>
  <si>
    <t>02900-C10-00160</t>
  </si>
  <si>
    <t>Six (6) Inch Longitudinal Skip Line (Two (2) Foot Line/ Four (4) Foot Spacing), Note: Twelve (12) LF Consists of Two (2) LF of Marking and Four (4) LF of Space</t>
  </si>
  <si>
    <t>02900-C10-00170</t>
  </si>
  <si>
    <t>Twelve (12) Inch Yellow Longitudinal Centerline, Two - Four (4) Inch Yellow Lines with Four (4) Inch Separation</t>
  </si>
  <si>
    <t>02900-C10-00240</t>
  </si>
  <si>
    <t>Single Arrows</t>
  </si>
  <si>
    <t>02900-C10-00250</t>
  </si>
  <si>
    <t>Combination Arrows</t>
  </si>
  <si>
    <t>02900-C10-00290</t>
  </si>
  <si>
    <t>Standard Bicycle Symbols (MUTCD, Chapter 9C, Figure 9C-3), "Bike Symbol", "Helmeted Bicyclist Symbol"</t>
  </si>
  <si>
    <t>02900-C10-00300</t>
  </si>
  <si>
    <t>Standard Bicycle Symbols (MUTCD, Chapter 9C, Figure 9C-9), "Shared Lane Marking"</t>
  </si>
  <si>
    <t>02900-C10-00350</t>
  </si>
  <si>
    <t>Colorized Bike Lane Coatings (per Specification 02900)</t>
  </si>
  <si>
    <t>02619-C10-00410</t>
  </si>
  <si>
    <t>Traffic Control Sign (Typical Stop, Yield, No Parking, Speed Limit, or Similar)</t>
  </si>
  <si>
    <t>02619-C10-00430</t>
  </si>
  <si>
    <t>Traffic Control Sign (Typical Stop, Yield, No Parking, Speed Limit, or Similar), Relocate with New Post</t>
  </si>
  <si>
    <t>C11</t>
  </si>
  <si>
    <t>LANDSCAPE AND HARDSCAPE RESTORATION WORK</t>
  </si>
  <si>
    <t>02800-C11-SP020</t>
  </si>
  <si>
    <t>Planting Soil Mixture / Backfill Soil Mixture (per Arlington County DPR Specification and Bid Plan Set Attachment-D)</t>
  </si>
  <si>
    <t>02800-C11-SP031</t>
  </si>
  <si>
    <t>Continuous Soil Panel (Per DPR Detail 329300.11 Modified shown on Bid Plan Set Attachment-D)</t>
  </si>
  <si>
    <t>329100-C11-00040</t>
  </si>
  <si>
    <t>Shredded hardwood mulch; Aged 6 months minimum - Free of Trash &amp; Debris</t>
  </si>
  <si>
    <t>329200-C11-00050</t>
  </si>
  <si>
    <t>Seed, Mixture of 85% Tall Fescue/Bluegrass and 15% Annual Rye</t>
  </si>
  <si>
    <t>329200C11-00060</t>
  </si>
  <si>
    <t>Sod, Tall Fescue/Bluegrass Mixture</t>
  </si>
  <si>
    <t>02100-C11-00500</t>
  </si>
  <si>
    <t>Tree/Stump Removal - Class A. Remove and Dispose, Up to 6" DBH to 12" DBH (Diameter at Breast Height)</t>
  </si>
  <si>
    <t>02100-C11-00501</t>
  </si>
  <si>
    <t>Tree/Stump Removal - Class B. Remove and Dispose, over 12" DBH to 18" DBH (Diameter at Breast Height)</t>
  </si>
  <si>
    <t>02100-C11-00502</t>
  </si>
  <si>
    <t>Tree/Stump Removal - Class C. Remove and Dispose, over 18" DBH to 24" DBH (Diameter at Breast Height)</t>
  </si>
  <si>
    <t>02100-C11-00503</t>
  </si>
  <si>
    <t>Tree/Stump Removal - Class D. Remove and Dispose, over 24" DBH to 30" DBH (Diameter at Breast Height)</t>
  </si>
  <si>
    <t>02800-C11-00200</t>
  </si>
  <si>
    <t>Chain Link Fence, Height Less Than or Equal to 6'</t>
  </si>
  <si>
    <t>05500-C11-00260</t>
  </si>
  <si>
    <t>Fence and Posts (Any Size or Material), Remove &amp; Dispose, only when not included in other pay items</t>
  </si>
  <si>
    <t>04300-C11-SP120</t>
  </si>
  <si>
    <t>Remove 5' Section of Wall, Construct Temporary Stairs and Walkway, Restore In Kind per Sheet D6.1</t>
  </si>
  <si>
    <t>C12</t>
  </si>
  <si>
    <t>BUS STOP SHELTER AND FURNISHINGS</t>
  </si>
  <si>
    <t>13130-C12-00010</t>
  </si>
  <si>
    <t>Bus Shelter Pad (Detail R-2.10)</t>
  </si>
  <si>
    <t>13130-C12-00150</t>
  </si>
  <si>
    <t>Install Traditional/Contemporary Bicycle Rack</t>
  </si>
  <si>
    <t>10530-C12-00170</t>
  </si>
  <si>
    <t>Bus Shelter Furnishings (Any Type), Remove and Dispose, or Remove and Salvage</t>
  </si>
  <si>
    <t>13130-C12-00101</t>
  </si>
  <si>
    <t>Install 8' Free-standing Bench</t>
  </si>
  <si>
    <t>10530-C12-00200</t>
  </si>
  <si>
    <t>Bus Shelter (Any type), Remove, Transport and Salvage in the County Facility 2900 S. Eads Street</t>
  </si>
  <si>
    <t>C13</t>
  </si>
  <si>
    <t>EROSION AND SEDIMENT CONTROL WORK</t>
  </si>
  <si>
    <t>C15</t>
  </si>
  <si>
    <t>UNLISTED WORK</t>
  </si>
  <si>
    <t>C16</t>
  </si>
  <si>
    <t>MOT AND RE-MOBILIZATION WORK</t>
  </si>
  <si>
    <t>C17</t>
  </si>
  <si>
    <t>STORMWATER WORK</t>
  </si>
  <si>
    <t>C18</t>
  </si>
  <si>
    <t>NON COUNTY UTILITIES</t>
  </si>
  <si>
    <t>02580-C18-SP010</t>
  </si>
  <si>
    <t>1-2" Elec. Conduit All Depths</t>
  </si>
  <si>
    <t>02581-C18-SP020</t>
  </si>
  <si>
    <t>1-2" Comm. Conduit All Depths</t>
  </si>
  <si>
    <t>02580-C18-DO130</t>
  </si>
  <si>
    <t>2-4" Duct Standard Duct Bank (2W X 1H) All Depths</t>
  </si>
  <si>
    <t>02580-C18-DO150</t>
  </si>
  <si>
    <t>4-4" Duct Standard Duct Bank (2W X 2H) All Depths</t>
  </si>
  <si>
    <t>02580-C18-DO200</t>
  </si>
  <si>
    <t>2-6" Duct Standard Duct Back (2W X 1H) All Depths</t>
  </si>
  <si>
    <t>02581-C18-DOSP1</t>
  </si>
  <si>
    <t>2-4" DEV Conduit All Depths</t>
  </si>
  <si>
    <t>02580-C18-DOSP2</t>
  </si>
  <si>
    <t>4-4" &amp; 2-6" Duct Standard Duct Bank (2W X 1H &amp; 2W X 1H) All Depths</t>
  </si>
  <si>
    <t>02580-C18-DOSP3</t>
  </si>
  <si>
    <t>Install Splice Box ((Provided by DEV) 24"X36")</t>
  </si>
  <si>
    <t xml:space="preserve"> CONTRACT TOTAL (EXCLUDING PERCENTAGE ITEMS)</t>
  </si>
  <si>
    <t>PCT</t>
  </si>
  <si>
    <t>PERCENTAGE LINE ITEMS</t>
  </si>
  <si>
    <t>01500-C13-10000</t>
  </si>
  <si>
    <t>Temporary Erosion and Sediment Controls</t>
  </si>
  <si>
    <t>NA</t>
  </si>
  <si>
    <t>%</t>
  </si>
  <si>
    <t>01000-C16-00010</t>
  </si>
  <si>
    <t>Maintenance of Traffic (MOT)</t>
  </si>
  <si>
    <t>01000-C16-00030</t>
  </si>
  <si>
    <t>Mobilization and De-Mobilization</t>
  </si>
  <si>
    <t>01500-SA-00200</t>
  </si>
  <si>
    <t>SWPPP Administration</t>
  </si>
  <si>
    <t>PERCENTAGE LINE ITEMS SUBTOTAL</t>
  </si>
  <si>
    <t>Segment D Total :</t>
  </si>
  <si>
    <t>Concrete Bus Pad as per detail Inset C shown on Sheet C3.1.1. 
Concrete Surface A-3 Concrete with Welded Wire 6"x6" W2.9xW2.9.</t>
  </si>
  <si>
    <t>02750-C2-00075</t>
  </si>
  <si>
    <t>Concrete Sidewalk as per details shown on sheet C14.4, C14.5 &amp; C14.6. including but not limited to brick bands, steel edgings, WWM, rebars, dowels, vapor barriers all complete</t>
  </si>
  <si>
    <t>ASPHALT WORK</t>
  </si>
  <si>
    <t>Asphalt Concrete, Base Course (VDOT BM-25.OD)</t>
  </si>
  <si>
    <t>02505-C4-00080</t>
  </si>
  <si>
    <t>CB-2 (Arlington County Standards),  In Place Up to 6' Deep</t>
  </si>
  <si>
    <t>02505-C4-00520</t>
  </si>
  <si>
    <t>Convert Catch Basin to Manhole</t>
  </si>
  <si>
    <t>02500-C4-00061</t>
  </si>
  <si>
    <t>Storm Manhole (VDOT MH-1, MH1-A), In Place, PER ADDITIONAL VF OVER 8'</t>
  </si>
  <si>
    <t>02500-C4-SP100</t>
  </si>
  <si>
    <t>Install Underground 8" Corrugated Flexible Drainage Pipe all complete</t>
  </si>
  <si>
    <t>02500-C4-SP200</t>
  </si>
  <si>
    <t>Cast in place custom inlet as per detail shown on sheet C2.5</t>
  </si>
  <si>
    <t>02550-C6-00210</t>
  </si>
  <si>
    <t>Connect To Existing 6-Inch Water Main</t>
  </si>
  <si>
    <t>02550-C6-SP741</t>
  </si>
  <si>
    <t>Water Meter Vault Per Detail on Sheet C2.5</t>
  </si>
  <si>
    <t>Sanitary Sewer House Laterals(IN ACCORDANCE WITH Arlington County CONSTRUCTION STANDARDS AND SPECIFICATIONS SECTION 02510, PART 3, ITEM 3.5)</t>
  </si>
  <si>
    <t>02510-C7-SP261</t>
  </si>
  <si>
    <t>Connect to Existing MH #1938-B</t>
  </si>
  <si>
    <t>02510-C7-SP262</t>
  </si>
  <si>
    <t>Connect to Existing Sanitary Sewer Main with Sleeve in Place</t>
  </si>
  <si>
    <t>13160-C8-SP300</t>
  </si>
  <si>
    <t>Traffic Signal Work Complete per Plan C17.1 C17.2 and C17.3</t>
  </si>
  <si>
    <t>13160-C8-SP400</t>
  </si>
  <si>
    <t>Traffic Signal Work Complete per Plan C17.3 C17.5 and C17.6</t>
  </si>
  <si>
    <t>13160-C8-SP500</t>
  </si>
  <si>
    <r>
      <rPr>
        <b/>
        <sz val="11"/>
        <color rgb="FF000000"/>
        <rFont val="Calibri"/>
      </rPr>
      <t>OPTIONAL ITEM:</t>
    </r>
    <r>
      <rPr>
        <sz val="11"/>
        <color rgb="FF000000"/>
        <rFont val="Calibri"/>
      </rPr>
      <t xml:space="preserve"> Traffic Signal Work Complete per Columbia Pike and S Rolfe Street Intersection Realignment 30% Design Plan – Attachment N</t>
    </r>
  </si>
  <si>
    <t>14040-C9-00220</t>
  </si>
  <si>
    <t>Enter Existing Junction Box</t>
  </si>
  <si>
    <t xml:space="preserve">Furnish &amp; Install full set of conductors as required by plan per linear foot of conduit </t>
  </si>
  <si>
    <t>14112-C9-00920</t>
  </si>
  <si>
    <t>Decorative Post-Top Aluminum Streetlight Pole with Double Post Top Luminaires per Arlington Lighting Standard 14112-02</t>
  </si>
  <si>
    <t>02801-C11-00040</t>
  </si>
  <si>
    <t>02801-C11-00050</t>
  </si>
  <si>
    <t>02801-C11-00060</t>
  </si>
  <si>
    <t>05500-C11-00140</t>
  </si>
  <si>
    <t>Handrail (Arlington County Detail R-3.1)</t>
  </si>
  <si>
    <t>03100-C11-SP105</t>
  </si>
  <si>
    <t>Retaining Wall - Concrete Gravity as per details shown Sheet C20.1</t>
  </si>
  <si>
    <t>CF</t>
  </si>
  <si>
    <t>05500-C11-SP205</t>
  </si>
  <si>
    <t>Furnish and Install 6' Tall Hinged Wooden Gate Per Sheet C10.1</t>
  </si>
  <si>
    <t>05500-C11-SP181</t>
  </si>
  <si>
    <t>Wooden Fence, Height Up to 6' per sheet C10.1</t>
  </si>
  <si>
    <t>Bus Shelter Pad (Detail R-2.10) (6" and 10" depth)</t>
  </si>
  <si>
    <t>02580-C18-DO120</t>
  </si>
  <si>
    <t>1-4" Duct Standard Duct Bank (1W X 1H) All Depths</t>
  </si>
  <si>
    <t>02580-C18-DO220</t>
  </si>
  <si>
    <t>2-8" Duct Standard Duct Bank (2W X 1H) All Depths</t>
  </si>
  <si>
    <t>02580-C18-DO230</t>
  </si>
  <si>
    <t>4-8" Duct Standard Duct Bank (2W X 2H) All Depths</t>
  </si>
  <si>
    <t>02580-C18-DO240</t>
  </si>
  <si>
    <t>6-8" Duct Standard Duct Bank (2W X 3H) All Depths</t>
  </si>
  <si>
    <t>02580-C18-DO510</t>
  </si>
  <si>
    <t>1-4" &amp; 2-8" Duct Standard Duct Bank (1W X 1H &amp; 2W X 1H) All Depths</t>
  </si>
  <si>
    <t>02580-C18-DO515</t>
  </si>
  <si>
    <t>1-4" &amp; 4-8" Duct Standard Duct Bank (1W X 1H &amp; 2W X 2H) All Depths</t>
  </si>
  <si>
    <t>02580-C18-DOSP4</t>
  </si>
  <si>
    <t>2-4" &amp; 4-8" Duct Standard Duct Bank (1W X 1H &amp; 2W X 2H) All Depths</t>
  </si>
  <si>
    <t>02580-C18-DOSP5</t>
  </si>
  <si>
    <t>1-4" &amp; 6-8" Duct Standard Duct Bank (1W X 1H &amp; 2W X 3H) All Depths</t>
  </si>
  <si>
    <t>02580-C18-DOSP6</t>
  </si>
  <si>
    <t>2-6" &amp; 2-8" Duct Standard Duct Bank (2W X 1H &amp; 2W X 1H) All Depths</t>
  </si>
  <si>
    <t>02580-C18-DOSP7</t>
  </si>
  <si>
    <t>DEV MANHOLE (8'X16'10') 0-5' Deep (DEV provided manhole frame anc covers)</t>
  </si>
  <si>
    <t>02580-C18-DOSP8</t>
  </si>
  <si>
    <t>INSTALL 78"X48" DEV SPLICE BOX (PROVIDED BY DEV)</t>
  </si>
  <si>
    <t>02580-C18-DOSP9</t>
  </si>
  <si>
    <t>Furnish and Install DEV Meter Base or Meter Pedestal and Disconnect Switch</t>
  </si>
  <si>
    <t>02580-C18-DOS10</t>
  </si>
  <si>
    <t>Internal/external secondary service connections including all materials, appurtenances, labor, permitting, and coordination to make the secondary service connections in accordance with the latest edition of Dominion Energy’s Blue Book.</t>
  </si>
  <si>
    <t>02580-C18-CO130</t>
  </si>
  <si>
    <t>2-4" Duct Standard Duct Bank (2W X 1H)All Depths</t>
  </si>
  <si>
    <t>02580-C18-CO140</t>
  </si>
  <si>
    <t>02580-C18-COSP1</t>
  </si>
  <si>
    <t>02580-C18-COSP2</t>
  </si>
  <si>
    <t>5-4" Duct Standard Duct Bank (2W X 3H) All Depths</t>
  </si>
  <si>
    <t>02580-C18-COSP3</t>
  </si>
  <si>
    <t>7-4" Duct Standard Duct Bank (2W X 4H) All Depths</t>
  </si>
  <si>
    <t>02580-C18-COSP4</t>
  </si>
  <si>
    <t>INSTALL COMCAST DOUBLE VAULT  (62.5" x 40") (Vault Provided by Comcast)</t>
  </si>
  <si>
    <t>02580-C18-COSP5</t>
  </si>
  <si>
    <t>INSTALL COMCAST 2'x3' HAND HOLE (Handhole Provided by Comcast)</t>
  </si>
  <si>
    <t>Segment C Total :</t>
  </si>
  <si>
    <t>02900-C10-SP100</t>
  </si>
  <si>
    <t>Four (4) Inch Yellow Longitudinal Skip Line (Two (2) Foot Line/ Four (4) Foot Spacing), Note: Six (6) LF Consists of Two (2) LF of Marking and Four (4) LF of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</si>
</sst>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sz val="11"/>
      <name val="Calibri"/>
      <family val="2"/>
      <scheme val="minor"/>
    </font>
    <font>
      <b/>
      <sz val="11"/>
      <name val="Calibri"/>
      <family val="2"/>
      <scheme val="minor"/>
    </font>
    <font>
      <sz val="7"/>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cellStyleXfs>
  <cellXfs count="82">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8" xfId="0" applyNumberFormat="1" applyFont="1" applyBorder="1" applyAlignment="1">
      <alignment horizontal="center" vertical="center"/>
    </xf>
    <xf numFmtId="0" fontId="4" fillId="0" borderId="5" xfId="0" applyFont="1" applyBorder="1" applyAlignment="1">
      <alignment horizontal="center" vertical="center" wrapText="1"/>
    </xf>
    <xf numFmtId="164" fontId="5" fillId="0" borderId="6" xfId="0" applyNumberFormat="1" applyFont="1" applyBorder="1" applyAlignment="1">
      <alignment horizontal="center" vertical="center"/>
    </xf>
    <xf numFmtId="0" fontId="0" fillId="0" borderId="0" xfId="0" applyAlignment="1">
      <alignment vertical="center"/>
    </xf>
    <xf numFmtId="164" fontId="5" fillId="0" borderId="2" xfId="0" applyNumberFormat="1" applyFont="1" applyBorder="1" applyAlignment="1">
      <alignment horizontal="center" vertical="center"/>
    </xf>
    <xf numFmtId="0" fontId="0" fillId="0" borderId="0" xfId="0" applyAlignment="1">
      <alignment wrapText="1"/>
    </xf>
    <xf numFmtId="164" fontId="0" fillId="0" borderId="0" xfId="0" applyNumberFormat="1"/>
    <xf numFmtId="0" fontId="2" fillId="2" borderId="7" xfId="0" applyFont="1" applyFill="1" applyBorder="1" applyAlignment="1">
      <alignment wrapText="1"/>
    </xf>
    <xf numFmtId="0" fontId="2" fillId="2" borderId="7" xfId="0" applyFont="1" applyFill="1" applyBorder="1"/>
    <xf numFmtId="164" fontId="2" fillId="2" borderId="7" xfId="0" applyNumberFormat="1" applyFont="1" applyFill="1" applyBorder="1"/>
    <xf numFmtId="0" fontId="2" fillId="0" borderId="0" xfId="0" applyFont="1"/>
    <xf numFmtId="0" fontId="2" fillId="0" borderId="0" xfId="0" applyFont="1" applyAlignment="1">
      <alignment wrapText="1"/>
    </xf>
    <xf numFmtId="0" fontId="2" fillId="2" borderId="10" xfId="0" applyFont="1" applyFill="1" applyBorder="1" applyAlignment="1">
      <alignment wrapText="1"/>
    </xf>
    <xf numFmtId="0" fontId="2" fillId="2" borderId="10" xfId="0" applyFont="1" applyFill="1" applyBorder="1"/>
    <xf numFmtId="0" fontId="0" fillId="0" borderId="11" xfId="0" applyBorder="1"/>
    <xf numFmtId="0" fontId="0" fillId="0" borderId="11" xfId="0" applyBorder="1" applyAlignment="1">
      <alignment wrapText="1"/>
    </xf>
    <xf numFmtId="0" fontId="0" fillId="3" borderId="11" xfId="0" applyFill="1" applyBorder="1"/>
    <xf numFmtId="0" fontId="2" fillId="0" borderId="11" xfId="0" applyFont="1" applyBorder="1"/>
    <xf numFmtId="0" fontId="8" fillId="0" borderId="10" xfId="0" applyFont="1" applyBorder="1"/>
    <xf numFmtId="0" fontId="0" fillId="0" borderId="10" xfId="0" applyBorder="1" applyAlignment="1">
      <alignment wrapText="1"/>
    </xf>
    <xf numFmtId="0" fontId="0" fillId="3" borderId="10" xfId="0" applyFill="1" applyBorder="1"/>
    <xf numFmtId="0" fontId="0" fillId="0" borderId="10" xfId="0" applyBorder="1"/>
    <xf numFmtId="164" fontId="0" fillId="0" borderId="10" xfId="0" applyNumberFormat="1" applyBorder="1"/>
    <xf numFmtId="164" fontId="2" fillId="0" borderId="0" xfId="0" applyNumberFormat="1" applyFont="1"/>
    <xf numFmtId="164" fontId="2" fillId="0" borderId="7" xfId="0" applyNumberFormat="1" applyFont="1" applyBorder="1"/>
    <xf numFmtId="0" fontId="0" fillId="0" borderId="12" xfId="0" applyBorder="1"/>
    <xf numFmtId="0" fontId="0" fillId="0" borderId="12" xfId="0" applyBorder="1" applyAlignment="1">
      <alignment wrapText="1"/>
    </xf>
    <xf numFmtId="7" fontId="10" fillId="0" borderId="12" xfId="2" applyNumberFormat="1" applyFont="1" applyBorder="1" applyAlignment="1">
      <alignment horizontal="right" vertical="center"/>
    </xf>
    <xf numFmtId="7" fontId="10" fillId="0" borderId="13" xfId="2" applyNumberFormat="1" applyFont="1" applyBorder="1" applyAlignment="1">
      <alignment vertical="center"/>
    </xf>
    <xf numFmtId="7" fontId="10" fillId="0" borderId="0" xfId="2" applyNumberFormat="1" applyFont="1" applyAlignment="1">
      <alignment horizontal="right" vertical="center"/>
    </xf>
    <xf numFmtId="7" fontId="10" fillId="0" borderId="0" xfId="2" applyNumberFormat="1" applyFont="1" applyAlignment="1">
      <alignment vertical="center"/>
    </xf>
    <xf numFmtId="0" fontId="0" fillId="0" borderId="14" xfId="0" applyBorder="1"/>
    <xf numFmtId="0" fontId="0" fillId="0" borderId="14" xfId="0" applyBorder="1" applyAlignment="1">
      <alignment wrapText="1"/>
    </xf>
    <xf numFmtId="0" fontId="10" fillId="0" borderId="14" xfId="0" applyFont="1" applyBorder="1" applyAlignment="1">
      <alignment horizontal="right"/>
    </xf>
    <xf numFmtId="0" fontId="6" fillId="0" borderId="0" xfId="2" applyFont="1" applyAlignment="1">
      <alignment vertical="center" wrapText="1"/>
    </xf>
    <xf numFmtId="0" fontId="11" fillId="0" borderId="0" xfId="2" applyFont="1" applyAlignment="1" applyProtection="1">
      <alignment vertical="center"/>
      <protection locked="0"/>
    </xf>
    <xf numFmtId="0" fontId="11" fillId="0" borderId="0" xfId="2" applyFont="1" applyAlignment="1">
      <alignment vertical="center"/>
    </xf>
    <xf numFmtId="0" fontId="10" fillId="0" borderId="0" xfId="2" applyFont="1" applyAlignment="1">
      <alignment horizontal="right" vertical="center"/>
    </xf>
    <xf numFmtId="7" fontId="12" fillId="0" borderId="7" xfId="2" applyNumberFormat="1" applyFont="1" applyBorder="1" applyAlignment="1">
      <alignment vertical="center"/>
    </xf>
    <xf numFmtId="164" fontId="2" fillId="2" borderId="9" xfId="0" applyNumberFormat="1" applyFont="1" applyFill="1" applyBorder="1"/>
    <xf numFmtId="164" fontId="2" fillId="0" borderId="9" xfId="0" applyNumberFormat="1" applyFont="1" applyBorder="1"/>
    <xf numFmtId="164" fontId="10" fillId="0" borderId="7" xfId="0" applyNumberFormat="1" applyFont="1" applyBorder="1"/>
    <xf numFmtId="164" fontId="2" fillId="0" borderId="13" xfId="0" applyNumberFormat="1" applyFont="1" applyBorder="1"/>
    <xf numFmtId="164" fontId="0" fillId="0" borderId="9" xfId="0" applyNumberFormat="1" applyBorder="1"/>
    <xf numFmtId="164" fontId="2" fillId="2" borderId="10" xfId="0" applyNumberFormat="1" applyFont="1" applyFill="1" applyBorder="1" applyAlignment="1">
      <alignment wrapText="1"/>
    </xf>
    <xf numFmtId="0" fontId="8" fillId="0" borderId="11" xfId="0" applyFont="1" applyBorder="1"/>
    <xf numFmtId="0" fontId="0" fillId="3" borderId="14" xfId="0" applyFill="1" applyBorder="1"/>
    <xf numFmtId="0" fontId="2" fillId="0" borderId="14" xfId="0" applyFont="1" applyBorder="1"/>
    <xf numFmtId="0" fontId="8" fillId="0" borderId="14" xfId="0" applyFont="1" applyBorder="1"/>
    <xf numFmtId="164" fontId="2" fillId="2" borderId="10" xfId="0" applyNumberFormat="1" applyFont="1" applyFill="1" applyBorder="1"/>
    <xf numFmtId="0" fontId="13" fillId="3" borderId="10" xfId="0" applyFont="1" applyFill="1" applyBorder="1"/>
    <xf numFmtId="0" fontId="14" fillId="0" borderId="0" xfId="0" applyFont="1" applyAlignment="1">
      <alignment wrapText="1"/>
    </xf>
    <xf numFmtId="0" fontId="13" fillId="0" borderId="10" xfId="0" applyFont="1" applyBorder="1" applyAlignment="1">
      <alignment wrapText="1"/>
    </xf>
    <xf numFmtId="0" fontId="15" fillId="0" borderId="10" xfId="0" applyFont="1" applyBorder="1"/>
    <xf numFmtId="1" fontId="13" fillId="3" borderId="10" xfId="0" applyNumberFormat="1" applyFont="1" applyFill="1" applyBorder="1"/>
    <xf numFmtId="0" fontId="13" fillId="0" borderId="10" xfId="0" applyFont="1" applyBorder="1"/>
    <xf numFmtId="164" fontId="13" fillId="0" borderId="10" xfId="0" applyNumberFormat="1" applyFont="1" applyBorder="1"/>
    <xf numFmtId="164" fontId="13" fillId="0" borderId="9" xfId="0" applyNumberFormat="1" applyFont="1" applyBorder="1"/>
    <xf numFmtId="164" fontId="2" fillId="0" borderId="11" xfId="0" applyNumberFormat="1" applyFont="1" applyBorder="1"/>
    <xf numFmtId="0" fontId="0" fillId="3" borderId="10" xfId="0" applyFill="1" applyBorder="1" applyAlignment="1">
      <alignment horizontal="right"/>
    </xf>
    <xf numFmtId="7" fontId="6" fillId="0" borderId="9" xfId="0" applyNumberFormat="1" applyFont="1" applyBorder="1" applyAlignment="1">
      <alignment vertical="center"/>
    </xf>
    <xf numFmtId="7" fontId="13" fillId="0" borderId="9" xfId="0" applyNumberFormat="1" applyFont="1" applyBorder="1" applyAlignment="1">
      <alignment vertical="center"/>
    </xf>
    <xf numFmtId="7" fontId="6" fillId="0" borderId="9" xfId="0" applyNumberFormat="1" applyFont="1" applyBorder="1" applyAlignment="1">
      <alignment horizontal="right"/>
    </xf>
    <xf numFmtId="0" fontId="0" fillId="0" borderId="15" xfId="0" applyBorder="1"/>
    <xf numFmtId="0" fontId="13" fillId="0" borderId="10" xfId="0" applyFont="1" applyBorder="1" applyAlignment="1">
      <alignment vertical="top" wrapText="1"/>
    </xf>
    <xf numFmtId="0" fontId="8" fillId="0" borderId="7" xfId="0" applyFont="1" applyBorder="1"/>
    <xf numFmtId="0" fontId="0" fillId="0" borderId="7" xfId="0" applyBorder="1" applyAlignment="1">
      <alignment wrapText="1"/>
    </xf>
    <xf numFmtId="0" fontId="0" fillId="3" borderId="7" xfId="0" applyFill="1" applyBorder="1"/>
    <xf numFmtId="0" fontId="0" fillId="0" borderId="7" xfId="0" applyBorder="1"/>
    <xf numFmtId="9" fontId="0" fillId="0" borderId="10" xfId="1" applyFont="1" applyBorder="1"/>
    <xf numFmtId="0" fontId="17" fillId="0" borderId="10" xfId="0" applyFont="1" applyBorder="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3">
    <cellStyle name="Normal" xfId="0" builtinId="0"/>
    <cellStyle name="Normal 2" xfId="2" xr:uid="{F028F28D-D5D8-4C7B-BB71-176B2446E970}"/>
    <cellStyle name="Percent" xfId="1" builtinId="5"/>
  </cellStyles>
  <dxfs count="42">
    <dxf>
      <fill>
        <patternFill>
          <bgColor rgb="FFCCFF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3999450666829432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5" tint="0.39994506668294322"/>
        </patternFill>
      </fill>
    </dxf>
    <dxf>
      <fill>
        <patternFill>
          <bgColor rgb="FFCCFFCC"/>
        </patternFill>
      </fill>
    </dxf>
    <dxf>
      <fill>
        <patternFill>
          <bgColor rgb="FFCCFFCC"/>
        </patternFill>
      </fill>
    </dxf>
    <dxf>
      <fill>
        <patternFill>
          <bgColor theme="5" tint="0.39994506668294322"/>
        </patternFill>
      </fill>
    </dxf>
    <dxf>
      <fill>
        <patternFill>
          <bgColor rgb="FFCCFF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3999450666829432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5" tint="0.39994506668294322"/>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insworth Marshall" id="{4F988ABA-7D8E-45CD-97E1-D10E51705540}" userId="S::amarshall1@arlingtonva.us::5f620c89-63e2-4fee-86f4-99df28c2ff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65" dT="2020-12-22T20:01:43.43" personId="{4F988ABA-7D8E-45CD-97E1-D10E51705540}" id="{EBE241E0-547A-48C3-8E6F-8608A73B8266}">
    <text>Review Needed. This values should not be used in conjunction with the E&amp;S percentage line item.</text>
  </threadedComment>
</ThreadedComments>
</file>

<file path=xl/threadedComments/threadedComment2.xml><?xml version="1.0" encoding="utf-8"?>
<ThreadedComments xmlns="http://schemas.microsoft.com/office/spreadsheetml/2018/threadedcomments" xmlns:x="http://schemas.openxmlformats.org/spreadsheetml/2006/main">
  <threadedComment ref="F169" dT="2020-12-22T20:01:43.43" personId="{4F988ABA-7D8E-45CD-97E1-D10E51705540}" id="{F53D08E2-269E-4783-9E95-2D4EA31E97F9}">
    <text>Review Needed. This values should not be used in conjunction with the E&amp;S percentage line item.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0970-507E-4EE3-83D2-3FD5EA6352A7}">
  <dimension ref="A2:B8"/>
  <sheetViews>
    <sheetView zoomScale="110" zoomScaleNormal="110" workbookViewId="0">
      <selection activeCell="B6" sqref="B6"/>
    </sheetView>
  </sheetViews>
  <sheetFormatPr defaultRowHeight="14.5" x14ac:dyDescent="0.35"/>
  <cols>
    <col min="1" max="1" width="48.7265625" customWidth="1"/>
    <col min="2" max="2" width="24.7265625" customWidth="1"/>
  </cols>
  <sheetData>
    <row r="2" spans="1:2" ht="15" thickBot="1" x14ac:dyDescent="0.4"/>
    <row r="3" spans="1:2" s="8" customFormat="1" ht="40.15" customHeight="1" thickBot="1" x14ac:dyDescent="0.4">
      <c r="A3" s="76" t="s">
        <v>0</v>
      </c>
      <c r="B3" s="77"/>
    </row>
    <row r="4" spans="1:2" s="8" customFormat="1" ht="30" customHeight="1" thickBot="1" x14ac:dyDescent="0.4">
      <c r="A4" s="78" t="s">
        <v>1</v>
      </c>
      <c r="B4" s="79"/>
    </row>
    <row r="5" spans="1:2" s="8" customFormat="1" ht="30" customHeight="1" thickBot="1" x14ac:dyDescent="0.4">
      <c r="A5" s="1" t="s">
        <v>2</v>
      </c>
      <c r="B5" s="2" t="s">
        <v>3</v>
      </c>
    </row>
    <row r="6" spans="1:2" s="8" customFormat="1" ht="30" customHeight="1" x14ac:dyDescent="0.35">
      <c r="A6" s="3" t="s">
        <v>4</v>
      </c>
      <c r="B6" s="9">
        <f>+'Segment C'!F219</f>
        <v>0</v>
      </c>
    </row>
    <row r="7" spans="1:2" s="8" customFormat="1" ht="30" customHeight="1" thickBot="1" x14ac:dyDescent="0.4">
      <c r="A7" s="4" t="s">
        <v>5</v>
      </c>
      <c r="B7" s="5">
        <f>+'Segment D'!F208</f>
        <v>0</v>
      </c>
    </row>
    <row r="8" spans="1:2" s="8" customFormat="1" ht="30" customHeight="1" thickBot="1" x14ac:dyDescent="0.4">
      <c r="A8" s="6" t="s">
        <v>6</v>
      </c>
      <c r="B8" s="7">
        <f>+B6+B7</f>
        <v>0</v>
      </c>
    </row>
  </sheetData>
  <mergeCells count="2">
    <mergeCell ref="A3:B3"/>
    <mergeCell ref="A4:B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4A1D-7941-47E3-849C-7BD73F0C0795}">
  <dimension ref="A1:F219"/>
  <sheetViews>
    <sheetView tabSelected="1" topLeftCell="A122" zoomScale="106" zoomScaleNormal="106" workbookViewId="0">
      <selection activeCell="E128" sqref="E128"/>
    </sheetView>
  </sheetViews>
  <sheetFormatPr defaultRowHeight="14.5" x14ac:dyDescent="0.35"/>
  <cols>
    <col min="1" max="1" width="14.7265625" customWidth="1"/>
    <col min="2" max="2" width="36.7265625" style="10" customWidth="1"/>
    <col min="3" max="3" width="5.7265625" customWidth="1"/>
    <col min="4" max="4" width="4.7265625" customWidth="1"/>
    <col min="5" max="5" width="10.7265625" customWidth="1"/>
    <col min="6" max="6" width="16.7265625" style="11" customWidth="1"/>
  </cols>
  <sheetData>
    <row r="1" spans="1:6" ht="79.900000000000006" customHeight="1" x14ac:dyDescent="0.35">
      <c r="A1" s="80" t="s">
        <v>7</v>
      </c>
      <c r="B1" s="81"/>
      <c r="C1" s="81"/>
      <c r="D1" s="81"/>
      <c r="E1" s="81"/>
      <c r="F1" s="81"/>
    </row>
    <row r="3" spans="1:6" x14ac:dyDescent="0.35">
      <c r="A3" s="12" t="s">
        <v>8</v>
      </c>
      <c r="B3" s="12" t="s">
        <v>9</v>
      </c>
      <c r="C3" s="13" t="s">
        <v>10</v>
      </c>
      <c r="D3" s="13" t="s">
        <v>11</v>
      </c>
      <c r="E3" s="12" t="s">
        <v>12</v>
      </c>
      <c r="F3" s="14" t="s">
        <v>13</v>
      </c>
    </row>
    <row r="4" spans="1:6" x14ac:dyDescent="0.35">
      <c r="A4" s="15" t="s">
        <v>14</v>
      </c>
      <c r="B4" s="16" t="s">
        <v>15</v>
      </c>
      <c r="F4" s="68"/>
    </row>
    <row r="5" spans="1:6" x14ac:dyDescent="0.35">
      <c r="A5" s="17" t="s">
        <v>8</v>
      </c>
      <c r="B5" s="17" t="s">
        <v>9</v>
      </c>
      <c r="C5" s="18" t="s">
        <v>10</v>
      </c>
      <c r="D5" s="18" t="s">
        <v>11</v>
      </c>
      <c r="E5" s="17" t="s">
        <v>12</v>
      </c>
      <c r="F5" s="44" t="s">
        <v>13</v>
      </c>
    </row>
    <row r="6" spans="1:6" ht="29" x14ac:dyDescent="0.35">
      <c r="A6" s="23" t="s">
        <v>16</v>
      </c>
      <c r="B6" s="24" t="s">
        <v>17</v>
      </c>
      <c r="C6" s="25">
        <v>3515</v>
      </c>
      <c r="D6" s="26" t="s">
        <v>18</v>
      </c>
      <c r="E6" s="27"/>
      <c r="F6" s="48">
        <f t="shared" ref="F6:F7" si="0">IFERROR($C6*$E6, "")</f>
        <v>0</v>
      </c>
    </row>
    <row r="7" spans="1:6" ht="29.5" thickBot="1" x14ac:dyDescent="0.4">
      <c r="A7" s="23" t="s">
        <v>19</v>
      </c>
      <c r="B7" s="24" t="s">
        <v>20</v>
      </c>
      <c r="C7" s="25">
        <v>3685</v>
      </c>
      <c r="D7" s="26" t="s">
        <v>18</v>
      </c>
      <c r="E7" s="27"/>
      <c r="F7" s="48">
        <f t="shared" si="0"/>
        <v>0</v>
      </c>
    </row>
    <row r="8" spans="1:6" ht="15" thickTop="1" x14ac:dyDescent="0.35">
      <c r="A8" s="19"/>
      <c r="B8" s="20"/>
      <c r="C8" s="21"/>
      <c r="D8" s="19"/>
      <c r="E8" s="22" t="s">
        <v>21</v>
      </c>
      <c r="F8" s="47">
        <f>SUM(F6:F7)</f>
        <v>0</v>
      </c>
    </row>
    <row r="10" spans="1:6" x14ac:dyDescent="0.35">
      <c r="A10" s="15" t="s">
        <v>22</v>
      </c>
      <c r="B10" s="16" t="s">
        <v>15</v>
      </c>
    </row>
    <row r="11" spans="1:6" x14ac:dyDescent="0.35">
      <c r="A11" s="17" t="s">
        <v>8</v>
      </c>
      <c r="B11" s="17" t="s">
        <v>9</v>
      </c>
      <c r="C11" s="18" t="s">
        <v>10</v>
      </c>
      <c r="D11" s="18" t="s">
        <v>11</v>
      </c>
      <c r="E11" s="49" t="s">
        <v>12</v>
      </c>
      <c r="F11" s="44" t="s">
        <v>13</v>
      </c>
    </row>
    <row r="12" spans="1:6" ht="28.9" customHeight="1" x14ac:dyDescent="0.35">
      <c r="A12" s="23" t="s">
        <v>24</v>
      </c>
      <c r="B12" s="24" t="s">
        <v>25</v>
      </c>
      <c r="C12" s="25">
        <v>763</v>
      </c>
      <c r="D12" s="26" t="s">
        <v>26</v>
      </c>
      <c r="E12" s="27"/>
      <c r="F12" s="48">
        <f t="shared" ref="F12:F17" si="1">IFERROR($C12*$E12, "")</f>
        <v>0</v>
      </c>
    </row>
    <row r="13" spans="1:6" ht="58" x14ac:dyDescent="0.35">
      <c r="A13" s="23" t="s">
        <v>27</v>
      </c>
      <c r="B13" s="24" t="s">
        <v>28</v>
      </c>
      <c r="C13" s="25">
        <v>4414</v>
      </c>
      <c r="D13" s="26" t="s">
        <v>26</v>
      </c>
      <c r="E13" s="27"/>
      <c r="F13" s="48">
        <f t="shared" si="1"/>
        <v>0</v>
      </c>
    </row>
    <row r="14" spans="1:6" ht="29" x14ac:dyDescent="0.35">
      <c r="A14" s="23" t="s">
        <v>32</v>
      </c>
      <c r="B14" s="24" t="s">
        <v>33</v>
      </c>
      <c r="C14" s="25">
        <v>983</v>
      </c>
      <c r="D14" s="26" t="s">
        <v>31</v>
      </c>
      <c r="E14" s="27"/>
      <c r="F14" s="48">
        <f t="shared" si="1"/>
        <v>0</v>
      </c>
    </row>
    <row r="15" spans="1:6" ht="14.5" customHeight="1" x14ac:dyDescent="0.35">
      <c r="A15" s="23" t="s">
        <v>34</v>
      </c>
      <c r="B15" s="24" t="s">
        <v>35</v>
      </c>
      <c r="C15" s="25">
        <v>83</v>
      </c>
      <c r="D15" s="26" t="s">
        <v>31</v>
      </c>
      <c r="E15" s="27"/>
      <c r="F15" s="48">
        <f t="shared" si="1"/>
        <v>0</v>
      </c>
    </row>
    <row r="16" spans="1:6" ht="28.9" customHeight="1" x14ac:dyDescent="0.35">
      <c r="A16" s="23" t="s">
        <v>36</v>
      </c>
      <c r="B16" s="24" t="s">
        <v>37</v>
      </c>
      <c r="C16" s="25">
        <v>475</v>
      </c>
      <c r="D16" s="26" t="s">
        <v>31</v>
      </c>
      <c r="E16" s="27"/>
      <c r="F16" s="48">
        <f t="shared" si="1"/>
        <v>0</v>
      </c>
    </row>
    <row r="17" spans="1:6" ht="28.9" customHeight="1" x14ac:dyDescent="0.35">
      <c r="A17" s="23" t="s">
        <v>38</v>
      </c>
      <c r="B17" s="24" t="s">
        <v>39</v>
      </c>
      <c r="C17" s="25">
        <v>170</v>
      </c>
      <c r="D17" s="26" t="s">
        <v>40</v>
      </c>
      <c r="E17" s="27"/>
      <c r="F17" s="48">
        <f t="shared" si="1"/>
        <v>0</v>
      </c>
    </row>
    <row r="18" spans="1:6" ht="58" x14ac:dyDescent="0.35">
      <c r="A18" s="23" t="s">
        <v>41</v>
      </c>
      <c r="B18" s="24" t="s">
        <v>319</v>
      </c>
      <c r="C18" s="25">
        <v>70</v>
      </c>
      <c r="D18" s="26" t="s">
        <v>18</v>
      </c>
      <c r="E18" s="27"/>
      <c r="F18" s="48">
        <f>IFERROR($C18*$E18, "")</f>
        <v>0</v>
      </c>
    </row>
    <row r="19" spans="1:6" ht="29" x14ac:dyDescent="0.35">
      <c r="A19" s="23" t="s">
        <v>320</v>
      </c>
      <c r="B19" s="24" t="s">
        <v>44</v>
      </c>
      <c r="C19" s="25">
        <v>215</v>
      </c>
      <c r="D19" s="26" t="s">
        <v>26</v>
      </c>
      <c r="E19" s="27"/>
      <c r="F19" s="48">
        <f>IFERROR($C19*$E19, "")</f>
        <v>0</v>
      </c>
    </row>
    <row r="20" spans="1:6" ht="73" thickBot="1" x14ac:dyDescent="0.4">
      <c r="A20" s="23" t="s">
        <v>45</v>
      </c>
      <c r="B20" s="24" t="s">
        <v>321</v>
      </c>
      <c r="C20" s="25">
        <v>2751</v>
      </c>
      <c r="D20" s="26" t="s">
        <v>31</v>
      </c>
      <c r="E20" s="27"/>
      <c r="F20" s="48">
        <f>IFERROR($C20*$E20, "")</f>
        <v>0</v>
      </c>
    </row>
    <row r="21" spans="1:6" ht="15" thickTop="1" x14ac:dyDescent="0.35">
      <c r="A21" s="19"/>
      <c r="B21" s="20"/>
      <c r="C21" s="21"/>
      <c r="D21" s="19"/>
      <c r="E21" s="22" t="s">
        <v>21</v>
      </c>
      <c r="F21" s="47">
        <f>SUM(F12:F20)</f>
        <v>0</v>
      </c>
    </row>
    <row r="23" spans="1:6" x14ac:dyDescent="0.35">
      <c r="A23" s="15" t="s">
        <v>47</v>
      </c>
      <c r="B23" s="16" t="s">
        <v>322</v>
      </c>
    </row>
    <row r="24" spans="1:6" x14ac:dyDescent="0.35">
      <c r="A24" s="17" t="s">
        <v>8</v>
      </c>
      <c r="B24" s="17" t="s">
        <v>9</v>
      </c>
      <c r="C24" s="18" t="s">
        <v>10</v>
      </c>
      <c r="D24" s="18" t="s">
        <v>11</v>
      </c>
      <c r="E24" s="18" t="s">
        <v>49</v>
      </c>
      <c r="F24" s="44" t="s">
        <v>13</v>
      </c>
    </row>
    <row r="25" spans="1:6" ht="29" x14ac:dyDescent="0.35">
      <c r="A25" s="23" t="s">
        <v>50</v>
      </c>
      <c r="B25" s="24" t="s">
        <v>51</v>
      </c>
      <c r="C25" s="25">
        <v>1532</v>
      </c>
      <c r="D25" s="26" t="s">
        <v>31</v>
      </c>
      <c r="E25" s="27"/>
      <c r="F25" s="48">
        <f t="shared" ref="F25:F30" si="2">IFERROR($C25*$E25, "")</f>
        <v>0</v>
      </c>
    </row>
    <row r="26" spans="1:6" ht="29" x14ac:dyDescent="0.35">
      <c r="A26" s="58" t="s">
        <v>52</v>
      </c>
      <c r="B26" s="57" t="s">
        <v>53</v>
      </c>
      <c r="C26" s="55">
        <v>155</v>
      </c>
      <c r="D26" s="60" t="s">
        <v>54</v>
      </c>
      <c r="E26" s="61"/>
      <c r="F26" s="62">
        <f t="shared" si="2"/>
        <v>0</v>
      </c>
    </row>
    <row r="27" spans="1:6" ht="29" x14ac:dyDescent="0.35">
      <c r="A27" s="23" t="s">
        <v>55</v>
      </c>
      <c r="B27" s="24" t="s">
        <v>323</v>
      </c>
      <c r="C27" s="25">
        <v>3795</v>
      </c>
      <c r="D27" s="26" t="s">
        <v>54</v>
      </c>
      <c r="E27" s="27"/>
      <c r="F27" s="48">
        <f t="shared" si="2"/>
        <v>0</v>
      </c>
    </row>
    <row r="28" spans="1:6" ht="29" x14ac:dyDescent="0.35">
      <c r="A28" s="23" t="s">
        <v>57</v>
      </c>
      <c r="B28" s="24" t="s">
        <v>58</v>
      </c>
      <c r="C28" s="25">
        <v>2533</v>
      </c>
      <c r="D28" s="26" t="s">
        <v>54</v>
      </c>
      <c r="E28" s="27"/>
      <c r="F28" s="48">
        <f t="shared" si="2"/>
        <v>0</v>
      </c>
    </row>
    <row r="29" spans="1:6" ht="29" x14ac:dyDescent="0.35">
      <c r="A29" s="23" t="s">
        <v>59</v>
      </c>
      <c r="B29" s="24" t="s">
        <v>60</v>
      </c>
      <c r="C29" s="25">
        <v>40</v>
      </c>
      <c r="D29" s="26" t="s">
        <v>54</v>
      </c>
      <c r="E29" s="27"/>
      <c r="F29" s="48">
        <f t="shared" si="2"/>
        <v>0</v>
      </c>
    </row>
    <row r="30" spans="1:6" ht="29.5" thickBot="1" x14ac:dyDescent="0.4">
      <c r="A30" s="23" t="s">
        <v>61</v>
      </c>
      <c r="B30" s="24" t="s">
        <v>62</v>
      </c>
      <c r="C30" s="25">
        <v>1452</v>
      </c>
      <c r="D30" s="26" t="s">
        <v>54</v>
      </c>
      <c r="E30" s="27"/>
      <c r="F30" s="48">
        <f t="shared" si="2"/>
        <v>0</v>
      </c>
    </row>
    <row r="31" spans="1:6" ht="15" thickTop="1" x14ac:dyDescent="0.35">
      <c r="A31" s="50"/>
      <c r="B31" s="20"/>
      <c r="C31" s="21"/>
      <c r="D31" s="19"/>
      <c r="E31" s="22" t="s">
        <v>21</v>
      </c>
      <c r="F31" s="47">
        <f>SUM(F25:F30)</f>
        <v>0</v>
      </c>
    </row>
    <row r="33" spans="1:6" x14ac:dyDescent="0.35">
      <c r="A33" s="15" t="s">
        <v>63</v>
      </c>
      <c r="B33" s="16" t="s">
        <v>64</v>
      </c>
    </row>
    <row r="34" spans="1:6" x14ac:dyDescent="0.35">
      <c r="A34" s="17" t="s">
        <v>8</v>
      </c>
      <c r="B34" s="17" t="s">
        <v>9</v>
      </c>
      <c r="C34" s="18" t="s">
        <v>10</v>
      </c>
      <c r="D34" s="18" t="s">
        <v>11</v>
      </c>
      <c r="E34" s="18" t="s">
        <v>49</v>
      </c>
      <c r="F34" s="44" t="s">
        <v>13</v>
      </c>
    </row>
    <row r="35" spans="1:6" ht="29" x14ac:dyDescent="0.35">
      <c r="A35" s="23" t="s">
        <v>65</v>
      </c>
      <c r="B35" s="24" t="s">
        <v>66</v>
      </c>
      <c r="C35" s="25">
        <v>50</v>
      </c>
      <c r="D35" s="26" t="s">
        <v>26</v>
      </c>
      <c r="E35" s="27"/>
      <c r="F35" s="48">
        <f t="shared" ref="F35:F48" si="3">IFERROR($C35*$E35, "")</f>
        <v>0</v>
      </c>
    </row>
    <row r="36" spans="1:6" ht="29" x14ac:dyDescent="0.35">
      <c r="A36" s="23" t="s">
        <v>67</v>
      </c>
      <c r="B36" s="24" t="s">
        <v>68</v>
      </c>
      <c r="C36" s="25">
        <v>725</v>
      </c>
      <c r="D36" s="26" t="s">
        <v>26</v>
      </c>
      <c r="E36" s="27"/>
      <c r="F36" s="48">
        <f t="shared" si="3"/>
        <v>0</v>
      </c>
    </row>
    <row r="37" spans="1:6" ht="29" x14ac:dyDescent="0.35">
      <c r="A37" s="23" t="s">
        <v>69</v>
      </c>
      <c r="B37" s="24" t="s">
        <v>70</v>
      </c>
      <c r="C37" s="25">
        <v>190</v>
      </c>
      <c r="D37" s="26" t="s">
        <v>26</v>
      </c>
      <c r="E37" s="27"/>
      <c r="F37" s="48">
        <f t="shared" si="3"/>
        <v>0</v>
      </c>
    </row>
    <row r="38" spans="1:6" x14ac:dyDescent="0.35">
      <c r="A38" s="23" t="s">
        <v>73</v>
      </c>
      <c r="B38" s="24" t="s">
        <v>74</v>
      </c>
      <c r="C38" s="25">
        <v>2450</v>
      </c>
      <c r="D38" s="26" t="s">
        <v>26</v>
      </c>
      <c r="E38" s="27"/>
      <c r="F38" s="48">
        <f t="shared" si="3"/>
        <v>0</v>
      </c>
    </row>
    <row r="39" spans="1:6" ht="29" x14ac:dyDescent="0.35">
      <c r="A39" s="23" t="s">
        <v>77</v>
      </c>
      <c r="B39" s="24" t="s">
        <v>78</v>
      </c>
      <c r="C39" s="25">
        <v>4</v>
      </c>
      <c r="D39" s="26" t="s">
        <v>79</v>
      </c>
      <c r="E39" s="27"/>
      <c r="F39" s="48">
        <f t="shared" si="3"/>
        <v>0</v>
      </c>
    </row>
    <row r="40" spans="1:6" ht="28.9" customHeight="1" x14ac:dyDescent="0.35">
      <c r="A40" s="23" t="s">
        <v>324</v>
      </c>
      <c r="B40" s="24" t="s">
        <v>325</v>
      </c>
      <c r="C40" s="25">
        <v>3</v>
      </c>
      <c r="D40" s="26" t="s">
        <v>79</v>
      </c>
      <c r="E40" s="27"/>
      <c r="F40" s="48">
        <f t="shared" si="3"/>
        <v>0</v>
      </c>
    </row>
    <row r="41" spans="1:6" ht="28.9" customHeight="1" x14ac:dyDescent="0.35">
      <c r="A41" s="23" t="s">
        <v>80</v>
      </c>
      <c r="B41" s="24" t="s">
        <v>81</v>
      </c>
      <c r="C41" s="25">
        <v>11</v>
      </c>
      <c r="D41" s="26" t="s">
        <v>79</v>
      </c>
      <c r="E41" s="27"/>
      <c r="F41" s="48">
        <f t="shared" si="3"/>
        <v>0</v>
      </c>
    </row>
    <row r="42" spans="1:6" ht="14.5" customHeight="1" x14ac:dyDescent="0.35">
      <c r="A42" s="23" t="s">
        <v>82</v>
      </c>
      <c r="B42" s="24" t="s">
        <v>83</v>
      </c>
      <c r="C42" s="25">
        <v>8</v>
      </c>
      <c r="D42" s="26" t="s">
        <v>79</v>
      </c>
      <c r="E42" s="27"/>
      <c r="F42" s="48">
        <f t="shared" si="3"/>
        <v>0</v>
      </c>
    </row>
    <row r="43" spans="1:6" ht="28.9" customHeight="1" x14ac:dyDescent="0.35">
      <c r="A43" s="23" t="s">
        <v>326</v>
      </c>
      <c r="B43" s="24" t="s">
        <v>327</v>
      </c>
      <c r="C43" s="25">
        <v>2</v>
      </c>
      <c r="D43" s="26" t="s">
        <v>79</v>
      </c>
      <c r="E43" s="27"/>
      <c r="F43" s="48">
        <f t="shared" si="3"/>
        <v>0</v>
      </c>
    </row>
    <row r="44" spans="1:6" ht="29" x14ac:dyDescent="0.35">
      <c r="A44" s="23" t="s">
        <v>84</v>
      </c>
      <c r="B44" s="24" t="s">
        <v>85</v>
      </c>
      <c r="C44" s="25">
        <v>2</v>
      </c>
      <c r="D44" s="26" t="s">
        <v>79</v>
      </c>
      <c r="E44" s="27"/>
      <c r="F44" s="48">
        <f t="shared" si="3"/>
        <v>0</v>
      </c>
    </row>
    <row r="45" spans="1:6" ht="29" x14ac:dyDescent="0.35">
      <c r="A45" s="23" t="s">
        <v>328</v>
      </c>
      <c r="B45" s="24" t="s">
        <v>329</v>
      </c>
      <c r="C45" s="25">
        <v>10</v>
      </c>
      <c r="D45" s="26" t="s">
        <v>88</v>
      </c>
      <c r="E45" s="27"/>
      <c r="F45" s="48">
        <f t="shared" si="3"/>
        <v>0</v>
      </c>
    </row>
    <row r="46" spans="1:6" ht="28.9" customHeight="1" x14ac:dyDescent="0.35">
      <c r="A46" s="23" t="s">
        <v>89</v>
      </c>
      <c r="B46" s="24" t="s">
        <v>90</v>
      </c>
      <c r="C46" s="25">
        <v>19</v>
      </c>
      <c r="D46" s="26" t="s">
        <v>88</v>
      </c>
      <c r="E46" s="27"/>
      <c r="F46" s="48">
        <f t="shared" si="3"/>
        <v>0</v>
      </c>
    </row>
    <row r="47" spans="1:6" ht="29" x14ac:dyDescent="0.35">
      <c r="A47" s="58" t="s">
        <v>330</v>
      </c>
      <c r="B47" s="24" t="s">
        <v>331</v>
      </c>
      <c r="C47" s="25">
        <v>41</v>
      </c>
      <c r="D47" s="26" t="s">
        <v>26</v>
      </c>
      <c r="E47" s="27"/>
      <c r="F47" s="48">
        <f>IFERROR($C47*$E47, "")</f>
        <v>0</v>
      </c>
    </row>
    <row r="48" spans="1:6" ht="29.5" thickBot="1" x14ac:dyDescent="0.4">
      <c r="A48" s="58" t="s">
        <v>332</v>
      </c>
      <c r="B48" s="24" t="s">
        <v>333</v>
      </c>
      <c r="C48" s="25">
        <v>2</v>
      </c>
      <c r="D48" s="26" t="s">
        <v>79</v>
      </c>
      <c r="E48" s="27"/>
      <c r="F48" s="48">
        <f t="shared" si="3"/>
        <v>0</v>
      </c>
    </row>
    <row r="49" spans="1:6" ht="15" thickTop="1" x14ac:dyDescent="0.35">
      <c r="A49" s="19"/>
      <c r="B49" s="20"/>
      <c r="C49" s="21"/>
      <c r="D49" s="19"/>
      <c r="E49" s="22" t="s">
        <v>21</v>
      </c>
      <c r="F49" s="47">
        <f>SUM(F35:F48)</f>
        <v>0</v>
      </c>
    </row>
    <row r="51" spans="1:6" hidden="1" x14ac:dyDescent="0.35">
      <c r="A51" s="15" t="s">
        <v>93</v>
      </c>
      <c r="B51" s="16" t="s">
        <v>94</v>
      </c>
    </row>
    <row r="52" spans="1:6" ht="15" hidden="1" thickBot="1" x14ac:dyDescent="0.4">
      <c r="A52" s="17" t="s">
        <v>8</v>
      </c>
      <c r="B52" s="17" t="s">
        <v>9</v>
      </c>
      <c r="C52" s="18" t="s">
        <v>10</v>
      </c>
      <c r="D52" s="18" t="s">
        <v>11</v>
      </c>
      <c r="E52" s="18" t="s">
        <v>49</v>
      </c>
      <c r="F52" s="44" t="s">
        <v>13</v>
      </c>
    </row>
    <row r="53" spans="1:6" ht="15" hidden="1" thickTop="1" x14ac:dyDescent="0.35">
      <c r="A53" s="19"/>
      <c r="B53" s="20"/>
      <c r="C53" s="21"/>
      <c r="D53" s="19"/>
      <c r="E53" s="22" t="s">
        <v>21</v>
      </c>
      <c r="F53" s="47"/>
    </row>
    <row r="55" spans="1:6" x14ac:dyDescent="0.35">
      <c r="A55" s="15" t="s">
        <v>95</v>
      </c>
      <c r="B55" s="16" t="s">
        <v>96</v>
      </c>
    </row>
    <row r="56" spans="1:6" x14ac:dyDescent="0.35">
      <c r="A56" s="17" t="s">
        <v>8</v>
      </c>
      <c r="B56" s="17" t="s">
        <v>9</v>
      </c>
      <c r="C56" s="18" t="s">
        <v>10</v>
      </c>
      <c r="D56" s="18" t="s">
        <v>11</v>
      </c>
      <c r="E56" s="18" t="s">
        <v>49</v>
      </c>
      <c r="F56" s="44" t="s">
        <v>13</v>
      </c>
    </row>
    <row r="57" spans="1:6" x14ac:dyDescent="0.35">
      <c r="A57" s="23" t="s">
        <v>97</v>
      </c>
      <c r="B57" s="24" t="s">
        <v>98</v>
      </c>
      <c r="C57" s="25">
        <v>17</v>
      </c>
      <c r="D57" s="26" t="s">
        <v>79</v>
      </c>
      <c r="E57" s="27"/>
      <c r="F57" s="48">
        <f t="shared" ref="F57:F75" si="4">IFERROR($C57*$E57, "")</f>
        <v>0</v>
      </c>
    </row>
    <row r="58" spans="1:6" x14ac:dyDescent="0.35">
      <c r="A58" s="23" t="s">
        <v>99</v>
      </c>
      <c r="B58" s="24" t="s">
        <v>100</v>
      </c>
      <c r="C58" s="25">
        <v>7</v>
      </c>
      <c r="D58" s="26" t="s">
        <v>79</v>
      </c>
      <c r="E58" s="27"/>
      <c r="F58" s="48">
        <f t="shared" si="4"/>
        <v>0</v>
      </c>
    </row>
    <row r="59" spans="1:6" x14ac:dyDescent="0.35">
      <c r="A59" s="23" t="s">
        <v>101</v>
      </c>
      <c r="B59" s="24" t="s">
        <v>102</v>
      </c>
      <c r="C59" s="25">
        <v>2</v>
      </c>
      <c r="D59" s="26" t="s">
        <v>79</v>
      </c>
      <c r="E59" s="27"/>
      <c r="F59" s="48">
        <f t="shared" si="4"/>
        <v>0</v>
      </c>
    </row>
    <row r="60" spans="1:6" x14ac:dyDescent="0.35">
      <c r="A60" s="23" t="s">
        <v>103</v>
      </c>
      <c r="B60" s="24" t="s">
        <v>104</v>
      </c>
      <c r="C60" s="25">
        <v>3</v>
      </c>
      <c r="D60" s="26" t="s">
        <v>79</v>
      </c>
      <c r="E60" s="27"/>
      <c r="F60" s="48">
        <f t="shared" si="4"/>
        <v>0</v>
      </c>
    </row>
    <row r="61" spans="1:6" x14ac:dyDescent="0.35">
      <c r="A61" s="23" t="s">
        <v>105</v>
      </c>
      <c r="B61" s="24" t="s">
        <v>106</v>
      </c>
      <c r="C61" s="25">
        <v>6</v>
      </c>
      <c r="D61" s="26" t="s">
        <v>79</v>
      </c>
      <c r="E61" s="27"/>
      <c r="F61" s="48">
        <f t="shared" si="4"/>
        <v>0</v>
      </c>
    </row>
    <row r="62" spans="1:6" x14ac:dyDescent="0.35">
      <c r="A62" s="23" t="s">
        <v>334</v>
      </c>
      <c r="B62" s="24" t="s">
        <v>335</v>
      </c>
      <c r="C62" s="25">
        <v>3</v>
      </c>
      <c r="D62" s="26" t="s">
        <v>79</v>
      </c>
      <c r="E62" s="27"/>
      <c r="F62" s="48">
        <f t="shared" si="4"/>
        <v>0</v>
      </c>
    </row>
    <row r="63" spans="1:6" x14ac:dyDescent="0.35">
      <c r="A63" s="23" t="s">
        <v>109</v>
      </c>
      <c r="B63" s="24" t="s">
        <v>110</v>
      </c>
      <c r="C63" s="25">
        <v>4</v>
      </c>
      <c r="D63" s="26" t="s">
        <v>79</v>
      </c>
      <c r="E63" s="27"/>
      <c r="F63" s="48">
        <f t="shared" si="4"/>
        <v>0</v>
      </c>
    </row>
    <row r="64" spans="1:6" ht="28.9" customHeight="1" x14ac:dyDescent="0.35">
      <c r="A64" s="23" t="s">
        <v>111</v>
      </c>
      <c r="B64" s="24" t="s">
        <v>112</v>
      </c>
      <c r="C64" s="25">
        <v>5</v>
      </c>
      <c r="D64" s="26" t="s">
        <v>79</v>
      </c>
      <c r="E64" s="27"/>
      <c r="F64" s="48">
        <f t="shared" si="4"/>
        <v>0</v>
      </c>
    </row>
    <row r="65" spans="1:6" x14ac:dyDescent="0.35">
      <c r="A65" s="23" t="s">
        <v>113</v>
      </c>
      <c r="B65" s="24" t="s">
        <v>114</v>
      </c>
      <c r="C65" s="25">
        <v>2</v>
      </c>
      <c r="D65" s="26" t="s">
        <v>79</v>
      </c>
      <c r="E65" s="27"/>
      <c r="F65" s="48">
        <f t="shared" si="4"/>
        <v>0</v>
      </c>
    </row>
    <row r="66" spans="1:6" x14ac:dyDescent="0.35">
      <c r="A66" s="23" t="s">
        <v>115</v>
      </c>
      <c r="B66" s="24" t="s">
        <v>116</v>
      </c>
      <c r="C66" s="25">
        <v>1</v>
      </c>
      <c r="D66" s="26" t="s">
        <v>79</v>
      </c>
      <c r="E66" s="27"/>
      <c r="F66" s="48">
        <f t="shared" si="4"/>
        <v>0</v>
      </c>
    </row>
    <row r="67" spans="1:6" ht="72" customHeight="1" x14ac:dyDescent="0.35">
      <c r="A67" s="23" t="s">
        <v>117</v>
      </c>
      <c r="B67" s="24" t="s">
        <v>118</v>
      </c>
      <c r="C67" s="25">
        <v>7</v>
      </c>
      <c r="D67" s="26" t="s">
        <v>79</v>
      </c>
      <c r="E67" s="27"/>
      <c r="F67" s="48">
        <f t="shared" si="4"/>
        <v>0</v>
      </c>
    </row>
    <row r="68" spans="1:6" ht="72" customHeight="1" x14ac:dyDescent="0.35">
      <c r="A68" s="23" t="s">
        <v>119</v>
      </c>
      <c r="B68" s="24" t="s">
        <v>120</v>
      </c>
      <c r="C68" s="25">
        <v>1</v>
      </c>
      <c r="D68" s="26" t="s">
        <v>79</v>
      </c>
      <c r="E68" s="27"/>
      <c r="F68" s="48">
        <f t="shared" si="4"/>
        <v>0</v>
      </c>
    </row>
    <row r="69" spans="1:6" ht="29" x14ac:dyDescent="0.35">
      <c r="A69" s="23" t="s">
        <v>123</v>
      </c>
      <c r="B69" s="24" t="s">
        <v>124</v>
      </c>
      <c r="C69" s="25">
        <v>1325</v>
      </c>
      <c r="D69" s="26" t="s">
        <v>26</v>
      </c>
      <c r="E69" s="27"/>
      <c r="F69" s="48">
        <f t="shared" si="4"/>
        <v>0</v>
      </c>
    </row>
    <row r="70" spans="1:6" x14ac:dyDescent="0.35">
      <c r="A70" s="23" t="s">
        <v>125</v>
      </c>
      <c r="B70" s="24" t="s">
        <v>126</v>
      </c>
      <c r="C70" s="25">
        <v>380</v>
      </c>
      <c r="D70" s="26" t="s">
        <v>26</v>
      </c>
      <c r="E70" s="27"/>
      <c r="F70" s="48">
        <f t="shared" si="4"/>
        <v>0</v>
      </c>
    </row>
    <row r="71" spans="1:6" ht="29" x14ac:dyDescent="0.35">
      <c r="A71" s="23" t="s">
        <v>127</v>
      </c>
      <c r="B71" s="24" t="s">
        <v>128</v>
      </c>
      <c r="C71" s="25">
        <v>270</v>
      </c>
      <c r="D71" s="26" t="s">
        <v>26</v>
      </c>
      <c r="E71" s="27"/>
      <c r="F71" s="48">
        <f t="shared" si="4"/>
        <v>0</v>
      </c>
    </row>
    <row r="72" spans="1:6" x14ac:dyDescent="0.35">
      <c r="A72" s="23" t="s">
        <v>129</v>
      </c>
      <c r="B72" s="24" t="s">
        <v>130</v>
      </c>
      <c r="C72" s="25">
        <v>195</v>
      </c>
      <c r="D72" s="26" t="s">
        <v>26</v>
      </c>
      <c r="E72" s="27"/>
      <c r="F72" s="48">
        <f t="shared" si="4"/>
        <v>0</v>
      </c>
    </row>
    <row r="73" spans="1:6" ht="29" x14ac:dyDescent="0.35">
      <c r="A73" s="23" t="s">
        <v>131</v>
      </c>
      <c r="B73" s="24" t="s">
        <v>132</v>
      </c>
      <c r="C73" s="25">
        <v>80</v>
      </c>
      <c r="D73" s="26" t="s">
        <v>26</v>
      </c>
      <c r="E73" s="27"/>
      <c r="F73" s="48">
        <f t="shared" si="4"/>
        <v>0</v>
      </c>
    </row>
    <row r="74" spans="1:6" ht="29" x14ac:dyDescent="0.35">
      <c r="A74" s="23" t="s">
        <v>133</v>
      </c>
      <c r="B74" s="24" t="s">
        <v>134</v>
      </c>
      <c r="C74" s="25">
        <v>130</v>
      </c>
      <c r="D74" s="26" t="s">
        <v>26</v>
      </c>
      <c r="E74" s="27"/>
      <c r="F74" s="48">
        <f t="shared" si="4"/>
        <v>0</v>
      </c>
    </row>
    <row r="75" spans="1:6" ht="29" x14ac:dyDescent="0.35">
      <c r="A75" s="23" t="s">
        <v>135</v>
      </c>
      <c r="B75" s="24" t="s">
        <v>136</v>
      </c>
      <c r="C75" s="25">
        <v>15</v>
      </c>
      <c r="D75" s="26" t="s">
        <v>26</v>
      </c>
      <c r="E75" s="27"/>
      <c r="F75" s="48">
        <f t="shared" si="4"/>
        <v>0</v>
      </c>
    </row>
    <row r="76" spans="1:6" ht="29.5" thickBot="1" x14ac:dyDescent="0.4">
      <c r="A76" s="58" t="s">
        <v>336</v>
      </c>
      <c r="B76" s="57" t="s">
        <v>337</v>
      </c>
      <c r="C76" s="55">
        <v>1</v>
      </c>
      <c r="D76" s="60" t="s">
        <v>79</v>
      </c>
      <c r="E76" s="61"/>
      <c r="F76" s="62">
        <f>IFERROR($C76*$E76, "")</f>
        <v>0</v>
      </c>
    </row>
    <row r="77" spans="1:6" ht="15" thickTop="1" x14ac:dyDescent="0.35">
      <c r="A77" s="19"/>
      <c r="B77" s="20"/>
      <c r="C77" s="21"/>
      <c r="D77" s="19"/>
      <c r="E77" s="22" t="s">
        <v>21</v>
      </c>
      <c r="F77" s="47">
        <f>SUM(F57:F76)</f>
        <v>0</v>
      </c>
    </row>
    <row r="79" spans="1:6" x14ac:dyDescent="0.35">
      <c r="A79" s="15" t="s">
        <v>139</v>
      </c>
      <c r="B79" s="16" t="s">
        <v>140</v>
      </c>
    </row>
    <row r="80" spans="1:6" x14ac:dyDescent="0.35">
      <c r="A80" s="17" t="s">
        <v>8</v>
      </c>
      <c r="B80" s="17" t="s">
        <v>9</v>
      </c>
      <c r="C80" s="18" t="s">
        <v>10</v>
      </c>
      <c r="D80" s="18" t="s">
        <v>11</v>
      </c>
      <c r="E80" s="18" t="s">
        <v>49</v>
      </c>
      <c r="F80" s="44" t="s">
        <v>13</v>
      </c>
    </row>
    <row r="81" spans="1:6" ht="29" x14ac:dyDescent="0.35">
      <c r="A81" s="23" t="s">
        <v>141</v>
      </c>
      <c r="B81" s="24" t="s">
        <v>142</v>
      </c>
      <c r="C81" s="25">
        <v>25</v>
      </c>
      <c r="D81" s="26" t="s">
        <v>26</v>
      </c>
      <c r="E81" s="27"/>
      <c r="F81" s="48">
        <f t="shared" ref="F81:F94" si="5">IFERROR($C81*$E81, "")</f>
        <v>0</v>
      </c>
    </row>
    <row r="82" spans="1:6" ht="14.5" customHeight="1" x14ac:dyDescent="0.35">
      <c r="A82" s="23" t="s">
        <v>143</v>
      </c>
      <c r="B82" s="24" t="s">
        <v>144</v>
      </c>
      <c r="C82" s="25">
        <v>50</v>
      </c>
      <c r="D82" s="26" t="s">
        <v>26</v>
      </c>
      <c r="E82" s="27"/>
      <c r="F82" s="48">
        <f t="shared" si="5"/>
        <v>0</v>
      </c>
    </row>
    <row r="83" spans="1:6" ht="29" x14ac:dyDescent="0.35">
      <c r="A83" s="23" t="s">
        <v>145</v>
      </c>
      <c r="B83" s="24" t="s">
        <v>146</v>
      </c>
      <c r="C83" s="25">
        <v>30</v>
      </c>
      <c r="D83" s="26" t="s">
        <v>26</v>
      </c>
      <c r="E83" s="27"/>
      <c r="F83" s="48">
        <f t="shared" si="5"/>
        <v>0</v>
      </c>
    </row>
    <row r="84" spans="1:6" ht="14.5" customHeight="1" x14ac:dyDescent="0.35">
      <c r="A84" s="23" t="s">
        <v>153</v>
      </c>
      <c r="B84" s="24" t="s">
        <v>154</v>
      </c>
      <c r="C84" s="25">
        <v>570</v>
      </c>
      <c r="D84" s="26" t="s">
        <v>26</v>
      </c>
      <c r="E84" s="27"/>
      <c r="F84" s="48">
        <f t="shared" si="5"/>
        <v>0</v>
      </c>
    </row>
    <row r="85" spans="1:6" ht="14.5" customHeight="1" x14ac:dyDescent="0.35">
      <c r="A85" s="23" t="s">
        <v>155</v>
      </c>
      <c r="B85" s="24" t="s">
        <v>156</v>
      </c>
      <c r="C85" s="25">
        <v>775</v>
      </c>
      <c r="D85" s="26" t="s">
        <v>26</v>
      </c>
      <c r="E85" s="27"/>
      <c r="F85" s="48">
        <f t="shared" si="5"/>
        <v>0</v>
      </c>
    </row>
    <row r="86" spans="1:6" ht="14.5" customHeight="1" x14ac:dyDescent="0.35">
      <c r="A86" s="23" t="s">
        <v>157</v>
      </c>
      <c r="B86" s="24" t="s">
        <v>158</v>
      </c>
      <c r="C86" s="25">
        <v>4</v>
      </c>
      <c r="D86" s="26" t="s">
        <v>79</v>
      </c>
      <c r="E86" s="27"/>
      <c r="F86" s="48">
        <f t="shared" si="5"/>
        <v>0</v>
      </c>
    </row>
    <row r="87" spans="1:6" ht="29" x14ac:dyDescent="0.35">
      <c r="A87" s="23" t="s">
        <v>159</v>
      </c>
      <c r="B87" s="24" t="s">
        <v>160</v>
      </c>
      <c r="C87" s="25">
        <v>20</v>
      </c>
      <c r="D87" s="26" t="s">
        <v>88</v>
      </c>
      <c r="E87" s="27"/>
      <c r="F87" s="48">
        <f t="shared" si="5"/>
        <v>0</v>
      </c>
    </row>
    <row r="88" spans="1:6" ht="29" x14ac:dyDescent="0.35">
      <c r="A88" s="23" t="s">
        <v>161</v>
      </c>
      <c r="B88" s="24" t="s">
        <v>162</v>
      </c>
      <c r="C88" s="25">
        <v>5</v>
      </c>
      <c r="D88" s="26" t="s">
        <v>79</v>
      </c>
      <c r="E88" s="27"/>
      <c r="F88" s="48">
        <f t="shared" si="5"/>
        <v>0</v>
      </c>
    </row>
    <row r="89" spans="1:6" ht="29" x14ac:dyDescent="0.35">
      <c r="A89" s="23" t="s">
        <v>163</v>
      </c>
      <c r="B89" s="24" t="s">
        <v>164</v>
      </c>
      <c r="C89" s="25">
        <v>30</v>
      </c>
      <c r="D89" s="26" t="s">
        <v>88</v>
      </c>
      <c r="E89" s="27"/>
      <c r="F89" s="48">
        <f t="shared" si="5"/>
        <v>0</v>
      </c>
    </row>
    <row r="90" spans="1:6" ht="29" x14ac:dyDescent="0.35">
      <c r="A90" s="23" t="s">
        <v>167</v>
      </c>
      <c r="B90" s="24" t="s">
        <v>168</v>
      </c>
      <c r="C90" s="25">
        <v>5</v>
      </c>
      <c r="D90" s="26" t="s">
        <v>79</v>
      </c>
      <c r="E90" s="27"/>
      <c r="F90" s="48">
        <f t="shared" si="5"/>
        <v>0</v>
      </c>
    </row>
    <row r="91" spans="1:6" ht="43.15" customHeight="1" x14ac:dyDescent="0.35">
      <c r="A91" s="23" t="s">
        <v>171</v>
      </c>
      <c r="B91" s="24" t="s">
        <v>338</v>
      </c>
      <c r="C91" s="25">
        <v>265</v>
      </c>
      <c r="D91" s="26" t="s">
        <v>26</v>
      </c>
      <c r="E91" s="27"/>
      <c r="F91" s="48">
        <f t="shared" si="5"/>
        <v>0</v>
      </c>
    </row>
    <row r="92" spans="1:6" x14ac:dyDescent="0.35">
      <c r="A92" s="23" t="s">
        <v>177</v>
      </c>
      <c r="B92" s="24" t="s">
        <v>178</v>
      </c>
      <c r="C92" s="25">
        <v>5</v>
      </c>
      <c r="D92" s="26" t="s">
        <v>79</v>
      </c>
      <c r="E92" s="27"/>
      <c r="F92" s="48">
        <f t="shared" si="5"/>
        <v>0</v>
      </c>
    </row>
    <row r="93" spans="1:6" x14ac:dyDescent="0.35">
      <c r="A93" s="58" t="s">
        <v>339</v>
      </c>
      <c r="B93" s="24" t="s">
        <v>340</v>
      </c>
      <c r="C93" s="25">
        <v>1</v>
      </c>
      <c r="D93" s="26" t="s">
        <v>79</v>
      </c>
      <c r="E93" s="27"/>
      <c r="F93" s="48">
        <f t="shared" si="5"/>
        <v>0</v>
      </c>
    </row>
    <row r="94" spans="1:6" ht="29.5" thickBot="1" x14ac:dyDescent="0.4">
      <c r="A94" s="58" t="s">
        <v>341</v>
      </c>
      <c r="B94" s="24" t="s">
        <v>342</v>
      </c>
      <c r="C94" s="25">
        <v>5</v>
      </c>
      <c r="D94" s="26" t="s">
        <v>79</v>
      </c>
      <c r="E94" s="27"/>
      <c r="F94" s="48">
        <f t="shared" si="5"/>
        <v>0</v>
      </c>
    </row>
    <row r="95" spans="1:6" ht="15" thickTop="1" x14ac:dyDescent="0.35">
      <c r="A95" s="19"/>
      <c r="B95" s="20"/>
      <c r="C95" s="21"/>
      <c r="D95" s="19"/>
      <c r="E95" s="22" t="s">
        <v>21</v>
      </c>
      <c r="F95" s="47">
        <f>SUM(F81:F94)</f>
        <v>0</v>
      </c>
    </row>
    <row r="97" spans="1:6" x14ac:dyDescent="0.35">
      <c r="A97" s="15" t="s">
        <v>179</v>
      </c>
      <c r="B97" s="16" t="s">
        <v>180</v>
      </c>
    </row>
    <row r="98" spans="1:6" x14ac:dyDescent="0.35">
      <c r="A98" s="17" t="s">
        <v>8</v>
      </c>
      <c r="B98" s="17" t="s">
        <v>9</v>
      </c>
      <c r="C98" s="18" t="s">
        <v>10</v>
      </c>
      <c r="D98" s="18" t="s">
        <v>11</v>
      </c>
      <c r="E98" s="18" t="s">
        <v>49</v>
      </c>
      <c r="F98" s="44" t="s">
        <v>13</v>
      </c>
    </row>
    <row r="99" spans="1:6" ht="29" x14ac:dyDescent="0.35">
      <c r="A99" s="23" t="s">
        <v>343</v>
      </c>
      <c r="B99" s="24" t="s">
        <v>344</v>
      </c>
      <c r="C99" s="25">
        <v>1</v>
      </c>
      <c r="D99" s="26" t="s">
        <v>183</v>
      </c>
      <c r="E99" s="27"/>
      <c r="F99" s="48">
        <f t="shared" ref="F99:F101" si="6">IFERROR($C99*$E99, "")</f>
        <v>0</v>
      </c>
    </row>
    <row r="100" spans="1:6" ht="29" x14ac:dyDescent="0.35">
      <c r="A100" s="23" t="s">
        <v>345</v>
      </c>
      <c r="B100" s="24" t="s">
        <v>346</v>
      </c>
      <c r="C100" s="25">
        <v>1</v>
      </c>
      <c r="D100" s="26" t="s">
        <v>183</v>
      </c>
      <c r="E100" s="27"/>
      <c r="F100" s="48">
        <f t="shared" si="6"/>
        <v>0</v>
      </c>
    </row>
    <row r="101" spans="1:6" ht="58" x14ac:dyDescent="0.35">
      <c r="A101" s="23" t="s">
        <v>347</v>
      </c>
      <c r="B101" s="75" t="s">
        <v>348</v>
      </c>
      <c r="C101" s="25">
        <v>1</v>
      </c>
      <c r="D101" s="26" t="s">
        <v>183</v>
      </c>
      <c r="E101" s="27"/>
      <c r="F101" s="48">
        <f t="shared" si="6"/>
        <v>0</v>
      </c>
    </row>
    <row r="102" spans="1:6" ht="15" thickTop="1" x14ac:dyDescent="0.35">
      <c r="A102" s="19"/>
      <c r="B102" s="20"/>
      <c r="C102" s="21"/>
      <c r="D102" s="19"/>
      <c r="E102" s="22" t="s">
        <v>21</v>
      </c>
      <c r="F102" s="47">
        <f>SUM(F99:F101)</f>
        <v>0</v>
      </c>
    </row>
    <row r="104" spans="1:6" x14ac:dyDescent="0.35">
      <c r="A104" s="15" t="s">
        <v>184</v>
      </c>
      <c r="B104" s="56" t="s">
        <v>185</v>
      </c>
    </row>
    <row r="105" spans="1:6" x14ac:dyDescent="0.35">
      <c r="A105" s="17" t="s">
        <v>8</v>
      </c>
      <c r="B105" s="17" t="s">
        <v>9</v>
      </c>
      <c r="C105" s="18" t="s">
        <v>10</v>
      </c>
      <c r="D105" s="18" t="s">
        <v>11</v>
      </c>
      <c r="E105" s="18" t="s">
        <v>49</v>
      </c>
      <c r="F105" s="44" t="s">
        <v>13</v>
      </c>
    </row>
    <row r="106" spans="1:6" ht="29" x14ac:dyDescent="0.35">
      <c r="A106" s="23" t="s">
        <v>186</v>
      </c>
      <c r="B106" s="24" t="s">
        <v>187</v>
      </c>
      <c r="C106" s="25">
        <v>650</v>
      </c>
      <c r="D106" s="26" t="s">
        <v>26</v>
      </c>
      <c r="E106" s="27"/>
      <c r="F106" s="48">
        <f t="shared" ref="F106:F114" si="7">IFERROR($C106*$E106, "")</f>
        <v>0</v>
      </c>
    </row>
    <row r="107" spans="1:6" ht="29" x14ac:dyDescent="0.35">
      <c r="A107" s="23" t="s">
        <v>188</v>
      </c>
      <c r="B107" s="24" t="s">
        <v>189</v>
      </c>
      <c r="C107" s="25">
        <v>2205</v>
      </c>
      <c r="D107" s="26" t="s">
        <v>26</v>
      </c>
      <c r="E107" s="27"/>
      <c r="F107" s="48">
        <f t="shared" si="7"/>
        <v>0</v>
      </c>
    </row>
    <row r="108" spans="1:6" x14ac:dyDescent="0.35">
      <c r="A108" s="23" t="s">
        <v>349</v>
      </c>
      <c r="B108" s="24" t="s">
        <v>350</v>
      </c>
      <c r="C108" s="25">
        <v>2</v>
      </c>
      <c r="D108" s="26" t="s">
        <v>79</v>
      </c>
      <c r="E108" s="27"/>
      <c r="F108" s="66">
        <f t="shared" si="7"/>
        <v>0</v>
      </c>
    </row>
    <row r="109" spans="1:6" ht="29" x14ac:dyDescent="0.35">
      <c r="A109" s="58" t="s">
        <v>192</v>
      </c>
      <c r="B109" s="57" t="s">
        <v>351</v>
      </c>
      <c r="C109" s="59">
        <v>2855</v>
      </c>
      <c r="D109" s="60" t="s">
        <v>26</v>
      </c>
      <c r="E109" s="27"/>
      <c r="F109" s="62">
        <f t="shared" si="7"/>
        <v>0</v>
      </c>
    </row>
    <row r="110" spans="1:6" ht="29" x14ac:dyDescent="0.35">
      <c r="A110" s="23" t="s">
        <v>194</v>
      </c>
      <c r="B110" s="24" t="s">
        <v>195</v>
      </c>
      <c r="C110" s="25">
        <v>6</v>
      </c>
      <c r="D110" s="26" t="s">
        <v>79</v>
      </c>
      <c r="E110" s="27"/>
      <c r="F110" s="48">
        <f t="shared" si="7"/>
        <v>0</v>
      </c>
    </row>
    <row r="111" spans="1:6" ht="14.5" customHeight="1" x14ac:dyDescent="0.35">
      <c r="A111" s="23" t="s">
        <v>196</v>
      </c>
      <c r="B111" s="24" t="s">
        <v>197</v>
      </c>
      <c r="C111" s="25">
        <v>18</v>
      </c>
      <c r="D111" s="26" t="s">
        <v>79</v>
      </c>
      <c r="E111" s="27"/>
      <c r="F111" s="48">
        <f t="shared" si="7"/>
        <v>0</v>
      </c>
    </row>
    <row r="112" spans="1:6" ht="14.5" customHeight="1" x14ac:dyDescent="0.35">
      <c r="A112" s="23" t="s">
        <v>198</v>
      </c>
      <c r="B112" s="24" t="s">
        <v>199</v>
      </c>
      <c r="C112" s="25">
        <v>5</v>
      </c>
      <c r="D112" s="26" t="s">
        <v>79</v>
      </c>
      <c r="E112" s="27"/>
      <c r="F112" s="48">
        <f t="shared" si="7"/>
        <v>0</v>
      </c>
    </row>
    <row r="113" spans="1:6" ht="28.9" customHeight="1" x14ac:dyDescent="0.35">
      <c r="A113" s="23" t="s">
        <v>200</v>
      </c>
      <c r="B113" s="24" t="s">
        <v>201</v>
      </c>
      <c r="C113" s="25">
        <v>1</v>
      </c>
      <c r="D113" s="26" t="s">
        <v>79</v>
      </c>
      <c r="E113" s="27"/>
      <c r="F113" s="48">
        <f t="shared" si="7"/>
        <v>0</v>
      </c>
    </row>
    <row r="114" spans="1:6" ht="43.5" x14ac:dyDescent="0.35">
      <c r="A114" s="23" t="s">
        <v>352</v>
      </c>
      <c r="B114" s="24" t="s">
        <v>353</v>
      </c>
      <c r="C114" s="25">
        <v>19</v>
      </c>
      <c r="D114" s="26" t="s">
        <v>79</v>
      </c>
      <c r="E114" s="27"/>
      <c r="F114" s="48">
        <f t="shared" si="7"/>
        <v>0</v>
      </c>
    </row>
    <row r="115" spans="1:6" ht="29" x14ac:dyDescent="0.35">
      <c r="A115" s="23" t="s">
        <v>202</v>
      </c>
      <c r="B115" s="24" t="s">
        <v>203</v>
      </c>
      <c r="C115" s="25">
        <v>5</v>
      </c>
      <c r="D115" s="26" t="s">
        <v>79</v>
      </c>
      <c r="E115" s="27"/>
      <c r="F115" s="48">
        <f>IFERROR($C115*$E115, "")</f>
        <v>0</v>
      </c>
    </row>
    <row r="116" spans="1:6" ht="15" thickBot="1" x14ac:dyDescent="0.4">
      <c r="A116" s="23" t="s">
        <v>204</v>
      </c>
      <c r="B116" s="24" t="s">
        <v>205</v>
      </c>
      <c r="C116" s="25">
        <v>5</v>
      </c>
      <c r="D116" s="26" t="s">
        <v>79</v>
      </c>
      <c r="E116" s="27"/>
      <c r="F116" s="48">
        <f>IFERROR($C116*$E116, "")</f>
        <v>0</v>
      </c>
    </row>
    <row r="117" spans="1:6" ht="15" thickTop="1" x14ac:dyDescent="0.35">
      <c r="A117" s="19"/>
      <c r="B117" s="20"/>
      <c r="C117" s="21"/>
      <c r="D117" s="19"/>
      <c r="E117" s="22" t="s">
        <v>21</v>
      </c>
      <c r="F117" s="47">
        <f>SUM(F106:F116)</f>
        <v>0</v>
      </c>
    </row>
    <row r="119" spans="1:6" ht="14.5" customHeight="1" x14ac:dyDescent="0.35">
      <c r="A119" s="15" t="s">
        <v>206</v>
      </c>
      <c r="B119" s="16" t="s">
        <v>207</v>
      </c>
    </row>
    <row r="120" spans="1:6" x14ac:dyDescent="0.35">
      <c r="A120" s="17" t="s">
        <v>8</v>
      </c>
      <c r="B120" s="17" t="s">
        <v>9</v>
      </c>
      <c r="C120" s="18" t="s">
        <v>10</v>
      </c>
      <c r="D120" s="18" t="s">
        <v>11</v>
      </c>
      <c r="E120" s="18" t="s">
        <v>49</v>
      </c>
      <c r="F120" s="44" t="s">
        <v>13</v>
      </c>
    </row>
    <row r="121" spans="1:6" ht="28.9" customHeight="1" x14ac:dyDescent="0.35">
      <c r="A121" s="23" t="s">
        <v>210</v>
      </c>
      <c r="B121" s="24" t="s">
        <v>211</v>
      </c>
      <c r="C121" s="25">
        <v>90</v>
      </c>
      <c r="D121" s="26" t="s">
        <v>26</v>
      </c>
      <c r="E121" s="27"/>
      <c r="F121" s="48">
        <f t="shared" ref="F121:F134" si="8">IFERROR($C121*$E121, "")</f>
        <v>0</v>
      </c>
    </row>
    <row r="122" spans="1:6" x14ac:dyDescent="0.35">
      <c r="A122" s="23" t="s">
        <v>212</v>
      </c>
      <c r="B122" s="24" t="s">
        <v>213</v>
      </c>
      <c r="C122" s="64">
        <v>210</v>
      </c>
      <c r="D122" s="26" t="s">
        <v>26</v>
      </c>
      <c r="E122" s="27"/>
      <c r="F122" s="48">
        <f t="shared" si="8"/>
        <v>0</v>
      </c>
    </row>
    <row r="123" spans="1:6" ht="28.9" customHeight="1" x14ac:dyDescent="0.35">
      <c r="A123" s="23" t="s">
        <v>214</v>
      </c>
      <c r="B123" s="24" t="s">
        <v>215</v>
      </c>
      <c r="C123" s="64">
        <v>840</v>
      </c>
      <c r="D123" s="26" t="s">
        <v>26</v>
      </c>
      <c r="E123" s="27"/>
      <c r="F123" s="48">
        <f t="shared" si="8"/>
        <v>0</v>
      </c>
    </row>
    <row r="124" spans="1:6" x14ac:dyDescent="0.35">
      <c r="A124" s="23" t="s">
        <v>216</v>
      </c>
      <c r="B124" s="24" t="s">
        <v>217</v>
      </c>
      <c r="C124" s="64">
        <v>1790</v>
      </c>
      <c r="D124" s="26" t="s">
        <v>26</v>
      </c>
      <c r="E124" s="27"/>
      <c r="F124" s="48">
        <f t="shared" si="8"/>
        <v>0</v>
      </c>
    </row>
    <row r="125" spans="1:6" ht="43.15" customHeight="1" x14ac:dyDescent="0.35">
      <c r="A125" s="23" t="s">
        <v>218</v>
      </c>
      <c r="B125" s="24" t="s">
        <v>219</v>
      </c>
      <c r="C125" s="64">
        <v>3160</v>
      </c>
      <c r="D125" s="26" t="s">
        <v>26</v>
      </c>
      <c r="E125" s="27"/>
      <c r="F125" s="48">
        <f t="shared" si="8"/>
        <v>0</v>
      </c>
    </row>
    <row r="126" spans="1:6" ht="54.5" customHeight="1" x14ac:dyDescent="0.35">
      <c r="A126" s="23" t="s">
        <v>406</v>
      </c>
      <c r="B126" s="24" t="s">
        <v>407</v>
      </c>
      <c r="C126" s="64">
        <v>68</v>
      </c>
      <c r="D126" s="26" t="s">
        <v>26</v>
      </c>
      <c r="E126" s="27"/>
      <c r="F126" s="48">
        <f t="shared" si="8"/>
        <v>0</v>
      </c>
    </row>
    <row r="127" spans="1:6" x14ac:dyDescent="0.35">
      <c r="A127" s="23" t="s">
        <v>220</v>
      </c>
      <c r="B127" s="24" t="s">
        <v>221</v>
      </c>
      <c r="C127" s="64">
        <v>1045</v>
      </c>
      <c r="D127" s="26" t="s">
        <v>26</v>
      </c>
      <c r="E127" s="27"/>
      <c r="F127" s="48">
        <f t="shared" si="8"/>
        <v>0</v>
      </c>
    </row>
    <row r="128" spans="1:6" ht="43.15" customHeight="1" x14ac:dyDescent="0.35">
      <c r="A128" s="23" t="s">
        <v>222</v>
      </c>
      <c r="B128" s="24" t="s">
        <v>223</v>
      </c>
      <c r="C128" s="64">
        <v>45</v>
      </c>
      <c r="D128" s="26" t="s">
        <v>26</v>
      </c>
      <c r="E128" s="27"/>
      <c r="F128" s="48">
        <f t="shared" si="8"/>
        <v>0</v>
      </c>
    </row>
    <row r="129" spans="1:6" ht="28.9" customHeight="1" x14ac:dyDescent="0.35">
      <c r="A129" s="23" t="s">
        <v>224</v>
      </c>
      <c r="B129" s="24" t="s">
        <v>225</v>
      </c>
      <c r="C129" s="64">
        <v>1245</v>
      </c>
      <c r="D129" s="26" t="s">
        <v>26</v>
      </c>
      <c r="E129" s="27"/>
      <c r="F129" s="48">
        <f t="shared" si="8"/>
        <v>0</v>
      </c>
    </row>
    <row r="130" spans="1:6" x14ac:dyDescent="0.35">
      <c r="A130" s="23" t="s">
        <v>226</v>
      </c>
      <c r="B130" s="24" t="s">
        <v>227</v>
      </c>
      <c r="C130" s="64">
        <v>9</v>
      </c>
      <c r="D130" s="26" t="s">
        <v>79</v>
      </c>
      <c r="E130" s="27"/>
      <c r="F130" s="48">
        <f t="shared" si="8"/>
        <v>0</v>
      </c>
    </row>
    <row r="131" spans="1:6" x14ac:dyDescent="0.35">
      <c r="A131" s="23" t="s">
        <v>228</v>
      </c>
      <c r="B131" s="24" t="s">
        <v>229</v>
      </c>
      <c r="C131" s="64">
        <v>2</v>
      </c>
      <c r="D131" s="26" t="s">
        <v>79</v>
      </c>
      <c r="E131" s="27"/>
      <c r="F131" s="65">
        <f t="shared" si="8"/>
        <v>0</v>
      </c>
    </row>
    <row r="132" spans="1:6" ht="43.5" x14ac:dyDescent="0.35">
      <c r="A132" s="23" t="s">
        <v>232</v>
      </c>
      <c r="B132" s="24" t="s">
        <v>233</v>
      </c>
      <c r="C132" s="64">
        <v>1</v>
      </c>
      <c r="D132" s="26" t="s">
        <v>79</v>
      </c>
      <c r="E132" s="27"/>
      <c r="F132" s="65">
        <f t="shared" si="8"/>
        <v>0</v>
      </c>
    </row>
    <row r="133" spans="1:6" ht="29" x14ac:dyDescent="0.35">
      <c r="A133" s="23" t="s">
        <v>236</v>
      </c>
      <c r="B133" s="24" t="s">
        <v>237</v>
      </c>
      <c r="C133" s="64">
        <v>11</v>
      </c>
      <c r="D133" s="26" t="s">
        <v>79</v>
      </c>
      <c r="E133" s="27"/>
      <c r="F133" s="48">
        <f t="shared" si="8"/>
        <v>0</v>
      </c>
    </row>
    <row r="134" spans="1:6" ht="29.5" customHeight="1" thickBot="1" x14ac:dyDescent="0.4">
      <c r="A134" s="23" t="s">
        <v>238</v>
      </c>
      <c r="B134" s="24" t="s">
        <v>239</v>
      </c>
      <c r="C134" s="64">
        <v>21</v>
      </c>
      <c r="D134" s="26" t="s">
        <v>79</v>
      </c>
      <c r="E134" s="27"/>
      <c r="F134" s="48">
        <f t="shared" si="8"/>
        <v>0</v>
      </c>
    </row>
    <row r="135" spans="1:6" ht="15" thickTop="1" x14ac:dyDescent="0.35">
      <c r="A135" s="36"/>
      <c r="B135" s="20"/>
      <c r="C135" s="21"/>
      <c r="D135" s="19"/>
      <c r="E135" s="22" t="s">
        <v>21</v>
      </c>
      <c r="F135" s="47">
        <f>SUM(F121:F134)</f>
        <v>0</v>
      </c>
    </row>
    <row r="137" spans="1:6" ht="14.5" customHeight="1" x14ac:dyDescent="0.35">
      <c r="A137" s="15" t="s">
        <v>240</v>
      </c>
      <c r="B137" s="16" t="s">
        <v>241</v>
      </c>
    </row>
    <row r="138" spans="1:6" x14ac:dyDescent="0.35">
      <c r="A138" s="17" t="s">
        <v>8</v>
      </c>
      <c r="B138" s="17" t="s">
        <v>9</v>
      </c>
      <c r="C138" s="18" t="s">
        <v>10</v>
      </c>
      <c r="D138" s="18" t="s">
        <v>11</v>
      </c>
      <c r="E138" s="18" t="s">
        <v>49</v>
      </c>
      <c r="F138" s="44" t="s">
        <v>13</v>
      </c>
    </row>
    <row r="139" spans="1:6" ht="60" customHeight="1" x14ac:dyDescent="0.35">
      <c r="A139" s="23" t="s">
        <v>242</v>
      </c>
      <c r="B139" s="69" t="s">
        <v>243</v>
      </c>
      <c r="C139" s="25">
        <v>900</v>
      </c>
      <c r="D139" s="26" t="s">
        <v>18</v>
      </c>
      <c r="E139" s="27"/>
      <c r="F139" s="48">
        <f t="shared" ref="F139:F152" si="9">IFERROR($C139*$E139, "")</f>
        <v>0</v>
      </c>
    </row>
    <row r="140" spans="1:6" ht="43.5" x14ac:dyDescent="0.35">
      <c r="A140" s="70" t="s">
        <v>244</v>
      </c>
      <c r="B140" s="71" t="s">
        <v>245</v>
      </c>
      <c r="C140" s="72">
        <v>1760</v>
      </c>
      <c r="D140" s="73" t="s">
        <v>18</v>
      </c>
      <c r="E140" s="27"/>
      <c r="F140" s="48">
        <f t="shared" si="9"/>
        <v>0</v>
      </c>
    </row>
    <row r="141" spans="1:6" ht="28.9" customHeight="1" x14ac:dyDescent="0.35">
      <c r="A141" s="23" t="s">
        <v>354</v>
      </c>
      <c r="B141" s="24" t="s">
        <v>247</v>
      </c>
      <c r="C141" s="25">
        <v>440</v>
      </c>
      <c r="D141" s="26" t="s">
        <v>18</v>
      </c>
      <c r="E141" s="27"/>
      <c r="F141" s="48">
        <f t="shared" si="9"/>
        <v>0</v>
      </c>
    </row>
    <row r="142" spans="1:6" ht="29" x14ac:dyDescent="0.35">
      <c r="A142" s="23" t="s">
        <v>355</v>
      </c>
      <c r="B142" s="24" t="s">
        <v>249</v>
      </c>
      <c r="C142" s="25">
        <v>1000</v>
      </c>
      <c r="D142" s="26" t="s">
        <v>31</v>
      </c>
      <c r="E142" s="27"/>
      <c r="F142" s="48">
        <f t="shared" si="9"/>
        <v>0</v>
      </c>
    </row>
    <row r="143" spans="1:6" x14ac:dyDescent="0.35">
      <c r="A143" s="23" t="s">
        <v>356</v>
      </c>
      <c r="B143" s="24" t="s">
        <v>251</v>
      </c>
      <c r="C143" s="26">
        <v>2070</v>
      </c>
      <c r="D143" s="26" t="s">
        <v>31</v>
      </c>
      <c r="E143" s="27"/>
      <c r="F143" s="48">
        <f t="shared" si="9"/>
        <v>0</v>
      </c>
    </row>
    <row r="144" spans="1:6" ht="43.5" x14ac:dyDescent="0.35">
      <c r="A144" s="23" t="s">
        <v>252</v>
      </c>
      <c r="B144" s="24" t="s">
        <v>253</v>
      </c>
      <c r="C144" s="25">
        <v>27</v>
      </c>
      <c r="D144" s="26" t="s">
        <v>79</v>
      </c>
      <c r="E144" s="27"/>
      <c r="F144" s="48">
        <f t="shared" si="9"/>
        <v>0</v>
      </c>
    </row>
    <row r="145" spans="1:6" ht="43.5" x14ac:dyDescent="0.35">
      <c r="A145" s="23" t="s">
        <v>254</v>
      </c>
      <c r="B145" s="24" t="s">
        <v>255</v>
      </c>
      <c r="C145" s="25">
        <v>13</v>
      </c>
      <c r="D145" s="26" t="s">
        <v>79</v>
      </c>
      <c r="E145" s="27"/>
      <c r="F145" s="48">
        <f t="shared" si="9"/>
        <v>0</v>
      </c>
    </row>
    <row r="146" spans="1:6" ht="43.5" x14ac:dyDescent="0.35">
      <c r="A146" s="23" t="s">
        <v>256</v>
      </c>
      <c r="B146" s="24" t="s">
        <v>257</v>
      </c>
      <c r="C146" s="25">
        <v>1</v>
      </c>
      <c r="D146" s="26" t="s">
        <v>79</v>
      </c>
      <c r="E146" s="27"/>
      <c r="F146" s="48">
        <f t="shared" si="9"/>
        <v>0</v>
      </c>
    </row>
    <row r="147" spans="1:6" x14ac:dyDescent="0.35">
      <c r="A147" s="23" t="s">
        <v>357</v>
      </c>
      <c r="B147" s="24" t="s">
        <v>358</v>
      </c>
      <c r="C147" s="25">
        <v>185</v>
      </c>
      <c r="D147" s="26" t="s">
        <v>26</v>
      </c>
      <c r="E147" s="27"/>
      <c r="F147" s="48">
        <f t="shared" si="9"/>
        <v>0</v>
      </c>
    </row>
    <row r="148" spans="1:6" ht="29" x14ac:dyDescent="0.35">
      <c r="A148" s="23" t="s">
        <v>260</v>
      </c>
      <c r="B148" s="24" t="s">
        <v>261</v>
      </c>
      <c r="C148" s="25">
        <v>200</v>
      </c>
      <c r="D148" s="26" t="s">
        <v>26</v>
      </c>
      <c r="E148" s="27"/>
      <c r="F148" s="48">
        <f t="shared" si="9"/>
        <v>0</v>
      </c>
    </row>
    <row r="149" spans="1:6" ht="43.5" x14ac:dyDescent="0.35">
      <c r="A149" s="23" t="s">
        <v>262</v>
      </c>
      <c r="B149" s="24" t="s">
        <v>263</v>
      </c>
      <c r="C149" s="25">
        <v>1330</v>
      </c>
      <c r="D149" s="26" t="s">
        <v>26</v>
      </c>
      <c r="E149" s="27"/>
      <c r="F149" s="48">
        <f t="shared" si="9"/>
        <v>0</v>
      </c>
    </row>
    <row r="150" spans="1:6" ht="29" x14ac:dyDescent="0.35">
      <c r="A150" s="23" t="s">
        <v>359</v>
      </c>
      <c r="B150" s="24" t="s">
        <v>360</v>
      </c>
      <c r="C150" s="25">
        <v>3640</v>
      </c>
      <c r="D150" s="26" t="s">
        <v>361</v>
      </c>
      <c r="E150" s="27"/>
      <c r="F150" s="48">
        <f t="shared" si="9"/>
        <v>0</v>
      </c>
    </row>
    <row r="151" spans="1:6" ht="29" x14ac:dyDescent="0.35">
      <c r="A151" s="23" t="s">
        <v>362</v>
      </c>
      <c r="B151" s="24" t="s">
        <v>363</v>
      </c>
      <c r="C151" s="25">
        <v>1</v>
      </c>
      <c r="D151" s="26" t="s">
        <v>79</v>
      </c>
      <c r="E151" s="27"/>
      <c r="F151" s="48">
        <f t="shared" si="9"/>
        <v>0</v>
      </c>
    </row>
    <row r="152" spans="1:6" ht="29.5" thickBot="1" x14ac:dyDescent="0.4">
      <c r="A152" s="58" t="s">
        <v>364</v>
      </c>
      <c r="B152" s="24" t="s">
        <v>365</v>
      </c>
      <c r="C152" s="25">
        <v>120</v>
      </c>
      <c r="D152" s="26" t="s">
        <v>26</v>
      </c>
      <c r="E152" s="27"/>
      <c r="F152" s="48">
        <f t="shared" si="9"/>
        <v>0</v>
      </c>
    </row>
    <row r="153" spans="1:6" ht="15" thickTop="1" x14ac:dyDescent="0.35">
      <c r="A153" s="19"/>
      <c r="B153" s="20"/>
      <c r="C153" s="21"/>
      <c r="D153" s="19"/>
      <c r="E153" s="22" t="s">
        <v>21</v>
      </c>
      <c r="F153" s="47">
        <f>SUM(F139:F152)</f>
        <v>0</v>
      </c>
    </row>
    <row r="154" spans="1:6" x14ac:dyDescent="0.35">
      <c r="F154"/>
    </row>
    <row r="155" spans="1:6" x14ac:dyDescent="0.35">
      <c r="A155" s="15" t="s">
        <v>266</v>
      </c>
      <c r="B155" s="16" t="s">
        <v>267</v>
      </c>
    </row>
    <row r="156" spans="1:6" x14ac:dyDescent="0.35">
      <c r="A156" s="17" t="s">
        <v>8</v>
      </c>
      <c r="B156" s="17" t="s">
        <v>9</v>
      </c>
      <c r="C156" s="18" t="s">
        <v>10</v>
      </c>
      <c r="D156" s="18" t="s">
        <v>11</v>
      </c>
      <c r="E156" s="18" t="s">
        <v>49</v>
      </c>
      <c r="F156" s="44" t="s">
        <v>13</v>
      </c>
    </row>
    <row r="157" spans="1:6" ht="14.5" customHeight="1" x14ac:dyDescent="0.35">
      <c r="A157" s="23" t="s">
        <v>268</v>
      </c>
      <c r="B157" s="24" t="s">
        <v>366</v>
      </c>
      <c r="C157" s="25">
        <v>275</v>
      </c>
      <c r="D157" s="26" t="s">
        <v>31</v>
      </c>
      <c r="E157" s="27"/>
      <c r="F157" s="48">
        <f t="shared" ref="F157:F160" si="10">IFERROR($C157*$E157, "")</f>
        <v>0</v>
      </c>
    </row>
    <row r="158" spans="1:6" ht="14.5" customHeight="1" x14ac:dyDescent="0.35">
      <c r="A158" s="23" t="s">
        <v>270</v>
      </c>
      <c r="B158" s="24" t="s">
        <v>271</v>
      </c>
      <c r="C158" s="25">
        <v>6</v>
      </c>
      <c r="D158" s="26" t="s">
        <v>79</v>
      </c>
      <c r="E158" s="27"/>
      <c r="F158" s="48">
        <f t="shared" si="10"/>
        <v>0</v>
      </c>
    </row>
    <row r="159" spans="1:6" ht="43.5" x14ac:dyDescent="0.35">
      <c r="A159" s="23" t="s">
        <v>276</v>
      </c>
      <c r="B159" s="24" t="s">
        <v>277</v>
      </c>
      <c r="C159" s="25">
        <v>1</v>
      </c>
      <c r="D159" s="26" t="s">
        <v>79</v>
      </c>
      <c r="E159" s="27"/>
      <c r="F159" s="48">
        <f t="shared" si="10"/>
        <v>0</v>
      </c>
    </row>
    <row r="160" spans="1:6" ht="15" thickBot="1" x14ac:dyDescent="0.4">
      <c r="A160" s="23" t="s">
        <v>274</v>
      </c>
      <c r="B160" s="24" t="s">
        <v>275</v>
      </c>
      <c r="C160" s="25">
        <v>2</v>
      </c>
      <c r="D160" s="26" t="s">
        <v>79</v>
      </c>
      <c r="E160" s="27"/>
      <c r="F160" s="48">
        <f t="shared" si="10"/>
        <v>0</v>
      </c>
    </row>
    <row r="161" spans="1:6" ht="15" thickTop="1" x14ac:dyDescent="0.35">
      <c r="A161" s="19"/>
      <c r="B161" s="20"/>
      <c r="C161" s="21"/>
      <c r="D161" s="19"/>
      <c r="E161" s="22" t="s">
        <v>21</v>
      </c>
      <c r="F161" s="47">
        <f>SUM(F157:F160)</f>
        <v>0</v>
      </c>
    </row>
    <row r="163" spans="1:6" ht="14.5" hidden="1" customHeight="1" x14ac:dyDescent="0.35">
      <c r="A163" s="15" t="s">
        <v>278</v>
      </c>
      <c r="B163" s="16" t="s">
        <v>279</v>
      </c>
    </row>
    <row r="164" spans="1:6" ht="15" hidden="1" thickBot="1" x14ac:dyDescent="0.4">
      <c r="A164" s="17" t="s">
        <v>8</v>
      </c>
      <c r="B164" s="17" t="s">
        <v>9</v>
      </c>
      <c r="C164" s="18" t="s">
        <v>10</v>
      </c>
      <c r="D164" s="18" t="s">
        <v>11</v>
      </c>
      <c r="E164" s="18" t="s">
        <v>49</v>
      </c>
      <c r="F164" s="44" t="s">
        <v>13</v>
      </c>
    </row>
    <row r="165" spans="1:6" ht="15" hidden="1" thickTop="1" x14ac:dyDescent="0.35">
      <c r="A165" s="19"/>
      <c r="B165" s="20"/>
      <c r="C165" s="21"/>
      <c r="D165" s="19"/>
      <c r="E165" s="22" t="s">
        <v>21</v>
      </c>
      <c r="F165" s="47"/>
    </row>
    <row r="166" spans="1:6" hidden="1" x14ac:dyDescent="0.35"/>
    <row r="167" spans="1:6" ht="14.5" hidden="1" customHeight="1" x14ac:dyDescent="0.35">
      <c r="A167" s="15" t="s">
        <v>280</v>
      </c>
      <c r="B167" s="16" t="s">
        <v>281</v>
      </c>
    </row>
    <row r="168" spans="1:6" ht="15" hidden="1" thickBot="1" x14ac:dyDescent="0.4">
      <c r="A168" s="17" t="s">
        <v>8</v>
      </c>
      <c r="B168" s="17" t="s">
        <v>9</v>
      </c>
      <c r="C168" s="18" t="s">
        <v>10</v>
      </c>
      <c r="D168" s="18" t="s">
        <v>11</v>
      </c>
      <c r="E168" s="18" t="s">
        <v>49</v>
      </c>
      <c r="F168" s="44" t="s">
        <v>13</v>
      </c>
    </row>
    <row r="169" spans="1:6" ht="15" hidden="1" thickTop="1" x14ac:dyDescent="0.35">
      <c r="A169" s="19"/>
      <c r="B169" s="20"/>
      <c r="C169" s="21"/>
      <c r="D169" s="19"/>
      <c r="E169" s="22" t="s">
        <v>21</v>
      </c>
      <c r="F169" s="47"/>
    </row>
    <row r="170" spans="1:6" hidden="1" x14ac:dyDescent="0.35"/>
    <row r="171" spans="1:6" hidden="1" x14ac:dyDescent="0.35">
      <c r="A171" s="15" t="s">
        <v>282</v>
      </c>
      <c r="B171" s="16" t="s">
        <v>283</v>
      </c>
    </row>
    <row r="172" spans="1:6" hidden="1" x14ac:dyDescent="0.35">
      <c r="A172" s="17" t="s">
        <v>8</v>
      </c>
      <c r="B172" s="17" t="s">
        <v>9</v>
      </c>
      <c r="C172" s="18" t="s">
        <v>10</v>
      </c>
      <c r="D172" s="18" t="s">
        <v>11</v>
      </c>
      <c r="E172" s="18" t="s">
        <v>49</v>
      </c>
      <c r="F172" s="44" t="s">
        <v>13</v>
      </c>
    </row>
    <row r="173" spans="1:6" hidden="1" x14ac:dyDescent="0.35">
      <c r="A173" s="36"/>
      <c r="B173" s="37"/>
      <c r="C173" s="51"/>
      <c r="D173" s="36"/>
      <c r="E173" s="52" t="s">
        <v>21</v>
      </c>
      <c r="F173" s="29"/>
    </row>
    <row r="174" spans="1:6" hidden="1" x14ac:dyDescent="0.35">
      <c r="F174"/>
    </row>
    <row r="175" spans="1:6" hidden="1" x14ac:dyDescent="0.35">
      <c r="A175" s="15" t="s">
        <v>284</v>
      </c>
      <c r="B175" s="16" t="s">
        <v>285</v>
      </c>
    </row>
    <row r="176" spans="1:6" hidden="1" x14ac:dyDescent="0.35">
      <c r="A176" s="17" t="s">
        <v>8</v>
      </c>
      <c r="B176" s="17" t="s">
        <v>9</v>
      </c>
      <c r="C176" s="18" t="s">
        <v>10</v>
      </c>
      <c r="D176" s="18" t="s">
        <v>11</v>
      </c>
      <c r="E176" s="18" t="s">
        <v>49</v>
      </c>
      <c r="F176" s="44" t="s">
        <v>13</v>
      </c>
    </row>
    <row r="177" spans="1:6" hidden="1" x14ac:dyDescent="0.35">
      <c r="A177" s="36"/>
      <c r="B177" s="37"/>
      <c r="C177" s="51"/>
      <c r="D177" s="36"/>
      <c r="E177" s="52" t="s">
        <v>21</v>
      </c>
      <c r="F177" s="29"/>
    </row>
    <row r="178" spans="1:6" hidden="1" x14ac:dyDescent="0.35">
      <c r="E178" s="15"/>
      <c r="F178" s="28"/>
    </row>
    <row r="179" spans="1:6" x14ac:dyDescent="0.35">
      <c r="A179" s="15" t="s">
        <v>286</v>
      </c>
      <c r="B179" s="16" t="s">
        <v>287</v>
      </c>
      <c r="E179" s="15"/>
      <c r="F179" s="28"/>
    </row>
    <row r="180" spans="1:6" x14ac:dyDescent="0.35">
      <c r="A180" s="18" t="s">
        <v>8</v>
      </c>
      <c r="B180" s="18" t="s">
        <v>9</v>
      </c>
      <c r="C180" s="18" t="s">
        <v>10</v>
      </c>
      <c r="D180" s="18" t="s">
        <v>11</v>
      </c>
      <c r="E180" s="18" t="s">
        <v>49</v>
      </c>
      <c r="F180" s="44" t="s">
        <v>13</v>
      </c>
    </row>
    <row r="181" spans="1:6" ht="14.5" customHeight="1" x14ac:dyDescent="0.35">
      <c r="A181" s="23" t="s">
        <v>367</v>
      </c>
      <c r="B181" s="24" t="s">
        <v>368</v>
      </c>
      <c r="C181" s="25">
        <v>395</v>
      </c>
      <c r="D181" s="26" t="s">
        <v>26</v>
      </c>
      <c r="E181" s="27"/>
      <c r="F181" s="48">
        <f t="shared" ref="F181:F201" si="11">IFERROR($C181*$E181, "")</f>
        <v>0</v>
      </c>
    </row>
    <row r="182" spans="1:6" ht="14.5" customHeight="1" x14ac:dyDescent="0.35">
      <c r="A182" s="23" t="s">
        <v>292</v>
      </c>
      <c r="B182" s="24" t="s">
        <v>293</v>
      </c>
      <c r="C182" s="25">
        <v>100</v>
      </c>
      <c r="D182" s="26" t="s">
        <v>26</v>
      </c>
      <c r="E182" s="27"/>
      <c r="F182" s="48">
        <f t="shared" si="11"/>
        <v>0</v>
      </c>
    </row>
    <row r="183" spans="1:6" ht="14.5" customHeight="1" x14ac:dyDescent="0.35">
      <c r="A183" s="23" t="s">
        <v>369</v>
      </c>
      <c r="B183" s="24" t="s">
        <v>370</v>
      </c>
      <c r="C183" s="25">
        <v>245</v>
      </c>
      <c r="D183" s="26" t="s">
        <v>26</v>
      </c>
      <c r="E183" s="27"/>
      <c r="F183" s="48">
        <f t="shared" si="11"/>
        <v>0</v>
      </c>
    </row>
    <row r="184" spans="1:6" ht="14.5" customHeight="1" x14ac:dyDescent="0.35">
      <c r="A184" s="23" t="s">
        <v>371</v>
      </c>
      <c r="B184" s="24" t="s">
        <v>372</v>
      </c>
      <c r="C184" s="25">
        <v>270</v>
      </c>
      <c r="D184" s="26" t="s">
        <v>26</v>
      </c>
      <c r="E184" s="27"/>
      <c r="F184" s="48">
        <f t="shared" si="11"/>
        <v>0</v>
      </c>
    </row>
    <row r="185" spans="1:6" ht="29" x14ac:dyDescent="0.35">
      <c r="A185" s="23" t="s">
        <v>373</v>
      </c>
      <c r="B185" s="24" t="s">
        <v>374</v>
      </c>
      <c r="C185" s="25">
        <v>470</v>
      </c>
      <c r="D185" s="26" t="s">
        <v>26</v>
      </c>
      <c r="E185" s="27"/>
      <c r="F185" s="48">
        <f t="shared" si="11"/>
        <v>0</v>
      </c>
    </row>
    <row r="186" spans="1:6" ht="29" x14ac:dyDescent="0.35">
      <c r="A186" s="23" t="s">
        <v>375</v>
      </c>
      <c r="B186" s="24" t="s">
        <v>376</v>
      </c>
      <c r="C186" s="25">
        <v>120</v>
      </c>
      <c r="D186" s="26" t="s">
        <v>26</v>
      </c>
      <c r="E186" s="27"/>
      <c r="F186" s="48">
        <f t="shared" si="11"/>
        <v>0</v>
      </c>
    </row>
    <row r="187" spans="1:6" ht="29" x14ac:dyDescent="0.35">
      <c r="A187" s="23" t="s">
        <v>377</v>
      </c>
      <c r="B187" s="24" t="s">
        <v>378</v>
      </c>
      <c r="C187" s="25">
        <v>185</v>
      </c>
      <c r="D187" s="26" t="s">
        <v>26</v>
      </c>
      <c r="E187" s="27"/>
      <c r="F187" s="48">
        <f>IFERROR($C187*$E187, "")</f>
        <v>0</v>
      </c>
    </row>
    <row r="188" spans="1:6" ht="29" x14ac:dyDescent="0.35">
      <c r="A188" s="58" t="s">
        <v>379</v>
      </c>
      <c r="B188" s="24" t="s">
        <v>380</v>
      </c>
      <c r="C188" s="25">
        <v>19</v>
      </c>
      <c r="D188" s="26" t="s">
        <v>26</v>
      </c>
      <c r="E188" s="27"/>
      <c r="F188" s="48">
        <f>IFERROR($C188*$E188, "")</f>
        <v>0</v>
      </c>
    </row>
    <row r="189" spans="1:6" ht="29" x14ac:dyDescent="0.35">
      <c r="A189" s="58" t="s">
        <v>381</v>
      </c>
      <c r="B189" s="24" t="s">
        <v>382</v>
      </c>
      <c r="C189" s="25">
        <v>14</v>
      </c>
      <c r="D189" s="26" t="s">
        <v>26</v>
      </c>
      <c r="E189" s="27"/>
      <c r="F189" s="48">
        <f t="shared" ref="F189:F194" si="12">IFERROR($C189*$E189, "")</f>
        <v>0</v>
      </c>
    </row>
    <row r="190" spans="1:6" ht="29" x14ac:dyDescent="0.35">
      <c r="A190" s="58" t="s">
        <v>383</v>
      </c>
      <c r="B190" s="24" t="s">
        <v>384</v>
      </c>
      <c r="C190" s="25">
        <v>57</v>
      </c>
      <c r="D190" s="26" t="s">
        <v>26</v>
      </c>
      <c r="E190" s="27"/>
      <c r="F190" s="48">
        <f t="shared" si="12"/>
        <v>0</v>
      </c>
    </row>
    <row r="191" spans="1:6" ht="29" x14ac:dyDescent="0.35">
      <c r="A191" s="58" t="s">
        <v>385</v>
      </c>
      <c r="B191" s="24" t="s">
        <v>386</v>
      </c>
      <c r="C191" s="25">
        <v>2</v>
      </c>
      <c r="D191" s="26" t="s">
        <v>79</v>
      </c>
      <c r="E191" s="27"/>
      <c r="F191" s="48">
        <f t="shared" si="12"/>
        <v>0</v>
      </c>
    </row>
    <row r="192" spans="1:6" ht="14.5" customHeight="1" x14ac:dyDescent="0.35">
      <c r="A192" s="58" t="s">
        <v>387</v>
      </c>
      <c r="B192" s="24" t="s">
        <v>388</v>
      </c>
      <c r="C192" s="25">
        <v>1</v>
      </c>
      <c r="D192" s="26" t="s">
        <v>79</v>
      </c>
      <c r="E192" s="27"/>
      <c r="F192" s="48">
        <f t="shared" si="12"/>
        <v>0</v>
      </c>
    </row>
    <row r="193" spans="1:6" ht="29" x14ac:dyDescent="0.35">
      <c r="A193" s="58" t="s">
        <v>389</v>
      </c>
      <c r="B193" s="24" t="s">
        <v>390</v>
      </c>
      <c r="C193" s="25">
        <v>8</v>
      </c>
      <c r="D193" s="26" t="s">
        <v>79</v>
      </c>
      <c r="E193" s="27"/>
      <c r="F193" s="48">
        <f t="shared" si="12"/>
        <v>0</v>
      </c>
    </row>
    <row r="194" spans="1:6" ht="79.900000000000006" customHeight="1" x14ac:dyDescent="0.35">
      <c r="A194" s="58" t="s">
        <v>391</v>
      </c>
      <c r="B194" s="24" t="s">
        <v>392</v>
      </c>
      <c r="C194" s="25">
        <v>4</v>
      </c>
      <c r="D194" s="26" t="s">
        <v>79</v>
      </c>
      <c r="E194" s="27"/>
      <c r="F194" s="48">
        <f t="shared" si="12"/>
        <v>0</v>
      </c>
    </row>
    <row r="195" spans="1:6" ht="14.5" customHeight="1" x14ac:dyDescent="0.35">
      <c r="A195" s="23" t="s">
        <v>393</v>
      </c>
      <c r="B195" s="24" t="s">
        <v>394</v>
      </c>
      <c r="C195" s="25">
        <v>895</v>
      </c>
      <c r="D195" s="26" t="s">
        <v>26</v>
      </c>
      <c r="E195" s="27"/>
      <c r="F195" s="48">
        <f t="shared" si="11"/>
        <v>0</v>
      </c>
    </row>
    <row r="196" spans="1:6" ht="14.5" customHeight="1" x14ac:dyDescent="0.35">
      <c r="A196" s="23" t="s">
        <v>395</v>
      </c>
      <c r="B196" s="24" t="s">
        <v>295</v>
      </c>
      <c r="C196" s="25">
        <v>365</v>
      </c>
      <c r="D196" s="26" t="s">
        <v>26</v>
      </c>
      <c r="E196" s="27"/>
      <c r="F196" s="48">
        <f t="shared" si="11"/>
        <v>0</v>
      </c>
    </row>
    <row r="197" spans="1:6" ht="14.5" customHeight="1" x14ac:dyDescent="0.35">
      <c r="A197" s="58" t="s">
        <v>396</v>
      </c>
      <c r="B197" s="24" t="s">
        <v>368</v>
      </c>
      <c r="C197" s="25">
        <v>44</v>
      </c>
      <c r="D197" s="26" t="s">
        <v>26</v>
      </c>
      <c r="E197" s="27"/>
      <c r="F197" s="48">
        <f t="shared" si="11"/>
        <v>0</v>
      </c>
    </row>
    <row r="198" spans="1:6" ht="14.5" customHeight="1" x14ac:dyDescent="0.35">
      <c r="A198" s="58" t="s">
        <v>397</v>
      </c>
      <c r="B198" s="24" t="s">
        <v>398</v>
      </c>
      <c r="C198" s="25">
        <v>175</v>
      </c>
      <c r="D198" s="26" t="s">
        <v>26</v>
      </c>
      <c r="E198" s="27"/>
      <c r="F198" s="48">
        <f t="shared" si="11"/>
        <v>0</v>
      </c>
    </row>
    <row r="199" spans="1:6" ht="14.5" customHeight="1" x14ac:dyDescent="0.35">
      <c r="A199" s="58" t="s">
        <v>399</v>
      </c>
      <c r="B199" s="24" t="s">
        <v>400</v>
      </c>
      <c r="C199" s="25">
        <v>22</v>
      </c>
      <c r="D199" s="26" t="s">
        <v>26</v>
      </c>
      <c r="E199" s="27"/>
      <c r="F199" s="48">
        <f t="shared" si="11"/>
        <v>0</v>
      </c>
    </row>
    <row r="200" spans="1:6" ht="29" x14ac:dyDescent="0.35">
      <c r="A200" s="58" t="s">
        <v>401</v>
      </c>
      <c r="B200" s="24" t="s">
        <v>402</v>
      </c>
      <c r="C200" s="25">
        <v>3</v>
      </c>
      <c r="D200" s="26" t="s">
        <v>79</v>
      </c>
      <c r="E200" s="27"/>
      <c r="F200" s="48">
        <f t="shared" si="11"/>
        <v>0</v>
      </c>
    </row>
    <row r="201" spans="1:6" ht="29" x14ac:dyDescent="0.35">
      <c r="A201" s="58" t="s">
        <v>403</v>
      </c>
      <c r="B201" s="24" t="s">
        <v>404</v>
      </c>
      <c r="C201" s="25">
        <v>5</v>
      </c>
      <c r="D201" s="26" t="s">
        <v>79</v>
      </c>
      <c r="E201" s="27"/>
      <c r="F201" s="48">
        <f t="shared" si="11"/>
        <v>0</v>
      </c>
    </row>
    <row r="202" spans="1:6" x14ac:dyDescent="0.35">
      <c r="A202" s="23" t="s">
        <v>288</v>
      </c>
      <c r="B202" s="24" t="s">
        <v>289</v>
      </c>
      <c r="C202" s="25">
        <v>455</v>
      </c>
      <c r="D202" s="26" t="s">
        <v>26</v>
      </c>
      <c r="E202" s="27"/>
      <c r="F202" s="48">
        <f>IFERROR($C202*$E202, "")</f>
        <v>0</v>
      </c>
    </row>
    <row r="203" spans="1:6" x14ac:dyDescent="0.35">
      <c r="A203" s="23" t="s">
        <v>290</v>
      </c>
      <c r="B203" s="24" t="s">
        <v>291</v>
      </c>
      <c r="C203" s="25">
        <v>285</v>
      </c>
      <c r="D203" s="26" t="s">
        <v>26</v>
      </c>
      <c r="E203" s="27"/>
      <c r="F203" s="48">
        <f>IFERROR($C203*$E203, "")</f>
        <v>0</v>
      </c>
    </row>
    <row r="204" spans="1:6" x14ac:dyDescent="0.35">
      <c r="A204" s="53"/>
      <c r="B204" s="37"/>
      <c r="C204" s="51"/>
      <c r="D204" s="36"/>
      <c r="E204" s="52" t="s">
        <v>21</v>
      </c>
      <c r="F204" s="29">
        <f>SUM(F181:F203)</f>
        <v>0</v>
      </c>
    </row>
    <row r="205" spans="1:6" x14ac:dyDescent="0.35">
      <c r="E205" s="15"/>
      <c r="F205" s="28"/>
    </row>
    <row r="206" spans="1:6" ht="15" thickBot="1" x14ac:dyDescent="0.4">
      <c r="E206" s="15"/>
      <c r="F206" s="28"/>
    </row>
    <row r="207" spans="1:6" ht="15" thickTop="1" x14ac:dyDescent="0.35">
      <c r="A207" s="30"/>
      <c r="B207" s="31"/>
      <c r="C207" s="30"/>
      <c r="D207" s="30"/>
      <c r="E207" s="32" t="s">
        <v>304</v>
      </c>
      <c r="F207" s="33">
        <f>SUMIF(E:E,"SUBTOTAL",F:F)</f>
        <v>0</v>
      </c>
    </row>
    <row r="208" spans="1:6" x14ac:dyDescent="0.35">
      <c r="E208" s="34"/>
      <c r="F208" s="35"/>
    </row>
    <row r="209" spans="1:6" x14ac:dyDescent="0.35">
      <c r="A209" s="15" t="s">
        <v>305</v>
      </c>
      <c r="B209" s="16" t="s">
        <v>306</v>
      </c>
    </row>
    <row r="210" spans="1:6" x14ac:dyDescent="0.35">
      <c r="A210" s="17" t="s">
        <v>8</v>
      </c>
      <c r="B210" s="17" t="s">
        <v>9</v>
      </c>
      <c r="C210" s="18" t="s">
        <v>10</v>
      </c>
      <c r="D210" s="18" t="s">
        <v>11</v>
      </c>
      <c r="E210" s="18" t="s">
        <v>49</v>
      </c>
      <c r="F210" s="44" t="s">
        <v>13</v>
      </c>
    </row>
    <row r="211" spans="1:6" x14ac:dyDescent="0.35">
      <c r="A211" s="23" t="s">
        <v>307</v>
      </c>
      <c r="B211" s="24" t="s">
        <v>308</v>
      </c>
      <c r="C211" s="25" t="s">
        <v>309</v>
      </c>
      <c r="D211" s="26" t="s">
        <v>310</v>
      </c>
      <c r="E211" s="74"/>
      <c r="F211" s="45">
        <f t="shared" ref="F211:F212" si="13">+E211*$F$207</f>
        <v>0</v>
      </c>
    </row>
    <row r="212" spans="1:6" x14ac:dyDescent="0.35">
      <c r="A212" s="23" t="s">
        <v>311</v>
      </c>
      <c r="B212" s="24" t="s">
        <v>312</v>
      </c>
      <c r="C212" s="25" t="s">
        <v>309</v>
      </c>
      <c r="D212" s="26" t="s">
        <v>310</v>
      </c>
      <c r="E212" s="74"/>
      <c r="F212" s="45">
        <f t="shared" si="13"/>
        <v>0</v>
      </c>
    </row>
    <row r="213" spans="1:6" x14ac:dyDescent="0.35">
      <c r="A213" s="23" t="s">
        <v>313</v>
      </c>
      <c r="B213" s="24" t="s">
        <v>314</v>
      </c>
      <c r="C213" s="25" t="s">
        <v>309</v>
      </c>
      <c r="D213" s="26" t="s">
        <v>310</v>
      </c>
      <c r="E213" s="74"/>
      <c r="F213" s="45">
        <f>+E213*$F$207</f>
        <v>0</v>
      </c>
    </row>
    <row r="214" spans="1:6" x14ac:dyDescent="0.35">
      <c r="A214" s="23" t="s">
        <v>315</v>
      </c>
      <c r="B214" s="24" t="s">
        <v>316</v>
      </c>
      <c r="C214" s="25" t="s">
        <v>309</v>
      </c>
      <c r="D214" s="26" t="s">
        <v>310</v>
      </c>
      <c r="E214" s="74"/>
      <c r="F214" s="45">
        <f>+E214*$F$207</f>
        <v>0</v>
      </c>
    </row>
    <row r="215" spans="1:6" x14ac:dyDescent="0.35">
      <c r="A215" s="36"/>
      <c r="B215" s="37"/>
      <c r="C215" s="36"/>
      <c r="D215" s="36"/>
      <c r="E215" s="38" t="s">
        <v>317</v>
      </c>
      <c r="F215" s="46">
        <f>SUM(F211:F214)</f>
        <v>0</v>
      </c>
    </row>
    <row r="219" spans="1:6" x14ac:dyDescent="0.35">
      <c r="B219" s="39"/>
      <c r="C219" s="40"/>
      <c r="D219" s="41"/>
      <c r="E219" s="42" t="s">
        <v>405</v>
      </c>
      <c r="F219" s="43">
        <f>$F$215+F207</f>
        <v>0</v>
      </c>
    </row>
  </sheetData>
  <mergeCells count="1">
    <mergeCell ref="A1:F1"/>
  </mergeCells>
  <conditionalFormatting sqref="A6:F7 A25:F30 A57:F76 A81:F95 A170:F170">
    <cfRule type="expression" dxfId="41" priority="124">
      <formula>$C6&gt;0</formula>
    </cfRule>
  </conditionalFormatting>
  <conditionalFormatting sqref="A6:F7 A106:F107 A108:E108 A109:F116 A121:F129 F130 A130:E132 A133:F134">
    <cfRule type="expression" dxfId="40" priority="125">
      <formula>#REF!&gt;0</formula>
    </cfRule>
  </conditionalFormatting>
  <conditionalFormatting sqref="A35:F48">
    <cfRule type="expression" dxfId="39" priority="2">
      <formula>$C35&gt;0</formula>
    </cfRule>
  </conditionalFormatting>
  <conditionalFormatting sqref="A99:F101">
    <cfRule type="expression" dxfId="38" priority="40">
      <formula>$C99&gt;0</formula>
    </cfRule>
  </conditionalFormatting>
  <conditionalFormatting sqref="A106:F116">
    <cfRule type="expression" dxfId="37" priority="107">
      <formula>$C106&gt;0</formula>
    </cfRule>
  </conditionalFormatting>
  <conditionalFormatting sqref="A121:F134">
    <cfRule type="expression" dxfId="36" priority="105">
      <formula>$C121&gt;0</formula>
    </cfRule>
  </conditionalFormatting>
  <conditionalFormatting sqref="A139:F152">
    <cfRule type="expression" dxfId="35" priority="66">
      <formula>$C139&gt;0</formula>
    </cfRule>
  </conditionalFormatting>
  <conditionalFormatting sqref="A157:F160">
    <cfRule type="expression" dxfId="34" priority="83">
      <formula>$C157&gt;0</formula>
    </cfRule>
  </conditionalFormatting>
  <conditionalFormatting sqref="A181:F203">
    <cfRule type="expression" dxfId="33" priority="85">
      <formula>$C181&gt;0</formula>
    </cfRule>
  </conditionalFormatting>
  <conditionalFormatting sqref="A211:F214">
    <cfRule type="expression" dxfId="32" priority="59">
      <formula>$C211&gt;0</formula>
    </cfRule>
    <cfRule type="expression" dxfId="31" priority="60">
      <formula>#REF!&gt;0</formula>
    </cfRule>
  </conditionalFormatting>
  <conditionalFormatting sqref="C6:C7 C25:C30 C57:C76 C121:C134 C157:C160 C170">
    <cfRule type="expression" dxfId="30" priority="123">
      <formula>$C6&gt;0</formula>
    </cfRule>
  </conditionalFormatting>
  <conditionalFormatting sqref="C12:C20">
    <cfRule type="expression" dxfId="29" priority="108">
      <formula>$C12&gt;0</formula>
    </cfRule>
  </conditionalFormatting>
  <conditionalFormatting sqref="C35:C48">
    <cfRule type="expression" dxfId="28" priority="1">
      <formula>$C35&gt;0</formula>
    </cfRule>
  </conditionalFormatting>
  <conditionalFormatting sqref="C81:C95">
    <cfRule type="expression" dxfId="27" priority="122">
      <formula>$C81&gt;0</formula>
    </cfRule>
  </conditionalFormatting>
  <conditionalFormatting sqref="C99:C101">
    <cfRule type="expression" dxfId="26" priority="42">
      <formula>$C99&gt;0</formula>
    </cfRule>
  </conditionalFormatting>
  <conditionalFormatting sqref="C106:C116">
    <cfRule type="expression" dxfId="25" priority="117">
      <formula>$C106&gt;0</formula>
    </cfRule>
  </conditionalFormatting>
  <conditionalFormatting sqref="C139:C152">
    <cfRule type="expression" dxfId="24" priority="70">
      <formula>$C139&gt;0</formula>
    </cfRule>
  </conditionalFormatting>
  <conditionalFormatting sqref="C181:C203">
    <cfRule type="expression" dxfId="23" priority="84">
      <formula>$C181&gt;0</formula>
    </cfRule>
  </conditionalFormatting>
  <conditionalFormatting sqref="C211:C214">
    <cfRule type="expression" dxfId="22" priority="61">
      <formula>$C211&gt;0</formula>
    </cfRule>
  </conditionalFormatting>
  <conditionalFormatting sqref="C12:F20">
    <cfRule type="expression" dxfId="21" priority="109">
      <formula>$C12&gt;0</formula>
    </cfRule>
  </conditionalFormatting>
  <conditionalFormatting sqref="E99:F101">
    <cfRule type="expression" dxfId="20" priority="44">
      <formula>#REF!&gt;0</formula>
    </cfRule>
  </conditionalFormatting>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A986-AFCA-4785-A2E5-532EAF8A4E2F}">
  <dimension ref="A1:F208"/>
  <sheetViews>
    <sheetView topLeftCell="A188" zoomScale="106" zoomScaleNormal="106" workbookViewId="0">
      <selection activeCell="A167" sqref="A167:XFD181"/>
    </sheetView>
  </sheetViews>
  <sheetFormatPr defaultRowHeight="14.5" x14ac:dyDescent="0.35"/>
  <cols>
    <col min="1" max="1" width="14.7265625" customWidth="1"/>
    <col min="2" max="2" width="36.7265625" style="10" customWidth="1"/>
    <col min="3" max="3" width="5.7265625" customWidth="1"/>
    <col min="4" max="4" width="4.7265625" customWidth="1"/>
    <col min="5" max="5" width="10.7265625" customWidth="1"/>
    <col min="6" max="6" width="16.7265625" style="11" customWidth="1"/>
  </cols>
  <sheetData>
    <row r="1" spans="1:6" ht="84" customHeight="1" x14ac:dyDescent="0.35">
      <c r="A1" s="80" t="s">
        <v>7</v>
      </c>
      <c r="B1" s="81"/>
      <c r="C1" s="81"/>
      <c r="D1" s="81"/>
      <c r="E1" s="81"/>
      <c r="F1" s="81"/>
    </row>
    <row r="3" spans="1:6" x14ac:dyDescent="0.35">
      <c r="A3" s="12" t="s">
        <v>8</v>
      </c>
      <c r="B3" s="12" t="s">
        <v>9</v>
      </c>
      <c r="C3" s="13" t="s">
        <v>10</v>
      </c>
      <c r="D3" s="13" t="s">
        <v>11</v>
      </c>
      <c r="E3" s="12" t="s">
        <v>12</v>
      </c>
      <c r="F3" s="14" t="s">
        <v>13</v>
      </c>
    </row>
    <row r="4" spans="1:6" x14ac:dyDescent="0.35">
      <c r="A4" s="15" t="s">
        <v>14</v>
      </c>
      <c r="B4" s="16" t="s">
        <v>15</v>
      </c>
      <c r="F4"/>
    </row>
    <row r="5" spans="1:6" x14ac:dyDescent="0.35">
      <c r="A5" s="17" t="s">
        <v>8</v>
      </c>
      <c r="B5" s="17" t="s">
        <v>9</v>
      </c>
      <c r="C5" s="18" t="s">
        <v>10</v>
      </c>
      <c r="D5" s="18" t="s">
        <v>11</v>
      </c>
      <c r="E5" s="17" t="s">
        <v>12</v>
      </c>
      <c r="F5" s="44" t="s">
        <v>13</v>
      </c>
    </row>
    <row r="6" spans="1:6" ht="29" x14ac:dyDescent="0.35">
      <c r="A6" s="23" t="s">
        <v>16</v>
      </c>
      <c r="B6" s="24" t="s">
        <v>17</v>
      </c>
      <c r="C6" s="25">
        <v>5665</v>
      </c>
      <c r="D6" s="26" t="s">
        <v>18</v>
      </c>
      <c r="E6" s="27"/>
      <c r="F6" s="48">
        <f t="shared" ref="F6:F7" si="0">IFERROR($C6*$E6, "")</f>
        <v>0</v>
      </c>
    </row>
    <row r="7" spans="1:6" ht="29.5" thickBot="1" x14ac:dyDescent="0.4">
      <c r="A7" s="23" t="s">
        <v>19</v>
      </c>
      <c r="B7" s="24" t="s">
        <v>20</v>
      </c>
      <c r="C7" s="25">
        <v>5840</v>
      </c>
      <c r="D7" s="26" t="s">
        <v>18</v>
      </c>
      <c r="E7" s="27"/>
      <c r="F7" s="48">
        <f t="shared" si="0"/>
        <v>0</v>
      </c>
    </row>
    <row r="8" spans="1:6" ht="15" thickTop="1" x14ac:dyDescent="0.35">
      <c r="A8" s="19"/>
      <c r="B8" s="20"/>
      <c r="C8" s="21"/>
      <c r="D8" s="19"/>
      <c r="E8" s="22" t="s">
        <v>21</v>
      </c>
      <c r="F8" s="47">
        <f>SUM(F6:F7)</f>
        <v>0</v>
      </c>
    </row>
    <row r="10" spans="1:6" x14ac:dyDescent="0.35">
      <c r="A10" s="15" t="s">
        <v>22</v>
      </c>
      <c r="B10" s="16" t="s">
        <v>23</v>
      </c>
    </row>
    <row r="11" spans="1:6" x14ac:dyDescent="0.35">
      <c r="A11" s="17" t="s">
        <v>8</v>
      </c>
      <c r="B11" s="17" t="s">
        <v>9</v>
      </c>
      <c r="C11" s="18" t="s">
        <v>10</v>
      </c>
      <c r="D11" s="18" t="s">
        <v>11</v>
      </c>
      <c r="E11" s="49" t="s">
        <v>12</v>
      </c>
      <c r="F11" s="44" t="s">
        <v>13</v>
      </c>
    </row>
    <row r="12" spans="1:6" ht="43.5" x14ac:dyDescent="0.35">
      <c r="A12" s="23" t="s">
        <v>24</v>
      </c>
      <c r="B12" s="24" t="s">
        <v>25</v>
      </c>
      <c r="C12" s="25">
        <v>1475</v>
      </c>
      <c r="D12" s="26" t="s">
        <v>26</v>
      </c>
      <c r="E12" s="27"/>
      <c r="F12" s="48">
        <f t="shared" ref="F12:F18" si="1">IFERROR($C12*$E12, "")</f>
        <v>0</v>
      </c>
    </row>
    <row r="13" spans="1:6" ht="58" x14ac:dyDescent="0.35">
      <c r="A13" s="23" t="s">
        <v>27</v>
      </c>
      <c r="B13" s="24" t="s">
        <v>28</v>
      </c>
      <c r="C13" s="25">
        <v>4475</v>
      </c>
      <c r="D13" s="26" t="s">
        <v>26</v>
      </c>
      <c r="E13" s="27"/>
      <c r="F13" s="48">
        <f t="shared" si="1"/>
        <v>0</v>
      </c>
    </row>
    <row r="14" spans="1:6" ht="43.5" x14ac:dyDescent="0.35">
      <c r="A14" s="23" t="s">
        <v>29</v>
      </c>
      <c r="B14" s="24" t="s">
        <v>30</v>
      </c>
      <c r="C14" s="25">
        <v>35</v>
      </c>
      <c r="D14" s="26" t="s">
        <v>31</v>
      </c>
      <c r="E14" s="27"/>
      <c r="F14" s="48">
        <f t="shared" si="1"/>
        <v>0</v>
      </c>
    </row>
    <row r="15" spans="1:6" ht="29" x14ac:dyDescent="0.35">
      <c r="A15" s="23" t="s">
        <v>32</v>
      </c>
      <c r="B15" s="24" t="s">
        <v>33</v>
      </c>
      <c r="C15" s="25">
        <v>2175</v>
      </c>
      <c r="D15" s="26" t="s">
        <v>31</v>
      </c>
      <c r="E15" s="27"/>
      <c r="F15" s="48">
        <f t="shared" si="1"/>
        <v>0</v>
      </c>
    </row>
    <row r="16" spans="1:6" ht="29" x14ac:dyDescent="0.35">
      <c r="A16" s="23" t="s">
        <v>34</v>
      </c>
      <c r="B16" s="24" t="s">
        <v>35</v>
      </c>
      <c r="C16" s="25">
        <v>115</v>
      </c>
      <c r="D16" s="26" t="s">
        <v>31</v>
      </c>
      <c r="E16" s="27"/>
      <c r="F16" s="48">
        <f t="shared" si="1"/>
        <v>0</v>
      </c>
    </row>
    <row r="17" spans="1:6" ht="43.5" x14ac:dyDescent="0.35">
      <c r="A17" s="23" t="s">
        <v>36</v>
      </c>
      <c r="B17" s="24" t="s">
        <v>37</v>
      </c>
      <c r="C17" s="25">
        <v>500</v>
      </c>
      <c r="D17" s="26" t="s">
        <v>31</v>
      </c>
      <c r="E17" s="27"/>
      <c r="F17" s="48">
        <f t="shared" si="1"/>
        <v>0</v>
      </c>
    </row>
    <row r="18" spans="1:6" ht="43.5" x14ac:dyDescent="0.35">
      <c r="A18" s="23" t="s">
        <v>38</v>
      </c>
      <c r="B18" s="24" t="s">
        <v>39</v>
      </c>
      <c r="C18" s="25">
        <v>110</v>
      </c>
      <c r="D18" s="26" t="s">
        <v>40</v>
      </c>
      <c r="E18" s="27"/>
      <c r="F18" s="48">
        <f t="shared" si="1"/>
        <v>0</v>
      </c>
    </row>
    <row r="19" spans="1:6" ht="58" x14ac:dyDescent="0.35">
      <c r="A19" s="58" t="s">
        <v>41</v>
      </c>
      <c r="B19" s="24" t="s">
        <v>42</v>
      </c>
      <c r="C19" s="25">
        <v>225</v>
      </c>
      <c r="D19" s="26" t="s">
        <v>18</v>
      </c>
      <c r="E19" s="27"/>
      <c r="F19" s="48">
        <f>IFERROR($C19*$E19, "")</f>
        <v>0</v>
      </c>
    </row>
    <row r="20" spans="1:6" ht="29" x14ac:dyDescent="0.35">
      <c r="A20" s="58" t="s">
        <v>43</v>
      </c>
      <c r="B20" s="24" t="s">
        <v>44</v>
      </c>
      <c r="C20" s="25">
        <v>390</v>
      </c>
      <c r="D20" s="26" t="s">
        <v>26</v>
      </c>
      <c r="E20" s="27"/>
      <c r="F20" s="48">
        <f>IFERROR($C20*$E20, "")</f>
        <v>0</v>
      </c>
    </row>
    <row r="21" spans="1:6" ht="73" thickBot="1" x14ac:dyDescent="0.4">
      <c r="A21" s="58" t="s">
        <v>45</v>
      </c>
      <c r="B21" s="24" t="s">
        <v>46</v>
      </c>
      <c r="C21" s="25">
        <v>2585</v>
      </c>
      <c r="D21" s="26" t="s">
        <v>31</v>
      </c>
      <c r="E21" s="27"/>
      <c r="F21" s="48">
        <f>IFERROR($C21*$E21, "")</f>
        <v>0</v>
      </c>
    </row>
    <row r="22" spans="1:6" ht="15" thickTop="1" x14ac:dyDescent="0.35">
      <c r="A22" s="19"/>
      <c r="B22" s="20"/>
      <c r="C22" s="21"/>
      <c r="D22" s="19"/>
      <c r="E22" s="22" t="s">
        <v>21</v>
      </c>
      <c r="F22" s="47">
        <f>SUM(F12:F21)</f>
        <v>0</v>
      </c>
    </row>
    <row r="24" spans="1:6" x14ac:dyDescent="0.35">
      <c r="A24" s="15" t="s">
        <v>47</v>
      </c>
      <c r="B24" s="16" t="s">
        <v>48</v>
      </c>
    </row>
    <row r="25" spans="1:6" x14ac:dyDescent="0.35">
      <c r="A25" s="17" t="s">
        <v>8</v>
      </c>
      <c r="B25" s="17" t="s">
        <v>9</v>
      </c>
      <c r="C25" s="18" t="s">
        <v>10</v>
      </c>
      <c r="D25" s="18" t="s">
        <v>11</v>
      </c>
      <c r="E25" s="18" t="s">
        <v>49</v>
      </c>
      <c r="F25" s="44" t="s">
        <v>13</v>
      </c>
    </row>
    <row r="26" spans="1:6" ht="29" x14ac:dyDescent="0.35">
      <c r="A26" s="23" t="s">
        <v>50</v>
      </c>
      <c r="B26" s="24" t="s">
        <v>51</v>
      </c>
      <c r="C26" s="25">
        <v>2490</v>
      </c>
      <c r="D26" s="26" t="s">
        <v>31</v>
      </c>
      <c r="E26" s="27"/>
      <c r="F26" s="48">
        <f t="shared" ref="F26:F31" si="2">IFERROR($C26*$E26, "")</f>
        <v>0</v>
      </c>
    </row>
    <row r="27" spans="1:6" ht="29" x14ac:dyDescent="0.35">
      <c r="A27" s="58" t="s">
        <v>52</v>
      </c>
      <c r="B27" s="57" t="s">
        <v>53</v>
      </c>
      <c r="C27" s="55">
        <v>265</v>
      </c>
      <c r="D27" s="60" t="s">
        <v>54</v>
      </c>
      <c r="E27" s="61"/>
      <c r="F27" s="62">
        <f t="shared" si="2"/>
        <v>0</v>
      </c>
    </row>
    <row r="28" spans="1:6" ht="29" x14ac:dyDescent="0.35">
      <c r="A28" s="23" t="s">
        <v>55</v>
      </c>
      <c r="B28" s="24" t="s">
        <v>56</v>
      </c>
      <c r="C28" s="25">
        <v>5845</v>
      </c>
      <c r="D28" s="26" t="s">
        <v>54</v>
      </c>
      <c r="E28" s="27"/>
      <c r="F28" s="48">
        <f t="shared" si="2"/>
        <v>0</v>
      </c>
    </row>
    <row r="29" spans="1:6" ht="29" x14ac:dyDescent="0.35">
      <c r="A29" s="23" t="s">
        <v>57</v>
      </c>
      <c r="B29" s="24" t="s">
        <v>58</v>
      </c>
      <c r="C29" s="25">
        <v>3900</v>
      </c>
      <c r="D29" s="26" t="s">
        <v>54</v>
      </c>
      <c r="E29" s="27"/>
      <c r="F29" s="48">
        <f t="shared" si="2"/>
        <v>0</v>
      </c>
    </row>
    <row r="30" spans="1:6" ht="29" x14ac:dyDescent="0.35">
      <c r="A30" s="23" t="s">
        <v>59</v>
      </c>
      <c r="B30" s="24" t="s">
        <v>60</v>
      </c>
      <c r="C30" s="25">
        <v>65</v>
      </c>
      <c r="D30" s="26" t="s">
        <v>54</v>
      </c>
      <c r="E30" s="27"/>
      <c r="F30" s="48">
        <f t="shared" si="2"/>
        <v>0</v>
      </c>
    </row>
    <row r="31" spans="1:6" ht="29.5" thickBot="1" x14ac:dyDescent="0.4">
      <c r="A31" s="23" t="s">
        <v>61</v>
      </c>
      <c r="B31" s="24" t="s">
        <v>62</v>
      </c>
      <c r="C31" s="25">
        <v>2245</v>
      </c>
      <c r="D31" s="26" t="s">
        <v>54</v>
      </c>
      <c r="E31" s="27"/>
      <c r="F31" s="48">
        <f t="shared" si="2"/>
        <v>0</v>
      </c>
    </row>
    <row r="32" spans="1:6" ht="15" thickTop="1" x14ac:dyDescent="0.35">
      <c r="A32" s="50"/>
      <c r="B32" s="20"/>
      <c r="C32" s="21"/>
      <c r="D32" s="19"/>
      <c r="E32" s="22" t="s">
        <v>21</v>
      </c>
      <c r="F32" s="47">
        <f>SUM(F26:F31)</f>
        <v>0</v>
      </c>
    </row>
    <row r="34" spans="1:6" x14ac:dyDescent="0.35">
      <c r="A34" s="15" t="s">
        <v>63</v>
      </c>
      <c r="B34" s="16" t="s">
        <v>64</v>
      </c>
    </row>
    <row r="35" spans="1:6" x14ac:dyDescent="0.35">
      <c r="A35" s="17" t="s">
        <v>8</v>
      </c>
      <c r="B35" s="17" t="s">
        <v>9</v>
      </c>
      <c r="C35" s="18" t="s">
        <v>10</v>
      </c>
      <c r="D35" s="18" t="s">
        <v>11</v>
      </c>
      <c r="E35" s="18" t="s">
        <v>49</v>
      </c>
      <c r="F35" s="44" t="s">
        <v>13</v>
      </c>
    </row>
    <row r="36" spans="1:6" ht="29" x14ac:dyDescent="0.35">
      <c r="A36" s="23" t="s">
        <v>65</v>
      </c>
      <c r="B36" s="24" t="s">
        <v>66</v>
      </c>
      <c r="C36" s="25">
        <v>335</v>
      </c>
      <c r="D36" s="26" t="s">
        <v>26</v>
      </c>
      <c r="E36" s="27"/>
      <c r="F36" s="48">
        <f t="shared" ref="F36:F47" si="3">IFERROR($C36*$E36, "")</f>
        <v>0</v>
      </c>
    </row>
    <row r="37" spans="1:6" ht="29" x14ac:dyDescent="0.35">
      <c r="A37" s="23" t="s">
        <v>67</v>
      </c>
      <c r="B37" s="24" t="s">
        <v>68</v>
      </c>
      <c r="C37" s="25">
        <v>500</v>
      </c>
      <c r="D37" s="26" t="s">
        <v>26</v>
      </c>
      <c r="E37" s="27"/>
      <c r="F37" s="48">
        <f t="shared" si="3"/>
        <v>0</v>
      </c>
    </row>
    <row r="38" spans="1:6" ht="29" x14ac:dyDescent="0.35">
      <c r="A38" s="23" t="s">
        <v>69</v>
      </c>
      <c r="B38" s="24" t="s">
        <v>70</v>
      </c>
      <c r="C38" s="25">
        <v>60</v>
      </c>
      <c r="D38" s="26" t="s">
        <v>26</v>
      </c>
      <c r="E38" s="27"/>
      <c r="F38" s="48">
        <f t="shared" si="3"/>
        <v>0</v>
      </c>
    </row>
    <row r="39" spans="1:6" ht="29" x14ac:dyDescent="0.35">
      <c r="A39" s="23" t="s">
        <v>71</v>
      </c>
      <c r="B39" s="24" t="s">
        <v>72</v>
      </c>
      <c r="C39" s="25">
        <v>360</v>
      </c>
      <c r="D39" s="26" t="s">
        <v>26</v>
      </c>
      <c r="E39" s="27"/>
      <c r="F39" s="48">
        <f t="shared" si="3"/>
        <v>0</v>
      </c>
    </row>
    <row r="40" spans="1:6" x14ac:dyDescent="0.35">
      <c r="A40" s="23" t="s">
        <v>73</v>
      </c>
      <c r="B40" s="24" t="s">
        <v>74</v>
      </c>
      <c r="C40" s="25">
        <v>4475</v>
      </c>
      <c r="D40" s="26" t="s">
        <v>26</v>
      </c>
      <c r="E40" s="27"/>
      <c r="F40" s="48">
        <f t="shared" si="3"/>
        <v>0</v>
      </c>
    </row>
    <row r="41" spans="1:6" ht="58" x14ac:dyDescent="0.35">
      <c r="A41" s="23" t="s">
        <v>75</v>
      </c>
      <c r="B41" s="24" t="s">
        <v>76</v>
      </c>
      <c r="C41" s="25">
        <v>90</v>
      </c>
      <c r="D41" s="26" t="s">
        <v>26</v>
      </c>
      <c r="E41" s="27"/>
      <c r="F41" s="48">
        <f t="shared" si="3"/>
        <v>0</v>
      </c>
    </row>
    <row r="42" spans="1:6" ht="29" x14ac:dyDescent="0.35">
      <c r="A42" s="23" t="s">
        <v>77</v>
      </c>
      <c r="B42" s="24" t="s">
        <v>78</v>
      </c>
      <c r="C42" s="25">
        <v>2</v>
      </c>
      <c r="D42" s="26" t="s">
        <v>79</v>
      </c>
      <c r="E42" s="27"/>
      <c r="F42" s="48">
        <f t="shared" si="3"/>
        <v>0</v>
      </c>
    </row>
    <row r="43" spans="1:6" ht="43.5" x14ac:dyDescent="0.35">
      <c r="A43" s="23" t="s">
        <v>80</v>
      </c>
      <c r="B43" s="24" t="s">
        <v>81</v>
      </c>
      <c r="C43" s="25">
        <v>18</v>
      </c>
      <c r="D43" s="26" t="s">
        <v>79</v>
      </c>
      <c r="E43" s="27"/>
      <c r="F43" s="48">
        <f t="shared" si="3"/>
        <v>0</v>
      </c>
    </row>
    <row r="44" spans="1:6" ht="29" x14ac:dyDescent="0.35">
      <c r="A44" s="23" t="s">
        <v>82</v>
      </c>
      <c r="B44" s="24" t="s">
        <v>83</v>
      </c>
      <c r="C44" s="25">
        <v>3</v>
      </c>
      <c r="D44" s="26" t="s">
        <v>79</v>
      </c>
      <c r="E44" s="27"/>
      <c r="F44" s="48">
        <f t="shared" si="3"/>
        <v>0</v>
      </c>
    </row>
    <row r="45" spans="1:6" ht="29" x14ac:dyDescent="0.35">
      <c r="A45" s="23" t="s">
        <v>84</v>
      </c>
      <c r="B45" s="24" t="s">
        <v>85</v>
      </c>
      <c r="C45" s="25">
        <v>4</v>
      </c>
      <c r="D45" s="26" t="s">
        <v>79</v>
      </c>
      <c r="E45" s="27"/>
      <c r="F45" s="48">
        <f t="shared" si="3"/>
        <v>0</v>
      </c>
    </row>
    <row r="46" spans="1:6" ht="43.5" x14ac:dyDescent="0.35">
      <c r="A46" s="23" t="s">
        <v>86</v>
      </c>
      <c r="B46" s="24" t="s">
        <v>87</v>
      </c>
      <c r="C46" s="25">
        <v>3</v>
      </c>
      <c r="D46" s="26" t="s">
        <v>88</v>
      </c>
      <c r="E46" s="27"/>
      <c r="F46" s="48">
        <f t="shared" si="3"/>
        <v>0</v>
      </c>
    </row>
    <row r="47" spans="1:6" ht="43.5" x14ac:dyDescent="0.35">
      <c r="A47" s="23" t="s">
        <v>89</v>
      </c>
      <c r="B47" s="24" t="s">
        <v>90</v>
      </c>
      <c r="C47" s="25">
        <v>25</v>
      </c>
      <c r="D47" s="26" t="s">
        <v>88</v>
      </c>
      <c r="E47" s="27"/>
      <c r="F47" s="48">
        <f t="shared" si="3"/>
        <v>0</v>
      </c>
    </row>
    <row r="48" spans="1:6" ht="44" thickBot="1" x14ac:dyDescent="0.4">
      <c r="A48" s="58" t="s">
        <v>91</v>
      </c>
      <c r="B48" s="24" t="s">
        <v>92</v>
      </c>
      <c r="C48" s="25">
        <v>1</v>
      </c>
      <c r="D48" s="26" t="s">
        <v>79</v>
      </c>
      <c r="E48" s="27"/>
      <c r="F48" s="48">
        <f>IFERROR($C48*$E48, "")</f>
        <v>0</v>
      </c>
    </row>
    <row r="49" spans="1:6" ht="15" thickTop="1" x14ac:dyDescent="0.35">
      <c r="A49" s="19"/>
      <c r="B49" s="20"/>
      <c r="C49" s="21"/>
      <c r="D49" s="19"/>
      <c r="E49" s="22" t="s">
        <v>21</v>
      </c>
      <c r="F49" s="47">
        <f>SUM(F36:F48)</f>
        <v>0</v>
      </c>
    </row>
    <row r="51" spans="1:6" x14ac:dyDescent="0.35">
      <c r="A51" s="15" t="s">
        <v>93</v>
      </c>
      <c r="B51" s="16" t="s">
        <v>94</v>
      </c>
    </row>
    <row r="52" spans="1:6" ht="15" thickBot="1" x14ac:dyDescent="0.4">
      <c r="A52" s="17" t="s">
        <v>8</v>
      </c>
      <c r="B52" s="17" t="s">
        <v>9</v>
      </c>
      <c r="C52" s="18" t="s">
        <v>10</v>
      </c>
      <c r="D52" s="18" t="s">
        <v>11</v>
      </c>
      <c r="E52" s="18" t="s">
        <v>49</v>
      </c>
      <c r="F52" s="54" t="s">
        <v>13</v>
      </c>
    </row>
    <row r="53" spans="1:6" ht="15" thickTop="1" x14ac:dyDescent="0.35">
      <c r="A53" s="19"/>
      <c r="B53" s="20"/>
      <c r="C53" s="21"/>
      <c r="D53" s="19"/>
      <c r="E53" s="22" t="s">
        <v>21</v>
      </c>
      <c r="F53" s="63"/>
    </row>
    <row r="55" spans="1:6" x14ac:dyDescent="0.35">
      <c r="A55" s="15" t="s">
        <v>95</v>
      </c>
      <c r="B55" s="16" t="s">
        <v>96</v>
      </c>
    </row>
    <row r="56" spans="1:6" x14ac:dyDescent="0.35">
      <c r="A56" s="17" t="s">
        <v>8</v>
      </c>
      <c r="B56" s="17" t="s">
        <v>9</v>
      </c>
      <c r="C56" s="18" t="s">
        <v>10</v>
      </c>
      <c r="D56" s="18" t="s">
        <v>11</v>
      </c>
      <c r="E56" s="18" t="s">
        <v>49</v>
      </c>
      <c r="F56" s="44" t="s">
        <v>13</v>
      </c>
    </row>
    <row r="57" spans="1:6" x14ac:dyDescent="0.35">
      <c r="A57" s="23" t="s">
        <v>97</v>
      </c>
      <c r="B57" s="24" t="s">
        <v>98</v>
      </c>
      <c r="C57" s="25">
        <v>26</v>
      </c>
      <c r="D57" s="26" t="s">
        <v>79</v>
      </c>
      <c r="E57" s="27"/>
      <c r="F57" s="48">
        <f t="shared" ref="F57:F77" si="4">IFERROR($C57*$E57, "")</f>
        <v>0</v>
      </c>
    </row>
    <row r="58" spans="1:6" x14ac:dyDescent="0.35">
      <c r="A58" s="23" t="s">
        <v>99</v>
      </c>
      <c r="B58" s="24" t="s">
        <v>100</v>
      </c>
      <c r="C58" s="25">
        <v>3</v>
      </c>
      <c r="D58" s="26" t="s">
        <v>79</v>
      </c>
      <c r="E58" s="27"/>
      <c r="F58" s="48">
        <f t="shared" si="4"/>
        <v>0</v>
      </c>
    </row>
    <row r="59" spans="1:6" x14ac:dyDescent="0.35">
      <c r="A59" s="23" t="s">
        <v>101</v>
      </c>
      <c r="B59" s="24" t="s">
        <v>102</v>
      </c>
      <c r="C59" s="25">
        <v>1</v>
      </c>
      <c r="D59" s="26" t="s">
        <v>79</v>
      </c>
      <c r="E59" s="27"/>
      <c r="F59" s="48">
        <f t="shared" si="4"/>
        <v>0</v>
      </c>
    </row>
    <row r="60" spans="1:6" x14ac:dyDescent="0.35">
      <c r="A60" s="23" t="s">
        <v>103</v>
      </c>
      <c r="B60" s="24" t="s">
        <v>104</v>
      </c>
      <c r="C60" s="25">
        <v>9</v>
      </c>
      <c r="D60" s="26" t="s">
        <v>79</v>
      </c>
      <c r="E60" s="27"/>
      <c r="F60" s="48">
        <f t="shared" si="4"/>
        <v>0</v>
      </c>
    </row>
    <row r="61" spans="1:6" x14ac:dyDescent="0.35">
      <c r="A61" s="23" t="s">
        <v>105</v>
      </c>
      <c r="B61" s="24" t="s">
        <v>106</v>
      </c>
      <c r="C61" s="25">
        <v>4</v>
      </c>
      <c r="D61" s="26" t="s">
        <v>79</v>
      </c>
      <c r="E61" s="27"/>
      <c r="F61" s="48">
        <f t="shared" si="4"/>
        <v>0</v>
      </c>
    </row>
    <row r="62" spans="1:6" ht="43.5" x14ac:dyDescent="0.35">
      <c r="A62" s="23" t="s">
        <v>107</v>
      </c>
      <c r="B62" s="24" t="s">
        <v>108</v>
      </c>
      <c r="C62" s="25">
        <v>2</v>
      </c>
      <c r="D62" s="26" t="s">
        <v>79</v>
      </c>
      <c r="E62" s="27"/>
      <c r="F62" s="48">
        <f t="shared" si="4"/>
        <v>0</v>
      </c>
    </row>
    <row r="63" spans="1:6" x14ac:dyDescent="0.35">
      <c r="A63" s="23" t="s">
        <v>109</v>
      </c>
      <c r="B63" s="24" t="s">
        <v>110</v>
      </c>
      <c r="C63" s="25">
        <v>6</v>
      </c>
      <c r="D63" s="26" t="s">
        <v>79</v>
      </c>
      <c r="E63" s="27"/>
      <c r="F63" s="48">
        <f t="shared" si="4"/>
        <v>0</v>
      </c>
    </row>
    <row r="64" spans="1:6" ht="43.5" x14ac:dyDescent="0.35">
      <c r="A64" s="23" t="s">
        <v>111</v>
      </c>
      <c r="B64" s="24" t="s">
        <v>112</v>
      </c>
      <c r="C64" s="25">
        <v>9</v>
      </c>
      <c r="D64" s="26" t="s">
        <v>79</v>
      </c>
      <c r="E64" s="27"/>
      <c r="F64" s="48">
        <f t="shared" si="4"/>
        <v>0</v>
      </c>
    </row>
    <row r="65" spans="1:6" x14ac:dyDescent="0.35">
      <c r="A65" s="23" t="s">
        <v>113</v>
      </c>
      <c r="B65" s="24" t="s">
        <v>114</v>
      </c>
      <c r="C65" s="25">
        <v>15</v>
      </c>
      <c r="D65" s="26" t="s">
        <v>79</v>
      </c>
      <c r="E65" s="27"/>
      <c r="F65" s="48">
        <f t="shared" si="4"/>
        <v>0</v>
      </c>
    </row>
    <row r="66" spans="1:6" x14ac:dyDescent="0.35">
      <c r="A66" s="23" t="s">
        <v>115</v>
      </c>
      <c r="B66" s="24" t="s">
        <v>116</v>
      </c>
      <c r="C66" s="25">
        <v>7</v>
      </c>
      <c r="D66" s="26" t="s">
        <v>79</v>
      </c>
      <c r="E66" s="27"/>
      <c r="F66" s="48">
        <f t="shared" si="4"/>
        <v>0</v>
      </c>
    </row>
    <row r="67" spans="1:6" ht="101.5" x14ac:dyDescent="0.35">
      <c r="A67" s="23" t="s">
        <v>117</v>
      </c>
      <c r="B67" s="24" t="s">
        <v>118</v>
      </c>
      <c r="C67" s="25">
        <v>31</v>
      </c>
      <c r="D67" s="26" t="s">
        <v>79</v>
      </c>
      <c r="E67" s="27"/>
      <c r="F67" s="48">
        <f t="shared" si="4"/>
        <v>0</v>
      </c>
    </row>
    <row r="68" spans="1:6" ht="87" x14ac:dyDescent="0.35">
      <c r="A68" s="23" t="s">
        <v>119</v>
      </c>
      <c r="B68" s="24" t="s">
        <v>120</v>
      </c>
      <c r="C68" s="25">
        <v>12</v>
      </c>
      <c r="D68" s="26" t="s">
        <v>79</v>
      </c>
      <c r="E68" s="27"/>
      <c r="F68" s="48">
        <f t="shared" si="4"/>
        <v>0</v>
      </c>
    </row>
    <row r="69" spans="1:6" ht="101.5" x14ac:dyDescent="0.35">
      <c r="A69" s="23" t="s">
        <v>121</v>
      </c>
      <c r="B69" s="24" t="s">
        <v>122</v>
      </c>
      <c r="C69" s="25">
        <v>1</v>
      </c>
      <c r="D69" s="26" t="s">
        <v>79</v>
      </c>
      <c r="E69" s="27"/>
      <c r="F69" s="48">
        <f t="shared" si="4"/>
        <v>0</v>
      </c>
    </row>
    <row r="70" spans="1:6" ht="29" x14ac:dyDescent="0.35">
      <c r="A70" s="23" t="s">
        <v>123</v>
      </c>
      <c r="B70" s="24" t="s">
        <v>124</v>
      </c>
      <c r="C70" s="25">
        <v>2445</v>
      </c>
      <c r="D70" s="26" t="s">
        <v>26</v>
      </c>
      <c r="E70" s="27"/>
      <c r="F70" s="48">
        <f t="shared" si="4"/>
        <v>0</v>
      </c>
    </row>
    <row r="71" spans="1:6" x14ac:dyDescent="0.35">
      <c r="A71" s="23" t="s">
        <v>125</v>
      </c>
      <c r="B71" s="24" t="s">
        <v>126</v>
      </c>
      <c r="C71" s="25">
        <v>525</v>
      </c>
      <c r="D71" s="26" t="s">
        <v>26</v>
      </c>
      <c r="E71" s="27"/>
      <c r="F71" s="48">
        <f t="shared" si="4"/>
        <v>0</v>
      </c>
    </row>
    <row r="72" spans="1:6" ht="29" x14ac:dyDescent="0.35">
      <c r="A72" s="23" t="s">
        <v>127</v>
      </c>
      <c r="B72" s="24" t="s">
        <v>128</v>
      </c>
      <c r="C72" s="25">
        <v>95</v>
      </c>
      <c r="D72" s="26" t="s">
        <v>26</v>
      </c>
      <c r="E72" s="27"/>
      <c r="F72" s="48">
        <f t="shared" si="4"/>
        <v>0</v>
      </c>
    </row>
    <row r="73" spans="1:6" x14ac:dyDescent="0.35">
      <c r="A73" s="23" t="s">
        <v>129</v>
      </c>
      <c r="B73" s="24" t="s">
        <v>130</v>
      </c>
      <c r="C73" s="25">
        <v>235</v>
      </c>
      <c r="D73" s="26" t="s">
        <v>26</v>
      </c>
      <c r="E73" s="27"/>
      <c r="F73" s="48">
        <f t="shared" si="4"/>
        <v>0</v>
      </c>
    </row>
    <row r="74" spans="1:6" ht="29" x14ac:dyDescent="0.35">
      <c r="A74" s="23" t="s">
        <v>131</v>
      </c>
      <c r="B74" s="24" t="s">
        <v>132</v>
      </c>
      <c r="C74" s="25">
        <v>45</v>
      </c>
      <c r="D74" s="26" t="s">
        <v>26</v>
      </c>
      <c r="E74" s="27"/>
      <c r="F74" s="48">
        <f t="shared" si="4"/>
        <v>0</v>
      </c>
    </row>
    <row r="75" spans="1:6" ht="29" x14ac:dyDescent="0.35">
      <c r="A75" s="23" t="s">
        <v>133</v>
      </c>
      <c r="B75" s="24" t="s">
        <v>134</v>
      </c>
      <c r="C75" s="25">
        <v>620</v>
      </c>
      <c r="D75" s="26" t="s">
        <v>26</v>
      </c>
      <c r="E75" s="27"/>
      <c r="F75" s="48">
        <f t="shared" si="4"/>
        <v>0</v>
      </c>
    </row>
    <row r="76" spans="1:6" ht="29" x14ac:dyDescent="0.35">
      <c r="A76" s="23" t="s">
        <v>135</v>
      </c>
      <c r="B76" s="24" t="s">
        <v>136</v>
      </c>
      <c r="C76" s="25">
        <v>255</v>
      </c>
      <c r="D76" s="26" t="s">
        <v>26</v>
      </c>
      <c r="E76" s="27"/>
      <c r="F76" s="48">
        <f t="shared" si="4"/>
        <v>0</v>
      </c>
    </row>
    <row r="77" spans="1:6" ht="44" thickBot="1" x14ac:dyDescent="0.4">
      <c r="A77" s="23" t="s">
        <v>137</v>
      </c>
      <c r="B77" s="24" t="s">
        <v>138</v>
      </c>
      <c r="C77" s="25">
        <v>22</v>
      </c>
      <c r="D77" s="26" t="s">
        <v>26</v>
      </c>
      <c r="E77" s="27"/>
      <c r="F77" s="48">
        <f t="shared" si="4"/>
        <v>0</v>
      </c>
    </row>
    <row r="78" spans="1:6" ht="15" thickTop="1" x14ac:dyDescent="0.35">
      <c r="A78" s="19"/>
      <c r="B78" s="20"/>
      <c r="C78" s="21"/>
      <c r="D78" s="19"/>
      <c r="E78" s="22" t="s">
        <v>21</v>
      </c>
      <c r="F78" s="47">
        <f>SUM(F57:F77)</f>
        <v>0</v>
      </c>
    </row>
    <row r="80" spans="1:6" x14ac:dyDescent="0.35">
      <c r="A80" s="15" t="s">
        <v>139</v>
      </c>
      <c r="B80" s="16" t="s">
        <v>140</v>
      </c>
    </row>
    <row r="81" spans="1:6" x14ac:dyDescent="0.35">
      <c r="A81" s="17" t="s">
        <v>8</v>
      </c>
      <c r="B81" s="17" t="s">
        <v>9</v>
      </c>
      <c r="C81" s="18" t="s">
        <v>10</v>
      </c>
      <c r="D81" s="18" t="s">
        <v>11</v>
      </c>
      <c r="E81" s="18" t="s">
        <v>49</v>
      </c>
      <c r="F81" s="44" t="s">
        <v>13</v>
      </c>
    </row>
    <row r="82" spans="1:6" ht="29" x14ac:dyDescent="0.35">
      <c r="A82" s="23" t="s">
        <v>141</v>
      </c>
      <c r="B82" s="24" t="s">
        <v>142</v>
      </c>
      <c r="C82" s="25">
        <v>130</v>
      </c>
      <c r="D82" s="26" t="s">
        <v>26</v>
      </c>
      <c r="E82" s="27"/>
      <c r="F82" s="48">
        <f t="shared" ref="F82:F97" si="5">IFERROR($C82*$E82, "")</f>
        <v>0</v>
      </c>
    </row>
    <row r="83" spans="1:6" ht="29" x14ac:dyDescent="0.35">
      <c r="A83" s="23" t="s">
        <v>143</v>
      </c>
      <c r="B83" s="24" t="s">
        <v>144</v>
      </c>
      <c r="C83" s="25">
        <v>345</v>
      </c>
      <c r="D83" s="26" t="s">
        <v>26</v>
      </c>
      <c r="E83" s="27"/>
      <c r="F83" s="48">
        <f t="shared" si="5"/>
        <v>0</v>
      </c>
    </row>
    <row r="84" spans="1:6" ht="29" x14ac:dyDescent="0.35">
      <c r="A84" s="23" t="s">
        <v>145</v>
      </c>
      <c r="B84" s="24" t="s">
        <v>146</v>
      </c>
      <c r="C84" s="25">
        <v>40</v>
      </c>
      <c r="D84" s="26" t="s">
        <v>26</v>
      </c>
      <c r="E84" s="27"/>
      <c r="F84" s="48">
        <f t="shared" si="5"/>
        <v>0</v>
      </c>
    </row>
    <row r="85" spans="1:6" ht="29" x14ac:dyDescent="0.35">
      <c r="A85" s="58" t="s">
        <v>147</v>
      </c>
      <c r="B85" s="57" t="s">
        <v>148</v>
      </c>
      <c r="C85" s="25">
        <v>90</v>
      </c>
      <c r="D85" s="26" t="s">
        <v>26</v>
      </c>
      <c r="E85" s="27"/>
      <c r="F85" s="48">
        <f t="shared" si="5"/>
        <v>0</v>
      </c>
    </row>
    <row r="86" spans="1:6" ht="29" x14ac:dyDescent="0.35">
      <c r="A86" s="58" t="s">
        <v>149</v>
      </c>
      <c r="B86" s="57" t="s">
        <v>150</v>
      </c>
      <c r="C86" s="25">
        <v>65</v>
      </c>
      <c r="D86" s="26" t="s">
        <v>26</v>
      </c>
      <c r="E86" s="27"/>
      <c r="F86" s="48">
        <f t="shared" si="5"/>
        <v>0</v>
      </c>
    </row>
    <row r="87" spans="1:6" ht="29" x14ac:dyDescent="0.35">
      <c r="A87" s="58" t="s">
        <v>151</v>
      </c>
      <c r="B87" s="57" t="s">
        <v>152</v>
      </c>
      <c r="C87" s="25">
        <v>510</v>
      </c>
      <c r="D87" s="26" t="s">
        <v>26</v>
      </c>
      <c r="E87" s="27"/>
      <c r="F87" s="48">
        <f t="shared" si="5"/>
        <v>0</v>
      </c>
    </row>
    <row r="88" spans="1:6" ht="29" x14ac:dyDescent="0.35">
      <c r="A88" s="23" t="s">
        <v>153</v>
      </c>
      <c r="B88" s="24" t="s">
        <v>154</v>
      </c>
      <c r="C88" s="25">
        <v>620</v>
      </c>
      <c r="D88" s="26" t="s">
        <v>26</v>
      </c>
      <c r="E88" s="27"/>
      <c r="F88" s="48">
        <f t="shared" si="5"/>
        <v>0</v>
      </c>
    </row>
    <row r="89" spans="1:6" ht="29" x14ac:dyDescent="0.35">
      <c r="A89" s="23" t="s">
        <v>155</v>
      </c>
      <c r="B89" s="24" t="s">
        <v>156</v>
      </c>
      <c r="C89" s="25">
        <v>265</v>
      </c>
      <c r="D89" s="26" t="s">
        <v>26</v>
      </c>
      <c r="E89" s="27"/>
      <c r="F89" s="48">
        <f t="shared" si="5"/>
        <v>0</v>
      </c>
    </row>
    <row r="90" spans="1:6" ht="29" x14ac:dyDescent="0.35">
      <c r="A90" s="23" t="s">
        <v>157</v>
      </c>
      <c r="B90" s="24" t="s">
        <v>158</v>
      </c>
      <c r="C90" s="25">
        <v>13</v>
      </c>
      <c r="D90" s="26" t="s">
        <v>79</v>
      </c>
      <c r="E90" s="27"/>
      <c r="F90" s="48">
        <f t="shared" si="5"/>
        <v>0</v>
      </c>
    </row>
    <row r="91" spans="1:6" ht="29" x14ac:dyDescent="0.35">
      <c r="A91" s="23" t="s">
        <v>159</v>
      </c>
      <c r="B91" s="24" t="s">
        <v>160</v>
      </c>
      <c r="C91" s="25">
        <v>25</v>
      </c>
      <c r="D91" s="26" t="s">
        <v>88</v>
      </c>
      <c r="E91" s="27"/>
      <c r="F91" s="48">
        <f t="shared" si="5"/>
        <v>0</v>
      </c>
    </row>
    <row r="92" spans="1:6" ht="29" x14ac:dyDescent="0.35">
      <c r="A92" s="23" t="s">
        <v>161</v>
      </c>
      <c r="B92" s="24" t="s">
        <v>162</v>
      </c>
      <c r="C92" s="25">
        <v>1</v>
      </c>
      <c r="D92" s="26" t="s">
        <v>79</v>
      </c>
      <c r="E92" s="27"/>
      <c r="F92" s="48">
        <f t="shared" si="5"/>
        <v>0</v>
      </c>
    </row>
    <row r="93" spans="1:6" ht="29" x14ac:dyDescent="0.35">
      <c r="A93" s="23" t="s">
        <v>163</v>
      </c>
      <c r="B93" s="24" t="s">
        <v>164</v>
      </c>
      <c r="C93" s="25">
        <v>15</v>
      </c>
      <c r="D93" s="26" t="s">
        <v>88</v>
      </c>
      <c r="E93" s="27"/>
      <c r="F93" s="48">
        <f t="shared" si="5"/>
        <v>0</v>
      </c>
    </row>
    <row r="94" spans="1:6" ht="101.5" x14ac:dyDescent="0.35">
      <c r="A94" s="23" t="s">
        <v>165</v>
      </c>
      <c r="B94" s="24" t="s">
        <v>166</v>
      </c>
      <c r="C94" s="25">
        <v>8</v>
      </c>
      <c r="D94" s="26" t="s">
        <v>79</v>
      </c>
      <c r="E94" s="27"/>
      <c r="F94" s="48">
        <f t="shared" si="5"/>
        <v>0</v>
      </c>
    </row>
    <row r="95" spans="1:6" ht="29" x14ac:dyDescent="0.35">
      <c r="A95" s="23" t="s">
        <v>167</v>
      </c>
      <c r="B95" s="24" t="s">
        <v>168</v>
      </c>
      <c r="C95" s="25">
        <v>2</v>
      </c>
      <c r="D95" s="26" t="s">
        <v>79</v>
      </c>
      <c r="E95" s="27"/>
      <c r="F95" s="48">
        <f t="shared" si="5"/>
        <v>0</v>
      </c>
    </row>
    <row r="96" spans="1:6" x14ac:dyDescent="0.35">
      <c r="A96" s="23" t="s">
        <v>169</v>
      </c>
      <c r="B96" s="24" t="s">
        <v>170</v>
      </c>
      <c r="C96" s="25">
        <v>2</v>
      </c>
      <c r="D96" s="26" t="s">
        <v>79</v>
      </c>
      <c r="E96" s="27"/>
      <c r="F96" s="48">
        <f t="shared" si="5"/>
        <v>0</v>
      </c>
    </row>
    <row r="97" spans="1:6" ht="72.5" x14ac:dyDescent="0.35">
      <c r="A97" s="23" t="s">
        <v>171</v>
      </c>
      <c r="B97" s="24" t="s">
        <v>172</v>
      </c>
      <c r="C97" s="25">
        <v>1295</v>
      </c>
      <c r="D97" s="26" t="s">
        <v>26</v>
      </c>
      <c r="E97" s="27"/>
      <c r="F97" s="48">
        <f t="shared" si="5"/>
        <v>0</v>
      </c>
    </row>
    <row r="98" spans="1:6" ht="29" x14ac:dyDescent="0.35">
      <c r="A98" s="58" t="s">
        <v>173</v>
      </c>
      <c r="B98" s="57" t="s">
        <v>174</v>
      </c>
      <c r="C98" s="25">
        <v>1</v>
      </c>
      <c r="D98" s="26" t="s">
        <v>79</v>
      </c>
      <c r="E98" s="27"/>
      <c r="F98" s="48">
        <f>IFERROR($C98*$E98, "")</f>
        <v>0</v>
      </c>
    </row>
    <row r="99" spans="1:6" ht="29" x14ac:dyDescent="0.35">
      <c r="A99" s="58" t="s">
        <v>175</v>
      </c>
      <c r="B99" s="57" t="s">
        <v>176</v>
      </c>
      <c r="C99" s="25">
        <v>10</v>
      </c>
      <c r="D99" s="26" t="s">
        <v>88</v>
      </c>
      <c r="E99" s="27"/>
      <c r="F99" s="48">
        <f>IFERROR($C99*$E99, "")</f>
        <v>0</v>
      </c>
    </row>
    <row r="100" spans="1:6" ht="15" thickBot="1" x14ac:dyDescent="0.4">
      <c r="A100" s="23" t="s">
        <v>177</v>
      </c>
      <c r="B100" s="24" t="s">
        <v>178</v>
      </c>
      <c r="C100" s="25">
        <v>3</v>
      </c>
      <c r="D100" s="26" t="s">
        <v>79</v>
      </c>
      <c r="E100" s="27"/>
      <c r="F100" s="48">
        <f>IFERROR($C100*$E100, "")</f>
        <v>0</v>
      </c>
    </row>
    <row r="101" spans="1:6" ht="15" thickTop="1" x14ac:dyDescent="0.35">
      <c r="A101" s="19"/>
      <c r="B101" s="20"/>
      <c r="C101" s="21"/>
      <c r="D101" s="19"/>
      <c r="E101" s="22" t="s">
        <v>21</v>
      </c>
      <c r="F101" s="47">
        <f>SUM(F82:F100)</f>
        <v>0</v>
      </c>
    </row>
    <row r="103" spans="1:6" x14ac:dyDescent="0.35">
      <c r="A103" s="15" t="s">
        <v>179</v>
      </c>
      <c r="B103" s="16" t="s">
        <v>180</v>
      </c>
    </row>
    <row r="104" spans="1:6" x14ac:dyDescent="0.35">
      <c r="A104" s="17" t="s">
        <v>8</v>
      </c>
      <c r="B104" s="17" t="s">
        <v>9</v>
      </c>
      <c r="C104" s="18" t="s">
        <v>10</v>
      </c>
      <c r="D104" s="18" t="s">
        <v>11</v>
      </c>
      <c r="E104" s="18" t="s">
        <v>49</v>
      </c>
      <c r="F104" s="44" t="s">
        <v>13</v>
      </c>
    </row>
    <row r="105" spans="1:6" ht="29.5" thickBot="1" x14ac:dyDescent="0.4">
      <c r="A105" s="23" t="s">
        <v>181</v>
      </c>
      <c r="B105" s="24" t="s">
        <v>182</v>
      </c>
      <c r="C105" s="25">
        <v>1</v>
      </c>
      <c r="D105" s="26" t="s">
        <v>183</v>
      </c>
      <c r="E105" s="27"/>
      <c r="F105" s="48">
        <f>IFERROR($C105*$E105, "")</f>
        <v>0</v>
      </c>
    </row>
    <row r="106" spans="1:6" ht="15" thickTop="1" x14ac:dyDescent="0.35">
      <c r="A106" s="19"/>
      <c r="B106" s="20"/>
      <c r="C106" s="21"/>
      <c r="D106" s="19"/>
      <c r="E106" s="22" t="s">
        <v>21</v>
      </c>
      <c r="F106" s="47">
        <f>SUM(F105:F105)</f>
        <v>0</v>
      </c>
    </row>
    <row r="108" spans="1:6" x14ac:dyDescent="0.35">
      <c r="A108" s="15" t="s">
        <v>184</v>
      </c>
      <c r="B108" s="56" t="s">
        <v>185</v>
      </c>
    </row>
    <row r="109" spans="1:6" x14ac:dyDescent="0.35">
      <c r="A109" s="17" t="s">
        <v>8</v>
      </c>
      <c r="B109" s="17" t="s">
        <v>9</v>
      </c>
      <c r="C109" s="18" t="s">
        <v>10</v>
      </c>
      <c r="D109" s="18" t="s">
        <v>11</v>
      </c>
      <c r="E109" s="18" t="s">
        <v>49</v>
      </c>
      <c r="F109" s="44" t="s">
        <v>13</v>
      </c>
    </row>
    <row r="110" spans="1:6" ht="29" x14ac:dyDescent="0.35">
      <c r="A110" s="23" t="s">
        <v>186</v>
      </c>
      <c r="B110" s="24" t="s">
        <v>187</v>
      </c>
      <c r="C110" s="25">
        <v>755</v>
      </c>
      <c r="D110" s="26" t="s">
        <v>26</v>
      </c>
      <c r="E110" s="27"/>
      <c r="F110" s="48">
        <f t="shared" ref="F110:F117" si="6">IFERROR($C110*$E110, "")</f>
        <v>0</v>
      </c>
    </row>
    <row r="111" spans="1:6" ht="29" x14ac:dyDescent="0.35">
      <c r="A111" s="23" t="s">
        <v>188</v>
      </c>
      <c r="B111" s="24" t="s">
        <v>189</v>
      </c>
      <c r="C111" s="25">
        <v>2000</v>
      </c>
      <c r="D111" s="26" t="s">
        <v>26</v>
      </c>
      <c r="E111" s="27"/>
      <c r="F111" s="48">
        <f t="shared" si="6"/>
        <v>0</v>
      </c>
    </row>
    <row r="112" spans="1:6" ht="29" x14ac:dyDescent="0.35">
      <c r="A112" s="23" t="s">
        <v>190</v>
      </c>
      <c r="B112" s="57" t="s">
        <v>191</v>
      </c>
      <c r="C112" s="25">
        <v>2</v>
      </c>
      <c r="D112" s="26" t="s">
        <v>79</v>
      </c>
      <c r="E112" s="27"/>
      <c r="F112" s="48">
        <f t="shared" si="6"/>
        <v>0</v>
      </c>
    </row>
    <row r="113" spans="1:6" ht="29" x14ac:dyDescent="0.35">
      <c r="A113" s="58" t="s">
        <v>192</v>
      </c>
      <c r="B113" s="57" t="s">
        <v>193</v>
      </c>
      <c r="C113" s="59">
        <v>2750</v>
      </c>
      <c r="D113" s="60" t="s">
        <v>26</v>
      </c>
      <c r="E113" s="27"/>
      <c r="F113" s="62">
        <f t="shared" si="6"/>
        <v>0</v>
      </c>
    </row>
    <row r="114" spans="1:6" ht="29" x14ac:dyDescent="0.35">
      <c r="A114" s="23" t="s">
        <v>194</v>
      </c>
      <c r="B114" s="24" t="s">
        <v>195</v>
      </c>
      <c r="C114" s="25">
        <v>9</v>
      </c>
      <c r="D114" s="26" t="s">
        <v>79</v>
      </c>
      <c r="E114" s="27"/>
      <c r="F114" s="48">
        <f t="shared" si="6"/>
        <v>0</v>
      </c>
    </row>
    <row r="115" spans="1:6" ht="29" x14ac:dyDescent="0.35">
      <c r="A115" s="23" t="s">
        <v>196</v>
      </c>
      <c r="B115" s="24" t="s">
        <v>197</v>
      </c>
      <c r="C115" s="25">
        <v>13</v>
      </c>
      <c r="D115" s="26" t="s">
        <v>79</v>
      </c>
      <c r="E115" s="27"/>
      <c r="F115" s="48">
        <f t="shared" si="6"/>
        <v>0</v>
      </c>
    </row>
    <row r="116" spans="1:6" ht="29" x14ac:dyDescent="0.35">
      <c r="A116" s="23" t="s">
        <v>198</v>
      </c>
      <c r="B116" s="24" t="s">
        <v>199</v>
      </c>
      <c r="C116" s="25">
        <v>40</v>
      </c>
      <c r="D116" s="26" t="s">
        <v>79</v>
      </c>
      <c r="E116" s="27"/>
      <c r="F116" s="48">
        <f t="shared" si="6"/>
        <v>0</v>
      </c>
    </row>
    <row r="117" spans="1:6" ht="43.5" x14ac:dyDescent="0.35">
      <c r="A117" s="23" t="s">
        <v>200</v>
      </c>
      <c r="B117" s="24" t="s">
        <v>201</v>
      </c>
      <c r="C117" s="25">
        <v>1</v>
      </c>
      <c r="D117" s="26" t="s">
        <v>79</v>
      </c>
      <c r="E117" s="27"/>
      <c r="F117" s="48">
        <f t="shared" si="6"/>
        <v>0</v>
      </c>
    </row>
    <row r="118" spans="1:6" ht="29" x14ac:dyDescent="0.35">
      <c r="A118" s="23" t="s">
        <v>202</v>
      </c>
      <c r="B118" s="24" t="s">
        <v>203</v>
      </c>
      <c r="C118" s="64">
        <v>22</v>
      </c>
      <c r="D118" s="26" t="s">
        <v>79</v>
      </c>
      <c r="E118" s="27"/>
      <c r="F118" s="48">
        <f>IFERROR($C118*$E118, "")</f>
        <v>0</v>
      </c>
    </row>
    <row r="119" spans="1:6" ht="15" thickBot="1" x14ac:dyDescent="0.4">
      <c r="A119" s="23" t="s">
        <v>204</v>
      </c>
      <c r="B119" s="24" t="s">
        <v>205</v>
      </c>
      <c r="C119" s="25">
        <v>17</v>
      </c>
      <c r="D119" s="26" t="s">
        <v>79</v>
      </c>
      <c r="E119" s="27"/>
      <c r="F119" s="48">
        <f>IFERROR($C119*$E119, "")</f>
        <v>0</v>
      </c>
    </row>
    <row r="120" spans="1:6" ht="15" thickTop="1" x14ac:dyDescent="0.35">
      <c r="A120" s="19"/>
      <c r="B120" s="20"/>
      <c r="C120" s="21"/>
      <c r="D120" s="19"/>
      <c r="E120" s="22" t="s">
        <v>21</v>
      </c>
      <c r="F120" s="47">
        <f>SUM(F110:F119)</f>
        <v>0</v>
      </c>
    </row>
    <row r="122" spans="1:6" ht="29" x14ac:dyDescent="0.35">
      <c r="A122" s="15" t="s">
        <v>206</v>
      </c>
      <c r="B122" s="16" t="s">
        <v>207</v>
      </c>
    </row>
    <row r="123" spans="1:6" x14ac:dyDescent="0.35">
      <c r="A123" s="17" t="s">
        <v>8</v>
      </c>
      <c r="B123" s="17" t="s">
        <v>9</v>
      </c>
      <c r="C123" s="18" t="s">
        <v>10</v>
      </c>
      <c r="D123" s="18" t="s">
        <v>11</v>
      </c>
      <c r="E123" s="18" t="s">
        <v>49</v>
      </c>
      <c r="F123" s="44" t="s">
        <v>13</v>
      </c>
    </row>
    <row r="124" spans="1:6" x14ac:dyDescent="0.35">
      <c r="A124" s="23" t="s">
        <v>208</v>
      </c>
      <c r="B124" s="24" t="s">
        <v>209</v>
      </c>
      <c r="C124" s="25">
        <v>115</v>
      </c>
      <c r="D124" s="26" t="s">
        <v>26</v>
      </c>
      <c r="E124" s="27"/>
      <c r="F124" s="65">
        <f t="shared" ref="F124:F139" si="7">IFERROR($C124*$E124, "")</f>
        <v>0</v>
      </c>
    </row>
    <row r="125" spans="1:6" x14ac:dyDescent="0.35">
      <c r="A125" s="23" t="s">
        <v>210</v>
      </c>
      <c r="B125" s="24" t="s">
        <v>211</v>
      </c>
      <c r="C125" s="25">
        <v>35</v>
      </c>
      <c r="D125" s="26" t="s">
        <v>26</v>
      </c>
      <c r="E125" s="27"/>
      <c r="F125" s="48">
        <f t="shared" si="7"/>
        <v>0</v>
      </c>
    </row>
    <row r="126" spans="1:6" x14ac:dyDescent="0.35">
      <c r="A126" s="23" t="s">
        <v>212</v>
      </c>
      <c r="B126" s="24" t="s">
        <v>213</v>
      </c>
      <c r="C126" s="25">
        <v>470</v>
      </c>
      <c r="D126" s="26" t="s">
        <v>26</v>
      </c>
      <c r="E126" s="27"/>
      <c r="F126" s="48">
        <f t="shared" si="7"/>
        <v>0</v>
      </c>
    </row>
    <row r="127" spans="1:6" ht="43.5" x14ac:dyDescent="0.35">
      <c r="A127" s="23" t="s">
        <v>214</v>
      </c>
      <c r="B127" s="24" t="s">
        <v>215</v>
      </c>
      <c r="C127" s="25">
        <v>2570</v>
      </c>
      <c r="D127" s="26" t="s">
        <v>26</v>
      </c>
      <c r="E127" s="27"/>
      <c r="F127" s="48">
        <f t="shared" si="7"/>
        <v>0</v>
      </c>
    </row>
    <row r="128" spans="1:6" x14ac:dyDescent="0.35">
      <c r="A128" s="23" t="s">
        <v>216</v>
      </c>
      <c r="B128" s="24" t="s">
        <v>217</v>
      </c>
      <c r="C128" s="25">
        <v>2055</v>
      </c>
      <c r="D128" s="26" t="s">
        <v>26</v>
      </c>
      <c r="E128" s="27"/>
      <c r="F128" s="48">
        <f t="shared" si="7"/>
        <v>0</v>
      </c>
    </row>
    <row r="129" spans="1:6" ht="58" x14ac:dyDescent="0.35">
      <c r="A129" s="23" t="s">
        <v>218</v>
      </c>
      <c r="B129" s="24" t="s">
        <v>219</v>
      </c>
      <c r="C129" s="25">
        <v>3545</v>
      </c>
      <c r="D129" s="26" t="s">
        <v>26</v>
      </c>
      <c r="E129" s="27"/>
      <c r="F129" s="48">
        <f t="shared" si="7"/>
        <v>0</v>
      </c>
    </row>
    <row r="130" spans="1:6" x14ac:dyDescent="0.35">
      <c r="A130" s="23" t="s">
        <v>220</v>
      </c>
      <c r="B130" s="24" t="s">
        <v>221</v>
      </c>
      <c r="C130" s="25">
        <v>1120</v>
      </c>
      <c r="D130" s="26" t="s">
        <v>26</v>
      </c>
      <c r="E130" s="27"/>
      <c r="F130" s="48">
        <f t="shared" si="7"/>
        <v>0</v>
      </c>
    </row>
    <row r="131" spans="1:6" ht="58" x14ac:dyDescent="0.35">
      <c r="A131" s="23" t="s">
        <v>222</v>
      </c>
      <c r="B131" s="24" t="s">
        <v>223</v>
      </c>
      <c r="C131" s="25">
        <v>810</v>
      </c>
      <c r="D131" s="26" t="s">
        <v>26</v>
      </c>
      <c r="E131" s="27"/>
      <c r="F131" s="48">
        <f t="shared" si="7"/>
        <v>0</v>
      </c>
    </row>
    <row r="132" spans="1:6" ht="43.5" x14ac:dyDescent="0.35">
      <c r="A132" s="23" t="s">
        <v>224</v>
      </c>
      <c r="B132" s="24" t="s">
        <v>225</v>
      </c>
      <c r="C132" s="25">
        <v>1880</v>
      </c>
      <c r="D132" s="26" t="s">
        <v>26</v>
      </c>
      <c r="E132" s="27"/>
      <c r="F132" s="48">
        <f t="shared" si="7"/>
        <v>0</v>
      </c>
    </row>
    <row r="133" spans="1:6" x14ac:dyDescent="0.35">
      <c r="A133" s="23" t="s">
        <v>226</v>
      </c>
      <c r="B133" s="24" t="s">
        <v>227</v>
      </c>
      <c r="C133" s="25">
        <v>25</v>
      </c>
      <c r="D133" s="26" t="s">
        <v>79</v>
      </c>
      <c r="E133" s="27"/>
      <c r="F133" s="48">
        <f t="shared" si="7"/>
        <v>0</v>
      </c>
    </row>
    <row r="134" spans="1:6" x14ac:dyDescent="0.35">
      <c r="A134" s="23" t="s">
        <v>228</v>
      </c>
      <c r="B134" s="24" t="s">
        <v>229</v>
      </c>
      <c r="C134" s="25">
        <v>1</v>
      </c>
      <c r="D134" s="26" t="s">
        <v>79</v>
      </c>
      <c r="E134" s="27"/>
      <c r="F134" s="65">
        <f t="shared" si="7"/>
        <v>0</v>
      </c>
    </row>
    <row r="135" spans="1:6" ht="43.5" x14ac:dyDescent="0.35">
      <c r="A135" s="23" t="s">
        <v>230</v>
      </c>
      <c r="B135" s="24" t="s">
        <v>231</v>
      </c>
      <c r="C135" s="25">
        <v>1</v>
      </c>
      <c r="D135" s="26" t="s">
        <v>79</v>
      </c>
      <c r="E135" s="27"/>
      <c r="F135" s="48">
        <f t="shared" si="7"/>
        <v>0</v>
      </c>
    </row>
    <row r="136" spans="1:6" ht="43.5" x14ac:dyDescent="0.35">
      <c r="A136" s="23" t="s">
        <v>232</v>
      </c>
      <c r="B136" s="24" t="s">
        <v>233</v>
      </c>
      <c r="C136" s="25">
        <v>1</v>
      </c>
      <c r="D136" s="26" t="s">
        <v>79</v>
      </c>
      <c r="E136" s="27"/>
      <c r="F136" s="67">
        <f t="shared" si="7"/>
        <v>0</v>
      </c>
    </row>
    <row r="137" spans="1:6" ht="29" x14ac:dyDescent="0.35">
      <c r="A137" s="23" t="s">
        <v>234</v>
      </c>
      <c r="B137" s="24" t="s">
        <v>235</v>
      </c>
      <c r="C137" s="25">
        <v>25</v>
      </c>
      <c r="D137" s="26" t="s">
        <v>31</v>
      </c>
      <c r="E137" s="27"/>
      <c r="F137" s="48">
        <f t="shared" si="7"/>
        <v>0</v>
      </c>
    </row>
    <row r="138" spans="1:6" ht="29" x14ac:dyDescent="0.35">
      <c r="A138" s="23" t="s">
        <v>236</v>
      </c>
      <c r="B138" s="24" t="s">
        <v>237</v>
      </c>
      <c r="C138" s="25">
        <v>33</v>
      </c>
      <c r="D138" s="26" t="s">
        <v>79</v>
      </c>
      <c r="E138" s="27"/>
      <c r="F138" s="48">
        <f t="shared" si="7"/>
        <v>0</v>
      </c>
    </row>
    <row r="139" spans="1:6" ht="44" thickBot="1" x14ac:dyDescent="0.4">
      <c r="A139" s="23" t="s">
        <v>238</v>
      </c>
      <c r="B139" s="24" t="s">
        <v>239</v>
      </c>
      <c r="C139" s="25">
        <v>16</v>
      </c>
      <c r="D139" s="26" t="s">
        <v>79</v>
      </c>
      <c r="E139" s="27"/>
      <c r="F139" s="48">
        <f t="shared" si="7"/>
        <v>0</v>
      </c>
    </row>
    <row r="140" spans="1:6" ht="15" thickTop="1" x14ac:dyDescent="0.35">
      <c r="A140" s="36"/>
      <c r="B140" s="20"/>
      <c r="C140" s="21"/>
      <c r="D140" s="19"/>
      <c r="E140" s="22" t="s">
        <v>21</v>
      </c>
      <c r="F140" s="47">
        <f>SUM(F124:F139)</f>
        <v>0</v>
      </c>
    </row>
    <row r="142" spans="1:6" ht="29" x14ac:dyDescent="0.35">
      <c r="A142" s="15" t="s">
        <v>240</v>
      </c>
      <c r="B142" s="16" t="s">
        <v>241</v>
      </c>
    </row>
    <row r="143" spans="1:6" x14ac:dyDescent="0.35">
      <c r="A143" s="17" t="s">
        <v>8</v>
      </c>
      <c r="B143" s="17" t="s">
        <v>9</v>
      </c>
      <c r="C143" s="18" t="s">
        <v>10</v>
      </c>
      <c r="D143" s="18" t="s">
        <v>11</v>
      </c>
      <c r="E143" s="18" t="s">
        <v>49</v>
      </c>
      <c r="F143" s="44" t="s">
        <v>13</v>
      </c>
    </row>
    <row r="144" spans="1:6" ht="60" customHeight="1" x14ac:dyDescent="0.35">
      <c r="A144" s="23" t="s">
        <v>242</v>
      </c>
      <c r="B144" s="69" t="s">
        <v>243</v>
      </c>
      <c r="C144" s="25">
        <v>335</v>
      </c>
      <c r="D144" s="26" t="s">
        <v>18</v>
      </c>
      <c r="E144" s="27"/>
      <c r="F144" s="48">
        <f t="shared" ref="F144:F155" si="8">IFERROR($C144*$E144, "")</f>
        <v>0</v>
      </c>
    </row>
    <row r="145" spans="1:6" ht="43.5" x14ac:dyDescent="0.35">
      <c r="A145" s="70" t="s">
        <v>244</v>
      </c>
      <c r="B145" s="71" t="s">
        <v>245</v>
      </c>
      <c r="C145" s="72">
        <v>990</v>
      </c>
      <c r="D145" s="73" t="s">
        <v>18</v>
      </c>
      <c r="E145" s="27"/>
      <c r="F145" s="48">
        <f t="shared" si="8"/>
        <v>0</v>
      </c>
    </row>
    <row r="146" spans="1:6" ht="29" x14ac:dyDescent="0.35">
      <c r="A146" s="23" t="s">
        <v>246</v>
      </c>
      <c r="B146" s="24" t="s">
        <v>247</v>
      </c>
      <c r="C146" s="25">
        <v>80</v>
      </c>
      <c r="D146" s="26" t="s">
        <v>18</v>
      </c>
      <c r="E146" s="27"/>
      <c r="F146" s="48">
        <f t="shared" si="8"/>
        <v>0</v>
      </c>
    </row>
    <row r="147" spans="1:6" ht="29" x14ac:dyDescent="0.35">
      <c r="A147" s="23" t="s">
        <v>248</v>
      </c>
      <c r="B147" s="24" t="s">
        <v>249</v>
      </c>
      <c r="C147" s="25">
        <v>1000</v>
      </c>
      <c r="D147" s="26" t="s">
        <v>31</v>
      </c>
      <c r="E147" s="27"/>
      <c r="F147" s="48">
        <f t="shared" si="8"/>
        <v>0</v>
      </c>
    </row>
    <row r="148" spans="1:6" x14ac:dyDescent="0.35">
      <c r="A148" s="23" t="s">
        <v>250</v>
      </c>
      <c r="B148" s="24" t="s">
        <v>251</v>
      </c>
      <c r="C148" s="25">
        <v>1350</v>
      </c>
      <c r="D148" s="26" t="s">
        <v>31</v>
      </c>
      <c r="E148" s="27"/>
      <c r="F148" s="48">
        <f t="shared" si="8"/>
        <v>0</v>
      </c>
    </row>
    <row r="149" spans="1:6" ht="43.5" x14ac:dyDescent="0.35">
      <c r="A149" s="23" t="s">
        <v>252</v>
      </c>
      <c r="B149" s="24" t="s">
        <v>253</v>
      </c>
      <c r="C149" s="25">
        <v>42</v>
      </c>
      <c r="D149" s="26" t="s">
        <v>79</v>
      </c>
      <c r="E149" s="27"/>
      <c r="F149" s="48">
        <f t="shared" si="8"/>
        <v>0</v>
      </c>
    </row>
    <row r="150" spans="1:6" ht="43.5" x14ac:dyDescent="0.35">
      <c r="A150" s="23" t="s">
        <v>254</v>
      </c>
      <c r="B150" s="24" t="s">
        <v>255</v>
      </c>
      <c r="C150" s="25">
        <v>5</v>
      </c>
      <c r="D150" s="26" t="s">
        <v>79</v>
      </c>
      <c r="E150" s="27"/>
      <c r="F150" s="48">
        <f t="shared" si="8"/>
        <v>0</v>
      </c>
    </row>
    <row r="151" spans="1:6" ht="43.5" x14ac:dyDescent="0.35">
      <c r="A151" s="23" t="s">
        <v>256</v>
      </c>
      <c r="B151" s="24" t="s">
        <v>257</v>
      </c>
      <c r="C151" s="25">
        <v>3</v>
      </c>
      <c r="D151" s="26" t="s">
        <v>79</v>
      </c>
      <c r="E151" s="27"/>
      <c r="F151" s="48">
        <f t="shared" si="8"/>
        <v>0</v>
      </c>
    </row>
    <row r="152" spans="1:6" ht="43.5" x14ac:dyDescent="0.35">
      <c r="A152" s="23" t="s">
        <v>258</v>
      </c>
      <c r="B152" s="24" t="s">
        <v>259</v>
      </c>
      <c r="C152" s="25">
        <v>1</v>
      </c>
      <c r="D152" s="26" t="s">
        <v>79</v>
      </c>
      <c r="E152" s="27"/>
      <c r="F152" s="48">
        <f t="shared" si="8"/>
        <v>0</v>
      </c>
    </row>
    <row r="153" spans="1:6" ht="29" x14ac:dyDescent="0.35">
      <c r="A153" s="23" t="s">
        <v>260</v>
      </c>
      <c r="B153" s="24" t="s">
        <v>261</v>
      </c>
      <c r="C153" s="25">
        <v>65</v>
      </c>
      <c r="D153" s="26" t="s">
        <v>26</v>
      </c>
      <c r="E153" s="27"/>
      <c r="F153" s="48">
        <f t="shared" si="8"/>
        <v>0</v>
      </c>
    </row>
    <row r="154" spans="1:6" ht="43.5" x14ac:dyDescent="0.35">
      <c r="A154" s="23" t="s">
        <v>262</v>
      </c>
      <c r="B154" s="24" t="s">
        <v>263</v>
      </c>
      <c r="C154" s="25">
        <v>450</v>
      </c>
      <c r="D154" s="26" t="s">
        <v>26</v>
      </c>
      <c r="E154" s="27"/>
      <c r="F154" s="48">
        <f t="shared" si="8"/>
        <v>0</v>
      </c>
    </row>
    <row r="155" spans="1:6" ht="44" thickBot="1" x14ac:dyDescent="0.4">
      <c r="A155" s="23" t="s">
        <v>264</v>
      </c>
      <c r="B155" s="24" t="s">
        <v>265</v>
      </c>
      <c r="C155" s="25">
        <v>1</v>
      </c>
      <c r="D155" s="26" t="s">
        <v>183</v>
      </c>
      <c r="E155" s="27"/>
      <c r="F155" s="48">
        <f t="shared" si="8"/>
        <v>0</v>
      </c>
    </row>
    <row r="156" spans="1:6" ht="15" thickTop="1" x14ac:dyDescent="0.35">
      <c r="A156" s="19"/>
      <c r="B156" s="20"/>
      <c r="C156" s="21"/>
      <c r="D156" s="19"/>
      <c r="E156" s="22" t="s">
        <v>21</v>
      </c>
      <c r="F156" s="47">
        <f>SUM(F144:F155)</f>
        <v>0</v>
      </c>
    </row>
    <row r="157" spans="1:6" x14ac:dyDescent="0.35">
      <c r="F157"/>
    </row>
    <row r="158" spans="1:6" x14ac:dyDescent="0.35">
      <c r="A158" s="15" t="s">
        <v>266</v>
      </c>
      <c r="B158" s="16" t="s">
        <v>267</v>
      </c>
    </row>
    <row r="159" spans="1:6" x14ac:dyDescent="0.35">
      <c r="A159" s="17" t="s">
        <v>8</v>
      </c>
      <c r="B159" s="17" t="s">
        <v>9</v>
      </c>
      <c r="C159" s="18" t="s">
        <v>10</v>
      </c>
      <c r="D159" s="18" t="s">
        <v>11</v>
      </c>
      <c r="E159" s="18" t="s">
        <v>49</v>
      </c>
      <c r="F159" s="44" t="s">
        <v>13</v>
      </c>
    </row>
    <row r="160" spans="1:6" x14ac:dyDescent="0.35">
      <c r="A160" s="23" t="s">
        <v>268</v>
      </c>
      <c r="B160" s="24" t="s">
        <v>269</v>
      </c>
      <c r="C160" s="25">
        <v>660</v>
      </c>
      <c r="D160" s="26" t="s">
        <v>31</v>
      </c>
      <c r="E160" s="27"/>
      <c r="F160" s="48">
        <f t="shared" ref="F160:F164" si="9">IFERROR($C160*$E160, "")</f>
        <v>0</v>
      </c>
    </row>
    <row r="161" spans="1:6" ht="29" x14ac:dyDescent="0.35">
      <c r="A161" s="23" t="s">
        <v>270</v>
      </c>
      <c r="B161" s="24" t="s">
        <v>271</v>
      </c>
      <c r="C161" s="25">
        <v>10</v>
      </c>
      <c r="D161" s="26" t="s">
        <v>79</v>
      </c>
      <c r="E161" s="27"/>
      <c r="F161" s="48">
        <f t="shared" si="9"/>
        <v>0</v>
      </c>
    </row>
    <row r="162" spans="1:6" ht="43.5" x14ac:dyDescent="0.35">
      <c r="A162" s="23" t="s">
        <v>272</v>
      </c>
      <c r="B162" s="24" t="s">
        <v>273</v>
      </c>
      <c r="C162" s="25">
        <v>11</v>
      </c>
      <c r="D162" s="26" t="s">
        <v>79</v>
      </c>
      <c r="E162" s="27"/>
      <c r="F162" s="48">
        <f t="shared" si="9"/>
        <v>0</v>
      </c>
    </row>
    <row r="163" spans="1:6" x14ac:dyDescent="0.35">
      <c r="A163" s="23" t="s">
        <v>274</v>
      </c>
      <c r="B163" s="24" t="s">
        <v>275</v>
      </c>
      <c r="C163" s="25">
        <v>4</v>
      </c>
      <c r="D163" s="26" t="s">
        <v>79</v>
      </c>
      <c r="E163" s="27"/>
      <c r="F163" s="48">
        <f t="shared" si="9"/>
        <v>0</v>
      </c>
    </row>
    <row r="164" spans="1:6" ht="44" thickBot="1" x14ac:dyDescent="0.4">
      <c r="A164" s="58" t="s">
        <v>276</v>
      </c>
      <c r="B164" s="24" t="s">
        <v>277</v>
      </c>
      <c r="C164" s="25">
        <v>2</v>
      </c>
      <c r="D164" s="26" t="s">
        <v>79</v>
      </c>
      <c r="E164" s="27"/>
      <c r="F164" s="48">
        <f t="shared" si="9"/>
        <v>0</v>
      </c>
    </row>
    <row r="165" spans="1:6" ht="15" thickTop="1" x14ac:dyDescent="0.35">
      <c r="A165" s="19"/>
      <c r="B165" s="20"/>
      <c r="C165" s="21"/>
      <c r="D165" s="19"/>
      <c r="E165" s="22" t="s">
        <v>21</v>
      </c>
      <c r="F165" s="47">
        <f>SUM(F160:F164)</f>
        <v>0</v>
      </c>
    </row>
    <row r="167" spans="1:6" ht="14.5" hidden="1" customHeight="1" x14ac:dyDescent="0.35">
      <c r="A167" s="15" t="s">
        <v>278</v>
      </c>
      <c r="B167" s="16" t="s">
        <v>279</v>
      </c>
    </row>
    <row r="168" spans="1:6" ht="15" hidden="1" thickBot="1" x14ac:dyDescent="0.4">
      <c r="A168" s="17" t="s">
        <v>8</v>
      </c>
      <c r="B168" s="17" t="s">
        <v>9</v>
      </c>
      <c r="C168" s="18" t="s">
        <v>10</v>
      </c>
      <c r="D168" s="18" t="s">
        <v>11</v>
      </c>
      <c r="E168" s="18" t="s">
        <v>49</v>
      </c>
      <c r="F168" s="44" t="s">
        <v>13</v>
      </c>
    </row>
    <row r="169" spans="1:6" ht="15" hidden="1" thickTop="1" x14ac:dyDescent="0.35">
      <c r="A169" s="19"/>
      <c r="B169" s="20"/>
      <c r="C169" s="21"/>
      <c r="D169" s="19"/>
      <c r="E169" s="22" t="s">
        <v>21</v>
      </c>
      <c r="F169" s="47"/>
    </row>
    <row r="170" spans="1:6" hidden="1" x14ac:dyDescent="0.35"/>
    <row r="171" spans="1:6" hidden="1" x14ac:dyDescent="0.35">
      <c r="A171" s="15" t="s">
        <v>280</v>
      </c>
      <c r="B171" s="16" t="s">
        <v>281</v>
      </c>
    </row>
    <row r="172" spans="1:6" ht="15" hidden="1" thickBot="1" x14ac:dyDescent="0.4">
      <c r="A172" s="17" t="s">
        <v>8</v>
      </c>
      <c r="B172" s="17" t="s">
        <v>9</v>
      </c>
      <c r="C172" s="18" t="s">
        <v>10</v>
      </c>
      <c r="D172" s="18" t="s">
        <v>11</v>
      </c>
      <c r="E172" s="18" t="s">
        <v>49</v>
      </c>
      <c r="F172" s="44" t="s">
        <v>13</v>
      </c>
    </row>
    <row r="173" spans="1:6" ht="15" hidden="1" thickTop="1" x14ac:dyDescent="0.35">
      <c r="A173" s="19"/>
      <c r="B173" s="20"/>
      <c r="C173" s="21"/>
      <c r="D173" s="19"/>
      <c r="E173" s="22" t="s">
        <v>21</v>
      </c>
      <c r="F173" s="47"/>
    </row>
    <row r="174" spans="1:6" hidden="1" x14ac:dyDescent="0.35"/>
    <row r="175" spans="1:6" hidden="1" x14ac:dyDescent="0.35">
      <c r="A175" s="15" t="s">
        <v>282</v>
      </c>
      <c r="B175" s="16" t="s">
        <v>283</v>
      </c>
    </row>
    <row r="176" spans="1:6" hidden="1" x14ac:dyDescent="0.35">
      <c r="A176" s="17" t="s">
        <v>8</v>
      </c>
      <c r="B176" s="17" t="s">
        <v>9</v>
      </c>
      <c r="C176" s="18" t="s">
        <v>10</v>
      </c>
      <c r="D176" s="18" t="s">
        <v>11</v>
      </c>
      <c r="E176" s="18" t="s">
        <v>49</v>
      </c>
      <c r="F176" s="44" t="s">
        <v>13</v>
      </c>
    </row>
    <row r="177" spans="1:6" hidden="1" x14ac:dyDescent="0.35">
      <c r="A177" s="36"/>
      <c r="B177" s="37"/>
      <c r="C177" s="51"/>
      <c r="D177" s="36"/>
      <c r="E177" s="52"/>
      <c r="F177" s="29"/>
    </row>
    <row r="178" spans="1:6" hidden="1" x14ac:dyDescent="0.35">
      <c r="F178"/>
    </row>
    <row r="179" spans="1:6" hidden="1" x14ac:dyDescent="0.35">
      <c r="A179" s="15" t="s">
        <v>284</v>
      </c>
      <c r="B179" s="16" t="s">
        <v>285</v>
      </c>
    </row>
    <row r="180" spans="1:6" hidden="1" x14ac:dyDescent="0.35">
      <c r="A180" s="17" t="s">
        <v>8</v>
      </c>
      <c r="B180" s="17" t="s">
        <v>9</v>
      </c>
      <c r="C180" s="18" t="s">
        <v>10</v>
      </c>
      <c r="D180" s="18" t="s">
        <v>11</v>
      </c>
      <c r="E180" s="18" t="s">
        <v>49</v>
      </c>
      <c r="F180" s="44" t="s">
        <v>13</v>
      </c>
    </row>
    <row r="181" spans="1:6" hidden="1" x14ac:dyDescent="0.35">
      <c r="A181" s="36"/>
      <c r="B181" s="37"/>
      <c r="C181" s="51"/>
      <c r="D181" s="36"/>
      <c r="E181" s="52" t="s">
        <v>21</v>
      </c>
      <c r="F181" s="29"/>
    </row>
    <row r="182" spans="1:6" x14ac:dyDescent="0.35">
      <c r="E182" s="15"/>
      <c r="F182" s="28"/>
    </row>
    <row r="183" spans="1:6" x14ac:dyDescent="0.35">
      <c r="A183" s="15" t="s">
        <v>286</v>
      </c>
      <c r="B183" s="16" t="s">
        <v>287</v>
      </c>
      <c r="E183" s="15"/>
      <c r="F183" s="28"/>
    </row>
    <row r="184" spans="1:6" x14ac:dyDescent="0.35">
      <c r="A184" s="18" t="s">
        <v>8</v>
      </c>
      <c r="B184" s="18" t="s">
        <v>9</v>
      </c>
      <c r="C184" s="18" t="s">
        <v>10</v>
      </c>
      <c r="D184" s="18" t="s">
        <v>11</v>
      </c>
      <c r="E184" s="18" t="s">
        <v>49</v>
      </c>
      <c r="F184" s="44" t="s">
        <v>13</v>
      </c>
    </row>
    <row r="185" spans="1:6" x14ac:dyDescent="0.35">
      <c r="A185" s="23" t="s">
        <v>288</v>
      </c>
      <c r="B185" s="24" t="s">
        <v>289</v>
      </c>
      <c r="C185" s="25">
        <v>765</v>
      </c>
      <c r="D185" s="26" t="s">
        <v>26</v>
      </c>
      <c r="E185" s="27"/>
      <c r="F185" s="48">
        <f>IFERROR($C185*$E185, "")</f>
        <v>0</v>
      </c>
    </row>
    <row r="186" spans="1:6" x14ac:dyDescent="0.35">
      <c r="A186" s="23" t="s">
        <v>290</v>
      </c>
      <c r="B186" s="24" t="s">
        <v>291</v>
      </c>
      <c r="C186" s="25">
        <v>365</v>
      </c>
      <c r="D186" s="26" t="s">
        <v>26</v>
      </c>
      <c r="E186" s="27"/>
      <c r="F186" s="48">
        <f>IFERROR($C186*$E186, "")</f>
        <v>0</v>
      </c>
    </row>
    <row r="187" spans="1:6" ht="29" x14ac:dyDescent="0.35">
      <c r="A187" s="23" t="s">
        <v>292</v>
      </c>
      <c r="B187" s="24" t="s">
        <v>293</v>
      </c>
      <c r="C187" s="25">
        <v>41</v>
      </c>
      <c r="D187" s="26" t="s">
        <v>26</v>
      </c>
      <c r="E187" s="27"/>
      <c r="F187" s="48">
        <f t="shared" ref="F187:F191" si="10">IFERROR($C187*$E187, "")</f>
        <v>0</v>
      </c>
    </row>
    <row r="188" spans="1:6" ht="29" x14ac:dyDescent="0.35">
      <c r="A188" s="23" t="s">
        <v>294</v>
      </c>
      <c r="B188" s="24" t="s">
        <v>295</v>
      </c>
      <c r="C188" s="25">
        <v>20</v>
      </c>
      <c r="D188" s="26" t="s">
        <v>26</v>
      </c>
      <c r="E188" s="27"/>
      <c r="F188" s="48">
        <f t="shared" si="10"/>
        <v>0</v>
      </c>
    </row>
    <row r="189" spans="1:6" ht="29" x14ac:dyDescent="0.35">
      <c r="A189" s="23" t="s">
        <v>296</v>
      </c>
      <c r="B189" s="24" t="s">
        <v>297</v>
      </c>
      <c r="C189" s="25">
        <v>45</v>
      </c>
      <c r="D189" s="26" t="s">
        <v>26</v>
      </c>
      <c r="E189" s="27"/>
      <c r="F189" s="48">
        <f t="shared" si="10"/>
        <v>0</v>
      </c>
    </row>
    <row r="190" spans="1:6" x14ac:dyDescent="0.35">
      <c r="A190" s="58" t="s">
        <v>298</v>
      </c>
      <c r="B190" s="24" t="s">
        <v>299</v>
      </c>
      <c r="C190" s="25">
        <v>20</v>
      </c>
      <c r="D190" s="26" t="s">
        <v>26</v>
      </c>
      <c r="E190" s="27"/>
      <c r="F190" s="48">
        <f t="shared" si="10"/>
        <v>0</v>
      </c>
    </row>
    <row r="191" spans="1:6" ht="29" x14ac:dyDescent="0.35">
      <c r="A191" s="58" t="s">
        <v>300</v>
      </c>
      <c r="B191" s="24" t="s">
        <v>301</v>
      </c>
      <c r="C191" s="25">
        <v>26</v>
      </c>
      <c r="D191" s="26" t="s">
        <v>26</v>
      </c>
      <c r="E191" s="27"/>
      <c r="F191" s="48">
        <f t="shared" si="10"/>
        <v>0</v>
      </c>
    </row>
    <row r="192" spans="1:6" ht="29" x14ac:dyDescent="0.35">
      <c r="A192" s="58" t="s">
        <v>302</v>
      </c>
      <c r="B192" s="24" t="s">
        <v>303</v>
      </c>
      <c r="C192" s="25">
        <v>1</v>
      </c>
      <c r="D192" s="26" t="s">
        <v>79</v>
      </c>
      <c r="E192" s="27"/>
      <c r="F192" s="48">
        <f>IFERROR($C192*$E192, "")</f>
        <v>0</v>
      </c>
    </row>
    <row r="193" spans="1:6" x14ac:dyDescent="0.35">
      <c r="A193" s="53"/>
      <c r="B193" s="37"/>
      <c r="C193" s="51"/>
      <c r="D193" s="36"/>
      <c r="E193" s="52" t="s">
        <v>21</v>
      </c>
      <c r="F193" s="29">
        <f>SUM(F185:F192)</f>
        <v>0</v>
      </c>
    </row>
    <row r="194" spans="1:6" x14ac:dyDescent="0.35">
      <c r="E194" s="15"/>
      <c r="F194" s="28"/>
    </row>
    <row r="195" spans="1:6" ht="15" thickBot="1" x14ac:dyDescent="0.4">
      <c r="E195" s="15"/>
      <c r="F195" s="28"/>
    </row>
    <row r="196" spans="1:6" ht="15" thickTop="1" x14ac:dyDescent="0.35">
      <c r="A196" s="30"/>
      <c r="B196" s="31"/>
      <c r="C196" s="30"/>
      <c r="D196" s="30"/>
      <c r="E196" s="32" t="s">
        <v>304</v>
      </c>
      <c r="F196" s="33">
        <f>SUMIF(E:E,"SUBTOTAL",F:F)</f>
        <v>0</v>
      </c>
    </row>
    <row r="197" spans="1:6" x14ac:dyDescent="0.35">
      <c r="E197" s="34"/>
      <c r="F197" s="35"/>
    </row>
    <row r="198" spans="1:6" x14ac:dyDescent="0.35">
      <c r="A198" s="15" t="s">
        <v>305</v>
      </c>
      <c r="B198" s="16" t="s">
        <v>306</v>
      </c>
    </row>
    <row r="199" spans="1:6" x14ac:dyDescent="0.35">
      <c r="A199" s="17" t="s">
        <v>8</v>
      </c>
      <c r="B199" s="17" t="s">
        <v>9</v>
      </c>
      <c r="C199" s="18" t="s">
        <v>10</v>
      </c>
      <c r="D199" s="18" t="s">
        <v>11</v>
      </c>
      <c r="E199" s="18" t="s">
        <v>49</v>
      </c>
      <c r="F199" s="44" t="s">
        <v>13</v>
      </c>
    </row>
    <row r="200" spans="1:6" x14ac:dyDescent="0.35">
      <c r="A200" s="23" t="s">
        <v>307</v>
      </c>
      <c r="B200" s="24" t="s">
        <v>308</v>
      </c>
      <c r="C200" s="25" t="s">
        <v>309</v>
      </c>
      <c r="D200" s="26" t="s">
        <v>310</v>
      </c>
      <c r="E200" s="74"/>
      <c r="F200" s="45">
        <f>+E200*$F$196</f>
        <v>0</v>
      </c>
    </row>
    <row r="201" spans="1:6" x14ac:dyDescent="0.35">
      <c r="A201" s="23" t="s">
        <v>311</v>
      </c>
      <c r="B201" s="24" t="s">
        <v>312</v>
      </c>
      <c r="C201" s="25" t="s">
        <v>309</v>
      </c>
      <c r="D201" s="26" t="s">
        <v>310</v>
      </c>
      <c r="E201" s="74"/>
      <c r="F201" s="45">
        <f t="shared" ref="F201:F203" si="11">+E201*$F$196</f>
        <v>0</v>
      </c>
    </row>
    <row r="202" spans="1:6" x14ac:dyDescent="0.35">
      <c r="A202" s="23" t="s">
        <v>313</v>
      </c>
      <c r="B202" s="24" t="s">
        <v>314</v>
      </c>
      <c r="C202" s="25" t="s">
        <v>309</v>
      </c>
      <c r="D202" s="26" t="s">
        <v>310</v>
      </c>
      <c r="E202" s="74"/>
      <c r="F202" s="45">
        <f t="shared" si="11"/>
        <v>0</v>
      </c>
    </row>
    <row r="203" spans="1:6" x14ac:dyDescent="0.35">
      <c r="A203" s="23" t="s">
        <v>315</v>
      </c>
      <c r="B203" s="24" t="s">
        <v>316</v>
      </c>
      <c r="C203" s="25" t="s">
        <v>309</v>
      </c>
      <c r="D203" s="26" t="s">
        <v>310</v>
      </c>
      <c r="E203" s="74"/>
      <c r="F203" s="45">
        <f t="shared" si="11"/>
        <v>0</v>
      </c>
    </row>
    <row r="204" spans="1:6" x14ac:dyDescent="0.35">
      <c r="A204" s="36"/>
      <c r="B204" s="37"/>
      <c r="C204" s="36"/>
      <c r="D204" s="36"/>
      <c r="E204" s="38" t="s">
        <v>317</v>
      </c>
      <c r="F204" s="46">
        <f>SUM(F202:F203)</f>
        <v>0</v>
      </c>
    </row>
    <row r="208" spans="1:6" x14ac:dyDescent="0.35">
      <c r="B208" s="39"/>
      <c r="C208" s="40"/>
      <c r="D208" s="41"/>
      <c r="E208" s="42" t="s">
        <v>318</v>
      </c>
      <c r="F208" s="43">
        <f>$F$204+F196</f>
        <v>0</v>
      </c>
    </row>
  </sheetData>
  <mergeCells count="1">
    <mergeCell ref="A1:F1"/>
  </mergeCells>
  <conditionalFormatting sqref="A118:D118 F118 A119:F119">
    <cfRule type="expression" dxfId="19" priority="111">
      <formula>$C118&gt;0</formula>
    </cfRule>
  </conditionalFormatting>
  <conditionalFormatting sqref="A6:F7 A26:F31 A36:F48 A57:F77 A82:F101 A110:F117 E114:E119 A174:F174">
    <cfRule type="expression" dxfId="18" priority="116">
      <formula>$C6&gt;0</formula>
    </cfRule>
  </conditionalFormatting>
  <conditionalFormatting sqref="A6:F7 A110:F119 A124:E125 F125 A126:F133 A134:E134 A135:F135 A136:E136 A137:F139">
    <cfRule type="expression" dxfId="17" priority="117">
      <formula>#REF!&gt;0</formula>
    </cfRule>
  </conditionalFormatting>
  <conditionalFormatting sqref="A105:F105">
    <cfRule type="expression" dxfId="16" priority="92">
      <formula>$C105&gt;0</formula>
    </cfRule>
  </conditionalFormatting>
  <conditionalFormatting sqref="A124:F139">
    <cfRule type="expression" dxfId="15" priority="96">
      <formula>$C124&gt;0</formula>
    </cfRule>
  </conditionalFormatting>
  <conditionalFormatting sqref="A144:F155">
    <cfRule type="expression" dxfId="14" priority="75">
      <formula>$C144&gt;0</formula>
    </cfRule>
  </conditionalFormatting>
  <conditionalFormatting sqref="A160:F164">
    <cfRule type="expression" dxfId="13" priority="91">
      <formula>$C160&gt;0</formula>
    </cfRule>
  </conditionalFormatting>
  <conditionalFormatting sqref="A185:F192">
    <cfRule type="expression" dxfId="12" priority="76">
      <formula>$C185&gt;0</formula>
    </cfRule>
  </conditionalFormatting>
  <conditionalFormatting sqref="A200:F203">
    <cfRule type="expression" dxfId="11" priority="43">
      <formula>$C200&gt;0</formula>
    </cfRule>
    <cfRule type="expression" dxfId="10" priority="44">
      <formula>#REF!&gt;0</formula>
    </cfRule>
  </conditionalFormatting>
  <conditionalFormatting sqref="C6:C7 C26:C31 C36:C48 C57:C77 C124:C139 C174">
    <cfRule type="expression" dxfId="9" priority="115">
      <formula>$C6&gt;0</formula>
    </cfRule>
  </conditionalFormatting>
  <conditionalFormatting sqref="C12:C21">
    <cfRule type="expression" dxfId="8" priority="99">
      <formula>$C12&gt;0</formula>
    </cfRule>
  </conditionalFormatting>
  <conditionalFormatting sqref="C82:C101">
    <cfRule type="expression" dxfId="7" priority="114">
      <formula>$C82&gt;0</formula>
    </cfRule>
  </conditionalFormatting>
  <conditionalFormatting sqref="C105">
    <cfRule type="expression" dxfId="6" priority="93">
      <formula>$C105&gt;0</formula>
    </cfRule>
  </conditionalFormatting>
  <conditionalFormatting sqref="C110:C119">
    <cfRule type="expression" dxfId="5" priority="110">
      <formula>$C110&gt;0</formula>
    </cfRule>
  </conditionalFormatting>
  <conditionalFormatting sqref="C144:C155">
    <cfRule type="expression" dxfId="4" priority="74">
      <formula>$C144&gt;0</formula>
    </cfRule>
  </conditionalFormatting>
  <conditionalFormatting sqref="C160:C164">
    <cfRule type="expression" dxfId="3" priority="90">
      <formula>$C160&gt;0</formula>
    </cfRule>
  </conditionalFormatting>
  <conditionalFormatting sqref="C185:C192">
    <cfRule type="expression" dxfId="2" priority="77">
      <formula>$C185&gt;0</formula>
    </cfRule>
  </conditionalFormatting>
  <conditionalFormatting sqref="C200:C203">
    <cfRule type="expression" dxfId="1" priority="51">
      <formula>$C200&gt;0</formula>
    </cfRule>
  </conditionalFormatting>
  <conditionalFormatting sqref="C12:F21">
    <cfRule type="expression" dxfId="0" priority="100">
      <formula>$C12&gt;0</formula>
    </cfRule>
  </conditionalFormatting>
  <printOptions horizontalCentered="1" verticalCentered="1"/>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Grand Total Summary Sheet</vt:lpstr>
      <vt:lpstr>Segment C</vt:lpstr>
      <vt:lpstr>Segment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Arjun Joshi</dc:creator>
  <cp:keywords/>
  <dc:description/>
  <cp:lastModifiedBy>Sy Gezachew</cp:lastModifiedBy>
  <cp:revision/>
  <dcterms:created xsi:type="dcterms:W3CDTF">2022-01-26T13:46:55Z</dcterms:created>
  <dcterms:modified xsi:type="dcterms:W3CDTF">2023-03-30T15:27:52Z</dcterms:modified>
  <cp:category/>
  <cp:contentStatus/>
</cp:coreProperties>
</file>