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drew G. Eisley\Desktop\"/>
    </mc:Choice>
  </mc:AlternateContent>
  <xr:revisionPtr revIDLastSave="0" documentId="10_ncr:100000_{E39C34F2-64C5-4F12-B4D5-4550C31B447A}" xr6:coauthVersionLast="31" xr6:coauthVersionMax="31" xr10:uidLastSave="{00000000-0000-0000-0000-000000000000}"/>
  <bookViews>
    <workbookView xWindow="0" yWindow="0" windowWidth="19008" windowHeight="7944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M14" i="1" l="1"/>
  <c r="L14" i="1"/>
  <c r="K14" i="1"/>
  <c r="J14" i="1"/>
  <c r="I14" i="1"/>
  <c r="C52" i="1"/>
  <c r="D17" i="1"/>
  <c r="I51" i="1"/>
  <c r="J51" i="1"/>
  <c r="K51" i="1"/>
  <c r="M51" i="1"/>
  <c r="H52" i="1"/>
  <c r="I16" i="1"/>
  <c r="J16" i="1"/>
  <c r="K16" i="1"/>
  <c r="M16" i="1"/>
  <c r="I17" i="1"/>
  <c r="J17" i="1"/>
  <c r="K17" i="1"/>
  <c r="M17" i="1"/>
  <c r="I18" i="1"/>
  <c r="J18" i="1"/>
  <c r="K18" i="1"/>
  <c r="M18" i="1"/>
  <c r="I19" i="1"/>
  <c r="J19" i="1"/>
  <c r="K19" i="1"/>
  <c r="M19" i="1"/>
  <c r="I20" i="1"/>
  <c r="J20" i="1"/>
  <c r="K20" i="1"/>
  <c r="M20" i="1"/>
  <c r="I21" i="1"/>
  <c r="J21" i="1"/>
  <c r="K21" i="1"/>
  <c r="M21" i="1"/>
  <c r="I22" i="1"/>
  <c r="J22" i="1"/>
  <c r="K22" i="1"/>
  <c r="M22" i="1"/>
  <c r="I23" i="1"/>
  <c r="J23" i="1"/>
  <c r="K23" i="1"/>
  <c r="M23" i="1"/>
  <c r="I24" i="1"/>
  <c r="J24" i="1"/>
  <c r="K24" i="1"/>
  <c r="M24" i="1"/>
  <c r="I25" i="1"/>
  <c r="J25" i="1"/>
  <c r="K25" i="1"/>
  <c r="M25" i="1"/>
  <c r="I26" i="1"/>
  <c r="J26" i="1"/>
  <c r="K26" i="1"/>
  <c r="M26" i="1"/>
  <c r="I27" i="1"/>
  <c r="J27" i="1"/>
  <c r="K27" i="1"/>
  <c r="M27" i="1"/>
  <c r="I28" i="1"/>
  <c r="J28" i="1"/>
  <c r="K28" i="1"/>
  <c r="M28" i="1"/>
  <c r="I29" i="1"/>
  <c r="J29" i="1"/>
  <c r="K29" i="1"/>
  <c r="M29" i="1"/>
  <c r="I30" i="1"/>
  <c r="J30" i="1"/>
  <c r="K30" i="1"/>
  <c r="M30" i="1"/>
  <c r="I31" i="1"/>
  <c r="J31" i="1"/>
  <c r="K31" i="1"/>
  <c r="M31" i="1"/>
  <c r="I32" i="1"/>
  <c r="J32" i="1"/>
  <c r="K32" i="1"/>
  <c r="M32" i="1"/>
  <c r="I33" i="1"/>
  <c r="J33" i="1"/>
  <c r="K33" i="1"/>
  <c r="M33" i="1"/>
  <c r="I34" i="1"/>
  <c r="J34" i="1"/>
  <c r="K34" i="1"/>
  <c r="M34" i="1"/>
  <c r="I35" i="1"/>
  <c r="J35" i="1"/>
  <c r="K35" i="1"/>
  <c r="M35" i="1"/>
  <c r="I36" i="1"/>
  <c r="J36" i="1"/>
  <c r="K36" i="1"/>
  <c r="M36" i="1"/>
  <c r="I37" i="1"/>
  <c r="J37" i="1"/>
  <c r="K37" i="1"/>
  <c r="M37" i="1"/>
  <c r="I38" i="1"/>
  <c r="J38" i="1"/>
  <c r="K38" i="1"/>
  <c r="M38" i="1"/>
  <c r="I39" i="1"/>
  <c r="J39" i="1"/>
  <c r="K39" i="1"/>
  <c r="M39" i="1"/>
  <c r="I40" i="1"/>
  <c r="J40" i="1"/>
  <c r="K40" i="1"/>
  <c r="M40" i="1"/>
  <c r="I41" i="1"/>
  <c r="J41" i="1"/>
  <c r="K41" i="1"/>
  <c r="M41" i="1"/>
  <c r="I42" i="1"/>
  <c r="J42" i="1"/>
  <c r="K42" i="1"/>
  <c r="M42" i="1"/>
  <c r="I43" i="1"/>
  <c r="J43" i="1"/>
  <c r="K43" i="1"/>
  <c r="M43" i="1"/>
  <c r="I44" i="1"/>
  <c r="J44" i="1"/>
  <c r="K44" i="1"/>
  <c r="M44" i="1"/>
  <c r="I45" i="1"/>
  <c r="J45" i="1"/>
  <c r="K45" i="1"/>
  <c r="M45" i="1"/>
  <c r="I46" i="1"/>
  <c r="J46" i="1"/>
  <c r="K46" i="1"/>
  <c r="M46" i="1"/>
  <c r="I47" i="1"/>
  <c r="J47" i="1"/>
  <c r="K47" i="1"/>
  <c r="M47" i="1"/>
  <c r="I48" i="1"/>
  <c r="J48" i="1"/>
  <c r="K48" i="1"/>
  <c r="M48" i="1"/>
  <c r="I49" i="1"/>
  <c r="J49" i="1"/>
  <c r="K49" i="1"/>
  <c r="M49" i="1"/>
  <c r="I50" i="1"/>
  <c r="J50" i="1"/>
  <c r="K50" i="1"/>
  <c r="M50" i="1"/>
  <c r="M15" i="1"/>
  <c r="I15" i="1"/>
  <c r="K15" i="1"/>
  <c r="J15" i="1"/>
  <c r="G52" i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F30" i="1"/>
  <c r="L30" i="1" s="1"/>
  <c r="F31" i="1"/>
  <c r="L31" i="1" s="1"/>
  <c r="F32" i="1"/>
  <c r="L32" i="1" s="1"/>
  <c r="F33" i="1"/>
  <c r="L33" i="1" s="1"/>
  <c r="F34" i="1"/>
  <c r="L34" i="1" s="1"/>
  <c r="F35" i="1"/>
  <c r="L35" i="1" s="1"/>
  <c r="F36" i="1"/>
  <c r="L36" i="1" s="1"/>
  <c r="F37" i="1"/>
  <c r="L37" i="1" s="1"/>
  <c r="F38" i="1"/>
  <c r="L38" i="1" s="1"/>
  <c r="F39" i="1"/>
  <c r="L39" i="1" s="1"/>
  <c r="F40" i="1"/>
  <c r="L40" i="1" s="1"/>
  <c r="F41" i="1"/>
  <c r="L41" i="1" s="1"/>
  <c r="F42" i="1"/>
  <c r="L42" i="1" s="1"/>
  <c r="F43" i="1"/>
  <c r="L43" i="1" s="1"/>
  <c r="F44" i="1"/>
  <c r="L44" i="1" s="1"/>
  <c r="F45" i="1"/>
  <c r="L45" i="1" s="1"/>
  <c r="F46" i="1"/>
  <c r="L46" i="1" s="1"/>
  <c r="F47" i="1"/>
  <c r="L47" i="1" s="1"/>
  <c r="F48" i="1"/>
  <c r="L48" i="1" s="1"/>
  <c r="F49" i="1"/>
  <c r="L49" i="1" s="1"/>
  <c r="F50" i="1"/>
  <c r="L50" i="1" s="1"/>
  <c r="F51" i="1"/>
  <c r="L51" i="1" s="1"/>
  <c r="F15" i="1"/>
  <c r="L15" i="1" s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5" i="1"/>
  <c r="E52" i="1"/>
  <c r="N14" i="1" l="1"/>
  <c r="I52" i="1"/>
  <c r="N38" i="1"/>
  <c r="N15" i="1"/>
  <c r="N50" i="1"/>
  <c r="N34" i="1"/>
  <c r="N46" i="1"/>
  <c r="N30" i="1"/>
  <c r="M52" i="1"/>
  <c r="N42" i="1"/>
  <c r="L52" i="1"/>
  <c r="N48" i="1"/>
  <c r="N40" i="1"/>
  <c r="N32" i="1"/>
  <c r="N28" i="1"/>
  <c r="J52" i="1"/>
  <c r="N51" i="1"/>
  <c r="O51" i="1" s="1"/>
  <c r="N44" i="1"/>
  <c r="N36" i="1"/>
  <c r="N49" i="1"/>
  <c r="O49" i="1" s="1"/>
  <c r="N47" i="1"/>
  <c r="N45" i="1"/>
  <c r="N43" i="1"/>
  <c r="N41" i="1"/>
  <c r="N39" i="1"/>
  <c r="O39" i="1" s="1"/>
  <c r="N37" i="1"/>
  <c r="N35" i="1"/>
  <c r="N33" i="1"/>
  <c r="N31" i="1"/>
  <c r="O31" i="1" s="1"/>
  <c r="N29" i="1"/>
  <c r="N27" i="1"/>
  <c r="N26" i="1"/>
  <c r="N25" i="1"/>
  <c r="N24" i="1"/>
  <c r="N23" i="1"/>
  <c r="N22" i="1"/>
  <c r="N21" i="1"/>
  <c r="O21" i="1" s="1"/>
  <c r="N20" i="1"/>
  <c r="N19" i="1"/>
  <c r="N18" i="1"/>
  <c r="N17" i="1"/>
  <c r="O17" i="1" s="1"/>
  <c r="N16" i="1"/>
  <c r="K52" i="1"/>
  <c r="F52" i="1"/>
  <c r="D52" i="1"/>
  <c r="O20" i="1" l="1"/>
  <c r="P20" i="1" s="1"/>
  <c r="Q20" i="1" s="1"/>
  <c r="R20" i="1" s="1"/>
  <c r="O29" i="1"/>
  <c r="P29" i="1" s="1"/>
  <c r="Q29" i="1" s="1"/>
  <c r="R29" i="1" s="1"/>
  <c r="O45" i="1"/>
  <c r="P45" i="1" s="1"/>
  <c r="Q45" i="1" s="1"/>
  <c r="R45" i="1" s="1"/>
  <c r="O25" i="1"/>
  <c r="P25" i="1" s="1"/>
  <c r="Q25" i="1" s="1"/>
  <c r="R25" i="1" s="1"/>
  <c r="O47" i="1"/>
  <c r="P47" i="1" s="1"/>
  <c r="Q47" i="1" s="1"/>
  <c r="R47" i="1" s="1"/>
  <c r="O40" i="1"/>
  <c r="P40" i="1" s="1"/>
  <c r="Q40" i="1" s="1"/>
  <c r="R40" i="1" s="1"/>
  <c r="O18" i="1"/>
  <c r="P18" i="1" s="1"/>
  <c r="Q18" i="1" s="1"/>
  <c r="R18" i="1" s="1"/>
  <c r="O22" i="1"/>
  <c r="P22" i="1" s="1"/>
  <c r="Q22" i="1" s="1"/>
  <c r="R22" i="1" s="1"/>
  <c r="O26" i="1"/>
  <c r="P26" i="1" s="1"/>
  <c r="Q26" i="1" s="1"/>
  <c r="R26" i="1" s="1"/>
  <c r="O33" i="1"/>
  <c r="P33" i="1" s="1"/>
  <c r="Q33" i="1" s="1"/>
  <c r="R33" i="1" s="1"/>
  <c r="O41" i="1"/>
  <c r="P41" i="1" s="1"/>
  <c r="Q41" i="1" s="1"/>
  <c r="R41" i="1" s="1"/>
  <c r="O48" i="1"/>
  <c r="P48" i="1" s="1"/>
  <c r="Q48" i="1" s="1"/>
  <c r="R48" i="1" s="1"/>
  <c r="O30" i="1"/>
  <c r="P30" i="1" s="1"/>
  <c r="Q30" i="1" s="1"/>
  <c r="R30" i="1" s="1"/>
  <c r="O15" i="1"/>
  <c r="P15" i="1" s="1"/>
  <c r="Q15" i="1" s="1"/>
  <c r="R15" i="1" s="1"/>
  <c r="O16" i="1"/>
  <c r="P16" i="1" s="1"/>
  <c r="Q16" i="1" s="1"/>
  <c r="R16" i="1" s="1"/>
  <c r="O24" i="1"/>
  <c r="P24" i="1" s="1"/>
  <c r="Q24" i="1" s="1"/>
  <c r="R24" i="1" s="1"/>
  <c r="O37" i="1"/>
  <c r="P37" i="1" s="1"/>
  <c r="Q37" i="1" s="1"/>
  <c r="R37" i="1" s="1"/>
  <c r="O44" i="1"/>
  <c r="P44" i="1" s="1"/>
  <c r="Q44" i="1" s="1"/>
  <c r="R44" i="1" s="1"/>
  <c r="O32" i="1"/>
  <c r="P32" i="1" s="1"/>
  <c r="Q32" i="1" s="1"/>
  <c r="R32" i="1" s="1"/>
  <c r="O42" i="1"/>
  <c r="P42" i="1" s="1"/>
  <c r="Q42" i="1" s="1"/>
  <c r="R42" i="1" s="1"/>
  <c r="O34" i="1"/>
  <c r="P34" i="1" s="1"/>
  <c r="Q34" i="1" s="1"/>
  <c r="R34" i="1" s="1"/>
  <c r="O50" i="1"/>
  <c r="P50" i="1" s="1"/>
  <c r="Q50" i="1" s="1"/>
  <c r="R50" i="1" s="1"/>
  <c r="O19" i="1"/>
  <c r="P19" i="1" s="1"/>
  <c r="Q19" i="1" s="1"/>
  <c r="R19" i="1" s="1"/>
  <c r="O23" i="1"/>
  <c r="P23" i="1" s="1"/>
  <c r="Q23" i="1" s="1"/>
  <c r="R23" i="1" s="1"/>
  <c r="O27" i="1"/>
  <c r="P27" i="1" s="1"/>
  <c r="Q27" i="1" s="1"/>
  <c r="R27" i="1" s="1"/>
  <c r="O35" i="1"/>
  <c r="P35" i="1" s="1"/>
  <c r="Q35" i="1" s="1"/>
  <c r="R35" i="1" s="1"/>
  <c r="O43" i="1"/>
  <c r="P43" i="1" s="1"/>
  <c r="Q43" i="1" s="1"/>
  <c r="O36" i="1"/>
  <c r="P36" i="1" s="1"/>
  <c r="Q36" i="1" s="1"/>
  <c r="R36" i="1" s="1"/>
  <c r="O28" i="1"/>
  <c r="P28" i="1" s="1"/>
  <c r="Q28" i="1" s="1"/>
  <c r="R28" i="1" s="1"/>
  <c r="O46" i="1"/>
  <c r="P46" i="1" s="1"/>
  <c r="Q46" i="1" s="1"/>
  <c r="R46" i="1" s="1"/>
  <c r="O38" i="1"/>
  <c r="P38" i="1" s="1"/>
  <c r="Q38" i="1" s="1"/>
  <c r="R38" i="1" s="1"/>
  <c r="P14" i="1"/>
  <c r="P49" i="1"/>
  <c r="Q49" i="1" s="1"/>
  <c r="R49" i="1" s="1"/>
  <c r="N52" i="1"/>
  <c r="P51" i="1"/>
  <c r="P39" i="1"/>
  <c r="P17" i="1"/>
  <c r="Q17" i="1" s="1"/>
  <c r="R17" i="1" s="1"/>
  <c r="P21" i="1"/>
  <c r="Q21" i="1" s="1"/>
  <c r="R21" i="1" s="1"/>
  <c r="R43" i="1" l="1"/>
  <c r="Q14" i="1"/>
  <c r="R14" i="1" s="1"/>
  <c r="Q51" i="1"/>
  <c r="R51" i="1" s="1"/>
  <c r="Q39" i="1"/>
  <c r="R39" i="1" s="1"/>
  <c r="O52" i="1"/>
  <c r="P31" i="1"/>
  <c r="Q31" i="1" l="1"/>
  <c r="R31" i="1" s="1"/>
  <c r="R52" i="1" s="1"/>
  <c r="P52" i="1"/>
  <c r="Q52" i="1" l="1"/>
</calcChain>
</file>

<file path=xl/sharedStrings.xml><?xml version="1.0" encoding="utf-8"?>
<sst xmlns="http://schemas.openxmlformats.org/spreadsheetml/2006/main" count="73" uniqueCount="64">
  <si>
    <t>Loc.</t>
  </si>
  <si>
    <t>Site Name</t>
  </si>
  <si>
    <t>CAT6 48 pt Patch Panel needed</t>
  </si>
  <si>
    <t>CAT6 7' Yellow Patch Cords</t>
  </si>
  <si>
    <t>Seven Bar ES</t>
  </si>
  <si>
    <t>Albuquerque HS</t>
  </si>
  <si>
    <t>Atrisco Heritage Academy HS</t>
  </si>
  <si>
    <t>Carlos Rey ES</t>
  </si>
  <si>
    <t>Chaparral ES</t>
  </si>
  <si>
    <t>Coronado ES</t>
  </si>
  <si>
    <t>Desert Ridge MS</t>
  </si>
  <si>
    <t>Desert Willow Family School K-8</t>
  </si>
  <si>
    <t>Double Eagle ES</t>
  </si>
  <si>
    <t>Edward Gonzales ES</t>
  </si>
  <si>
    <t>Eisenhower MS</t>
  </si>
  <si>
    <t>Eldorado HS</t>
  </si>
  <si>
    <t>Georgia O'Keeffe ES</t>
  </si>
  <si>
    <t>Griegos ES</t>
  </si>
  <si>
    <t>Hawthorne ES</t>
  </si>
  <si>
    <t>Hubert H. Humphrey ES</t>
  </si>
  <si>
    <t>James Monroe MS</t>
  </si>
  <si>
    <t>Jefferson MS</t>
  </si>
  <si>
    <t>Jimmy Carter MS</t>
  </si>
  <si>
    <t>John Baker ES</t>
  </si>
  <si>
    <t>La Cueva HS</t>
  </si>
  <si>
    <t>Madison MS</t>
  </si>
  <si>
    <t>Manzano Mesa ES</t>
  </si>
  <si>
    <t>Marie M. Hughes ES</t>
  </si>
  <si>
    <t>Mary Ann Binford ES</t>
  </si>
  <si>
    <t>Mission Avenue ES</t>
  </si>
  <si>
    <t>North Star ES</t>
  </si>
  <si>
    <t>Osuna ES</t>
  </si>
  <si>
    <t>S.R. Marmon ES</t>
  </si>
  <si>
    <t>S.Y. Jackson ES</t>
  </si>
  <si>
    <t>Sandia HS</t>
  </si>
  <si>
    <t>Sierra Vista ES</t>
  </si>
  <si>
    <t>Sunset View ES</t>
  </si>
  <si>
    <t>Tierra Antigua ES</t>
  </si>
  <si>
    <t>Tony Hillerman MS</t>
  </si>
  <si>
    <t>Ventana Ranch ES</t>
  </si>
  <si>
    <t>Wherry ES</t>
  </si>
  <si>
    <t>37 Sites</t>
  </si>
  <si>
    <t>New WAPs Needed</t>
  </si>
  <si>
    <t>Number of WAPs per site Upon Project Completion</t>
  </si>
  <si>
    <t>Current System WAP Count</t>
  </si>
  <si>
    <t>Cost Component/SKU</t>
  </si>
  <si>
    <t>Example</t>
  </si>
  <si>
    <t xml:space="preserve">Aruba AP-515 WAP (Q9H63A) or equivalent </t>
  </si>
  <si>
    <t xml:space="preserve">Aruba AP-MNT-MP10-E Mount (R1C72A)  or equivalent </t>
  </si>
  <si>
    <t>Aruba LIC-ENT Enterprise Licence Bundle E-LTU (JW471AAE) or equivalent</t>
  </si>
  <si>
    <t>NM Gross Receipt Tax</t>
  </si>
  <si>
    <t>Total Material Cost</t>
  </si>
  <si>
    <t>Labor Cost (All-inclusive of cabling and installation)</t>
  </si>
  <si>
    <t>CAT6 48 pt Patch Panel</t>
  </si>
  <si>
    <t>Total Cost (labor + total material+tax)</t>
  </si>
  <si>
    <t>Total:</t>
  </si>
  <si>
    <t>VENDORS SHOULD ONLY COMPLETE THE SECTIONS HIGHLIGHTED IN LIGHT ORANGE</t>
  </si>
  <si>
    <t>Vendor Pricing Input</t>
  </si>
  <si>
    <t>Fixed fee cost per $100 of equipment</t>
  </si>
  <si>
    <t>NMGRT(Materials and Labor)</t>
  </si>
  <si>
    <t>Unit Cos (Percentage for Fixed Fee Reimbursement)</t>
  </si>
  <si>
    <t>E-Rate Ineligible Costs</t>
  </si>
  <si>
    <t>This is an auto calculating form based on individual inputs.  
Contractors need to fill in the items in Column C, Rows 3-7 as well as the labor cost for each site in Column E and the E-Rate Ineligible Costs in Column S.</t>
  </si>
  <si>
    <t>Fixed Fee Cost per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</si>
</sst>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/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44" fontId="0" fillId="8" borderId="1" xfId="1" applyFont="1" applyFill="1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164" fontId="0" fillId="8" borderId="1" xfId="1" applyNumberFormat="1" applyFont="1" applyFill="1" applyBorder="1" applyAlignment="1">
      <alignment horizontal="center"/>
    </xf>
    <xf numFmtId="0" fontId="0" fillId="0" borderId="0" xfId="0"/>
    <xf numFmtId="44" fontId="0" fillId="8" borderId="1" xfId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44" fontId="0" fillId="9" borderId="1" xfId="1" applyFont="1" applyFill="1" applyBorder="1" applyAlignment="1">
      <alignment horizontal="center" wrapText="1"/>
    </xf>
    <xf numFmtId="44" fontId="0" fillId="9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44" fontId="0" fillId="5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44" fontId="0" fillId="10" borderId="1" xfId="1" applyFont="1" applyFill="1" applyBorder="1" applyAlignment="1">
      <alignment horizontal="center"/>
    </xf>
    <xf numFmtId="44" fontId="0" fillId="6" borderId="1" xfId="1" applyFont="1" applyFill="1" applyBorder="1" applyAlignment="1" applyProtection="1">
      <alignment horizontal="center"/>
      <protection locked="0"/>
    </xf>
    <xf numFmtId="9" fontId="0" fillId="6" borderId="1" xfId="1" applyNumberFormat="1" applyFont="1" applyFill="1" applyBorder="1" applyAlignment="1" applyProtection="1">
      <alignment horizontal="center"/>
      <protection locked="0"/>
    </xf>
    <xf numFmtId="44" fontId="0" fillId="6" borderId="1" xfId="1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0" borderId="0" xfId="0" applyAlignment="1"/>
    <xf numFmtId="44" fontId="1" fillId="6" borderId="1" xfId="1" applyFont="1" applyFill="1" applyBorder="1"/>
    <xf numFmtId="44" fontId="0" fillId="6" borderId="1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A32" workbookViewId="0">
      <selection activeCell="B9" sqref="B9"/>
    </sheetView>
  </sheetViews>
  <sheetFormatPr defaultColWidth="31.109375" defaultRowHeight="14.4" x14ac:dyDescent="0.3"/>
  <cols>
    <col min="4" max="5" width="31.109375" style="3" hidden="1" customWidth="1"/>
    <col min="6" max="6" width="31.109375" style="3"/>
    <col min="7" max="7" width="31.109375" style="14"/>
    <col min="8" max="8" width="31.109375" style="2"/>
    <col min="12" max="13" width="31.109375" style="17"/>
    <col min="17" max="17" width="31.109375" style="17"/>
    <col min="18" max="18" width="32.6640625" customWidth="1"/>
  </cols>
  <sheetData>
    <row r="1" spans="1:19" s="17" customFormat="1" x14ac:dyDescent="0.3">
      <c r="A1" s="43" t="s">
        <v>57</v>
      </c>
      <c r="B1" s="43"/>
      <c r="F1" s="44" t="s">
        <v>56</v>
      </c>
      <c r="G1" s="44"/>
      <c r="H1" s="44"/>
    </row>
    <row r="2" spans="1:19" s="3" customFormat="1" ht="55.2" customHeight="1" x14ac:dyDescent="0.3">
      <c r="A2" s="10" t="s">
        <v>45</v>
      </c>
      <c r="B2" s="11" t="s">
        <v>60</v>
      </c>
      <c r="C2" s="9" t="s">
        <v>46</v>
      </c>
      <c r="F2" s="45" t="s">
        <v>62</v>
      </c>
      <c r="G2" s="45"/>
      <c r="H2" s="45"/>
      <c r="L2" s="17"/>
      <c r="M2" s="17"/>
      <c r="Q2" s="17"/>
    </row>
    <row r="3" spans="1:19" s="3" customFormat="1" ht="28.8" x14ac:dyDescent="0.3">
      <c r="A3" s="12" t="s">
        <v>47</v>
      </c>
      <c r="B3" s="40"/>
      <c r="C3" s="8">
        <v>300</v>
      </c>
      <c r="G3" s="14"/>
      <c r="H3" s="2"/>
      <c r="L3" s="17"/>
      <c r="M3" s="17"/>
      <c r="Q3" s="17"/>
    </row>
    <row r="4" spans="1:19" s="3" customFormat="1" ht="28.8" x14ac:dyDescent="0.3">
      <c r="A4" s="12" t="s">
        <v>48</v>
      </c>
      <c r="B4" s="40"/>
      <c r="C4" s="8">
        <v>2.95</v>
      </c>
      <c r="G4" s="14"/>
      <c r="H4" s="2"/>
      <c r="L4" s="17"/>
      <c r="M4" s="17"/>
      <c r="Q4" s="17"/>
    </row>
    <row r="5" spans="1:19" s="3" customFormat="1" ht="43.2" x14ac:dyDescent="0.3">
      <c r="A5" s="12" t="s">
        <v>49</v>
      </c>
      <c r="B5" s="40"/>
      <c r="C5" s="8">
        <v>60</v>
      </c>
      <c r="G5" s="14"/>
      <c r="H5" s="2"/>
      <c r="L5" s="17"/>
      <c r="M5" s="17"/>
      <c r="Q5" s="17"/>
    </row>
    <row r="6" spans="1:19" s="17" customFormat="1" x14ac:dyDescent="0.3">
      <c r="A6" s="16" t="s">
        <v>3</v>
      </c>
      <c r="B6" s="40"/>
      <c r="C6" s="15">
        <v>3</v>
      </c>
      <c r="H6" s="2"/>
    </row>
    <row r="7" spans="1:19" s="17" customFormat="1" x14ac:dyDescent="0.3">
      <c r="A7" s="16" t="s">
        <v>53</v>
      </c>
      <c r="B7" s="40"/>
      <c r="C7" s="15">
        <v>70</v>
      </c>
      <c r="H7" s="2"/>
    </row>
    <row r="8" spans="1:19" s="3" customFormat="1" ht="28.8" x14ac:dyDescent="0.3">
      <c r="A8" s="12" t="s">
        <v>58</v>
      </c>
      <c r="B8" s="40"/>
      <c r="C8" s="15">
        <v>10</v>
      </c>
      <c r="G8" s="14"/>
      <c r="H8" s="2"/>
      <c r="L8" s="17"/>
      <c r="M8" s="17"/>
      <c r="Q8" s="17"/>
    </row>
    <row r="9" spans="1:19" s="3" customFormat="1" x14ac:dyDescent="0.3">
      <c r="A9" s="12" t="s">
        <v>50</v>
      </c>
      <c r="B9" s="41"/>
      <c r="C9" s="13">
        <v>7.8750000000000001E-2</v>
      </c>
      <c r="G9" s="14"/>
      <c r="H9" s="2"/>
      <c r="L9" s="17"/>
      <c r="M9" s="17"/>
      <c r="Q9" s="17"/>
    </row>
    <row r="10" spans="1:19" s="3" customFormat="1" x14ac:dyDescent="0.3">
      <c r="G10" s="14"/>
      <c r="H10" s="2"/>
      <c r="L10" s="17"/>
      <c r="M10" s="17"/>
      <c r="Q10" s="17"/>
    </row>
    <row r="11" spans="1:19" s="3" customFormat="1" x14ac:dyDescent="0.3">
      <c r="G11" s="14"/>
      <c r="H11" s="2"/>
      <c r="L11" s="17"/>
      <c r="M11" s="17"/>
      <c r="Q11" s="17"/>
    </row>
    <row r="12" spans="1:19" x14ac:dyDescent="0.3">
      <c r="A12" s="46" t="s">
        <v>56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19" s="1" customFormat="1" ht="43.2" x14ac:dyDescent="0.3">
      <c r="A13" s="18" t="s">
        <v>0</v>
      </c>
      <c r="B13" s="19" t="s">
        <v>1</v>
      </c>
      <c r="C13" s="20" t="s">
        <v>43</v>
      </c>
      <c r="D13" s="20" t="s">
        <v>42</v>
      </c>
      <c r="E13" s="20" t="s">
        <v>44</v>
      </c>
      <c r="F13" s="20" t="s">
        <v>3</v>
      </c>
      <c r="G13" s="20" t="s">
        <v>2</v>
      </c>
      <c r="H13" s="21" t="s">
        <v>52</v>
      </c>
      <c r="I13" s="22" t="s">
        <v>47</v>
      </c>
      <c r="J13" s="22" t="s">
        <v>48</v>
      </c>
      <c r="K13" s="22" t="s">
        <v>49</v>
      </c>
      <c r="L13" s="22" t="s">
        <v>3</v>
      </c>
      <c r="M13" s="22" t="s">
        <v>53</v>
      </c>
      <c r="N13" s="23" t="s">
        <v>51</v>
      </c>
      <c r="O13" s="23" t="s">
        <v>63</v>
      </c>
      <c r="P13" s="23" t="s">
        <v>51</v>
      </c>
      <c r="Q13" s="38" t="s">
        <v>59</v>
      </c>
      <c r="R13" s="24" t="s">
        <v>54</v>
      </c>
      <c r="S13" s="49" t="s">
        <v>61</v>
      </c>
    </row>
    <row r="14" spans="1:19" x14ac:dyDescent="0.3">
      <c r="A14" s="25"/>
      <c r="B14" s="26" t="s">
        <v>46</v>
      </c>
      <c r="C14" s="27">
        <v>100</v>
      </c>
      <c r="D14" s="27"/>
      <c r="E14" s="27"/>
      <c r="F14" s="27">
        <v>200</v>
      </c>
      <c r="G14" s="27">
        <v>5</v>
      </c>
      <c r="H14" s="28">
        <v>3000</v>
      </c>
      <c r="I14" s="29">
        <f>C14*C3</f>
        <v>30000</v>
      </c>
      <c r="J14" s="29">
        <f>C14*C4</f>
        <v>295</v>
      </c>
      <c r="K14" s="29">
        <f>C14*C5</f>
        <v>6000</v>
      </c>
      <c r="L14" s="29">
        <f>F14*C6</f>
        <v>600</v>
      </c>
      <c r="M14" s="29">
        <f>G14*C7</f>
        <v>350</v>
      </c>
      <c r="N14" s="29">
        <f>SUM(I14:M14)</f>
        <v>37245</v>
      </c>
      <c r="O14" s="29">
        <f>(N14/100)*C8</f>
        <v>3724.5</v>
      </c>
      <c r="P14" s="29">
        <f>N14+O14</f>
        <v>40969.5</v>
      </c>
      <c r="Q14" s="29">
        <f>(P14+H14)*C9</f>
        <v>3462.598125</v>
      </c>
      <c r="R14" s="29">
        <f>P14+H14+Q14</f>
        <v>47432.098124999997</v>
      </c>
      <c r="S14" s="50"/>
    </row>
    <row r="15" spans="1:19" x14ac:dyDescent="0.3">
      <c r="A15" s="30">
        <v>265</v>
      </c>
      <c r="B15" s="4" t="s">
        <v>4</v>
      </c>
      <c r="C15" s="5">
        <v>67</v>
      </c>
      <c r="D15" s="5">
        <f>C15-E15</f>
        <v>16</v>
      </c>
      <c r="E15" s="5">
        <v>51</v>
      </c>
      <c r="F15" s="5">
        <f>C15*2</f>
        <v>134</v>
      </c>
      <c r="G15" s="5">
        <v>11</v>
      </c>
      <c r="H15" s="42"/>
      <c r="I15" s="31">
        <f>C15*B$3</f>
        <v>0</v>
      </c>
      <c r="J15" s="31">
        <f>C15*B$4</f>
        <v>0</v>
      </c>
      <c r="K15" s="31">
        <f>C15*B$5</f>
        <v>0</v>
      </c>
      <c r="L15" s="31">
        <f>F15*B$6</f>
        <v>0</v>
      </c>
      <c r="M15" s="31">
        <f>G15*B$7</f>
        <v>0</v>
      </c>
      <c r="N15" s="31">
        <f>SUM(I15:M15)</f>
        <v>0</v>
      </c>
      <c r="O15" s="31">
        <f>N15/100*B$8</f>
        <v>0</v>
      </c>
      <c r="P15" s="31">
        <f>N15+O15</f>
        <v>0</v>
      </c>
      <c r="Q15" s="39">
        <f>(P15+H15)*B$9</f>
        <v>0</v>
      </c>
      <c r="R15" s="32">
        <f>P15+H15+Q15</f>
        <v>0</v>
      </c>
      <c r="S15" s="50"/>
    </row>
    <row r="16" spans="1:19" x14ac:dyDescent="0.3">
      <c r="A16" s="33">
        <v>590</v>
      </c>
      <c r="B16" s="6" t="s">
        <v>5</v>
      </c>
      <c r="C16" s="7">
        <v>134</v>
      </c>
      <c r="D16" s="7">
        <f t="shared" ref="D16:D51" si="0">C16-E16</f>
        <v>2</v>
      </c>
      <c r="E16" s="7">
        <v>132</v>
      </c>
      <c r="F16" s="7">
        <f t="shared" ref="F16:F51" si="1">C16*2</f>
        <v>268</v>
      </c>
      <c r="G16" s="7">
        <v>25</v>
      </c>
      <c r="H16" s="42"/>
      <c r="I16" s="31">
        <f>C16*B$3</f>
        <v>0</v>
      </c>
      <c r="J16" s="31">
        <f>C16*B$4</f>
        <v>0</v>
      </c>
      <c r="K16" s="31">
        <f>C16*B$5</f>
        <v>0</v>
      </c>
      <c r="L16" s="31">
        <f>F16*B$6</f>
        <v>0</v>
      </c>
      <c r="M16" s="31">
        <f>G16*B$7</f>
        <v>0</v>
      </c>
      <c r="N16" s="31">
        <f t="shared" ref="N16:N50" si="2">SUM(I16:M16)</f>
        <v>0</v>
      </c>
      <c r="O16" s="31">
        <f t="shared" ref="O16:O51" si="3">N16/100*B$8</f>
        <v>0</v>
      </c>
      <c r="P16" s="31">
        <f t="shared" ref="P16:P50" si="4">N16+O16</f>
        <v>0</v>
      </c>
      <c r="Q16" s="39">
        <f t="shared" ref="Q16:Q51" si="5">(P16+H16)*B$9</f>
        <v>0</v>
      </c>
      <c r="R16" s="32">
        <f t="shared" ref="R16:R51" si="6">P16+H16+Q16</f>
        <v>0</v>
      </c>
      <c r="S16" s="50"/>
    </row>
    <row r="17" spans="1:19" x14ac:dyDescent="0.3">
      <c r="A17" s="30">
        <v>576</v>
      </c>
      <c r="B17" s="4" t="s">
        <v>6</v>
      </c>
      <c r="C17" s="5">
        <v>179</v>
      </c>
      <c r="D17" s="5">
        <f t="shared" si="0"/>
        <v>15</v>
      </c>
      <c r="E17" s="5">
        <v>164</v>
      </c>
      <c r="F17" s="5">
        <f t="shared" si="1"/>
        <v>358</v>
      </c>
      <c r="G17" s="5">
        <v>34</v>
      </c>
      <c r="H17" s="42"/>
      <c r="I17" s="31">
        <f>C17*B$3</f>
        <v>0</v>
      </c>
      <c r="J17" s="31">
        <f>C17*B$4</f>
        <v>0</v>
      </c>
      <c r="K17" s="31">
        <f>C17*B$5</f>
        <v>0</v>
      </c>
      <c r="L17" s="31">
        <f>F17*B$6</f>
        <v>0</v>
      </c>
      <c r="M17" s="31">
        <f>G17*B$7</f>
        <v>0</v>
      </c>
      <c r="N17" s="31">
        <f t="shared" si="2"/>
        <v>0</v>
      </c>
      <c r="O17" s="31">
        <f t="shared" si="3"/>
        <v>0</v>
      </c>
      <c r="P17" s="31">
        <f t="shared" si="4"/>
        <v>0</v>
      </c>
      <c r="Q17" s="39">
        <f t="shared" si="5"/>
        <v>0</v>
      </c>
      <c r="R17" s="32">
        <f t="shared" si="6"/>
        <v>0</v>
      </c>
      <c r="S17" s="50"/>
    </row>
    <row r="18" spans="1:19" x14ac:dyDescent="0.3">
      <c r="A18" s="33">
        <v>339</v>
      </c>
      <c r="B18" s="6" t="s">
        <v>7</v>
      </c>
      <c r="C18" s="7">
        <v>74</v>
      </c>
      <c r="D18" s="7">
        <f t="shared" si="0"/>
        <v>10</v>
      </c>
      <c r="E18" s="7">
        <v>64</v>
      </c>
      <c r="F18" s="7">
        <f t="shared" si="1"/>
        <v>148</v>
      </c>
      <c r="G18" s="7">
        <v>10</v>
      </c>
      <c r="H18" s="42"/>
      <c r="I18" s="31">
        <f>C18*B$3</f>
        <v>0</v>
      </c>
      <c r="J18" s="31">
        <f>C18*B$4</f>
        <v>0</v>
      </c>
      <c r="K18" s="31">
        <f>C18*B$5</f>
        <v>0</v>
      </c>
      <c r="L18" s="31">
        <f>F18*B$6</f>
        <v>0</v>
      </c>
      <c r="M18" s="31">
        <f>G18*B$7</f>
        <v>0</v>
      </c>
      <c r="N18" s="31">
        <f t="shared" si="2"/>
        <v>0</v>
      </c>
      <c r="O18" s="31">
        <f t="shared" si="3"/>
        <v>0</v>
      </c>
      <c r="P18" s="31">
        <f t="shared" si="4"/>
        <v>0</v>
      </c>
      <c r="Q18" s="39">
        <f t="shared" si="5"/>
        <v>0</v>
      </c>
      <c r="R18" s="32">
        <f t="shared" si="6"/>
        <v>0</v>
      </c>
      <c r="S18" s="50"/>
    </row>
    <row r="19" spans="1:19" x14ac:dyDescent="0.3">
      <c r="A19" s="30">
        <v>234</v>
      </c>
      <c r="B19" s="4" t="s">
        <v>8</v>
      </c>
      <c r="C19" s="5">
        <v>72</v>
      </c>
      <c r="D19" s="5">
        <f t="shared" si="0"/>
        <v>10</v>
      </c>
      <c r="E19" s="5">
        <v>62</v>
      </c>
      <c r="F19" s="5">
        <f t="shared" si="1"/>
        <v>144</v>
      </c>
      <c r="G19" s="5">
        <v>9</v>
      </c>
      <c r="H19" s="42"/>
      <c r="I19" s="31">
        <f>C19*B$3</f>
        <v>0</v>
      </c>
      <c r="J19" s="31">
        <f>C19*B$4</f>
        <v>0</v>
      </c>
      <c r="K19" s="31">
        <f>C19*B$5</f>
        <v>0</v>
      </c>
      <c r="L19" s="31">
        <f>F19*B$6</f>
        <v>0</v>
      </c>
      <c r="M19" s="31">
        <f>G19*B$7</f>
        <v>0</v>
      </c>
      <c r="N19" s="31">
        <f t="shared" si="2"/>
        <v>0</v>
      </c>
      <c r="O19" s="31">
        <f t="shared" si="3"/>
        <v>0</v>
      </c>
      <c r="P19" s="31">
        <f t="shared" si="4"/>
        <v>0</v>
      </c>
      <c r="Q19" s="39">
        <f t="shared" si="5"/>
        <v>0</v>
      </c>
      <c r="R19" s="32">
        <f t="shared" si="6"/>
        <v>0</v>
      </c>
      <c r="S19" s="50"/>
    </row>
    <row r="20" spans="1:19" x14ac:dyDescent="0.3">
      <c r="A20" s="33">
        <v>243</v>
      </c>
      <c r="B20" s="6" t="s">
        <v>9</v>
      </c>
      <c r="C20" s="7">
        <v>22</v>
      </c>
      <c r="D20" s="7">
        <f t="shared" si="0"/>
        <v>2</v>
      </c>
      <c r="E20" s="7">
        <v>20</v>
      </c>
      <c r="F20" s="7">
        <f t="shared" si="1"/>
        <v>44</v>
      </c>
      <c r="G20" s="7">
        <v>4</v>
      </c>
      <c r="H20" s="42"/>
      <c r="I20" s="31">
        <f>C20*B$3</f>
        <v>0</v>
      </c>
      <c r="J20" s="31">
        <f>C20*B$4</f>
        <v>0</v>
      </c>
      <c r="K20" s="31">
        <f>C20*B$5</f>
        <v>0</v>
      </c>
      <c r="L20" s="31">
        <f>F20*B$6</f>
        <v>0</v>
      </c>
      <c r="M20" s="31">
        <f>G20*B$7</f>
        <v>0</v>
      </c>
      <c r="N20" s="31">
        <f t="shared" si="2"/>
        <v>0</v>
      </c>
      <c r="O20" s="31">
        <f t="shared" si="3"/>
        <v>0</v>
      </c>
      <c r="P20" s="31">
        <f t="shared" si="4"/>
        <v>0</v>
      </c>
      <c r="Q20" s="39">
        <f t="shared" si="5"/>
        <v>0</v>
      </c>
      <c r="R20" s="32">
        <f t="shared" si="6"/>
        <v>0</v>
      </c>
      <c r="S20" s="50"/>
    </row>
    <row r="21" spans="1:19" x14ac:dyDescent="0.3">
      <c r="A21" s="30">
        <v>430</v>
      </c>
      <c r="B21" s="4" t="s">
        <v>10</v>
      </c>
      <c r="C21" s="5">
        <v>81</v>
      </c>
      <c r="D21" s="5">
        <f t="shared" si="0"/>
        <v>4</v>
      </c>
      <c r="E21" s="5">
        <v>77</v>
      </c>
      <c r="F21" s="5">
        <f t="shared" si="1"/>
        <v>162</v>
      </c>
      <c r="G21" s="5">
        <v>18</v>
      </c>
      <c r="H21" s="42"/>
      <c r="I21" s="31">
        <f>C21*B$3</f>
        <v>0</v>
      </c>
      <c r="J21" s="31">
        <f>C21*B$4</f>
        <v>0</v>
      </c>
      <c r="K21" s="31">
        <f>C21*B$5</f>
        <v>0</v>
      </c>
      <c r="L21" s="31">
        <f>F21*B$6</f>
        <v>0</v>
      </c>
      <c r="M21" s="31">
        <f>G21*B$7</f>
        <v>0</v>
      </c>
      <c r="N21" s="31">
        <f t="shared" si="2"/>
        <v>0</v>
      </c>
      <c r="O21" s="31">
        <f t="shared" si="3"/>
        <v>0</v>
      </c>
      <c r="P21" s="31">
        <f t="shared" si="4"/>
        <v>0</v>
      </c>
      <c r="Q21" s="39">
        <f t="shared" si="5"/>
        <v>0</v>
      </c>
      <c r="R21" s="32">
        <f t="shared" si="6"/>
        <v>0</v>
      </c>
      <c r="S21" s="50"/>
    </row>
    <row r="22" spans="1:19" x14ac:dyDescent="0.3">
      <c r="A22" s="33">
        <v>900</v>
      </c>
      <c r="B22" s="6" t="s">
        <v>11</v>
      </c>
      <c r="C22" s="7">
        <v>29</v>
      </c>
      <c r="D22" s="7">
        <f t="shared" si="0"/>
        <v>2</v>
      </c>
      <c r="E22" s="7">
        <v>27</v>
      </c>
      <c r="F22" s="7">
        <f t="shared" si="1"/>
        <v>58</v>
      </c>
      <c r="G22" s="7">
        <v>4</v>
      </c>
      <c r="H22" s="42"/>
      <c r="I22" s="31">
        <f>C22*B$3</f>
        <v>0</v>
      </c>
      <c r="J22" s="31">
        <f>C22*B$4</f>
        <v>0</v>
      </c>
      <c r="K22" s="31">
        <f>C22*B$5</f>
        <v>0</v>
      </c>
      <c r="L22" s="31">
        <f>F22*B$6</f>
        <v>0</v>
      </c>
      <c r="M22" s="31">
        <f>G22*B$7</f>
        <v>0</v>
      </c>
      <c r="N22" s="31">
        <f t="shared" si="2"/>
        <v>0</v>
      </c>
      <c r="O22" s="31">
        <f t="shared" si="3"/>
        <v>0</v>
      </c>
      <c r="P22" s="31">
        <f t="shared" si="4"/>
        <v>0</v>
      </c>
      <c r="Q22" s="39">
        <f t="shared" si="5"/>
        <v>0</v>
      </c>
      <c r="R22" s="32">
        <f t="shared" si="6"/>
        <v>0</v>
      </c>
      <c r="S22" s="50"/>
    </row>
    <row r="23" spans="1:19" x14ac:dyDescent="0.3">
      <c r="A23" s="30">
        <v>350</v>
      </c>
      <c r="B23" s="4" t="s">
        <v>12</v>
      </c>
      <c r="C23" s="5">
        <v>44</v>
      </c>
      <c r="D23" s="5">
        <f t="shared" si="0"/>
        <v>3</v>
      </c>
      <c r="E23" s="5">
        <v>41</v>
      </c>
      <c r="F23" s="5">
        <f t="shared" si="1"/>
        <v>88</v>
      </c>
      <c r="G23" s="5">
        <v>6</v>
      </c>
      <c r="H23" s="42"/>
      <c r="I23" s="31">
        <f>C23*B$3</f>
        <v>0</v>
      </c>
      <c r="J23" s="31">
        <f>C23*B$4</f>
        <v>0</v>
      </c>
      <c r="K23" s="31">
        <f>C23*B$5</f>
        <v>0</v>
      </c>
      <c r="L23" s="31">
        <f>F23*B$6</f>
        <v>0</v>
      </c>
      <c r="M23" s="31">
        <f>G23*B$7</f>
        <v>0</v>
      </c>
      <c r="N23" s="31">
        <f t="shared" si="2"/>
        <v>0</v>
      </c>
      <c r="O23" s="31">
        <f t="shared" si="3"/>
        <v>0</v>
      </c>
      <c r="P23" s="31">
        <f t="shared" si="4"/>
        <v>0</v>
      </c>
      <c r="Q23" s="39">
        <f t="shared" si="5"/>
        <v>0</v>
      </c>
      <c r="R23" s="32">
        <f t="shared" si="6"/>
        <v>0</v>
      </c>
      <c r="S23" s="50"/>
    </row>
    <row r="24" spans="1:19" x14ac:dyDescent="0.3">
      <c r="A24" s="33">
        <v>262</v>
      </c>
      <c r="B24" s="6" t="s">
        <v>13</v>
      </c>
      <c r="C24" s="7">
        <v>46</v>
      </c>
      <c r="D24" s="7">
        <f t="shared" si="0"/>
        <v>2</v>
      </c>
      <c r="E24" s="7">
        <v>44</v>
      </c>
      <c r="F24" s="7">
        <f t="shared" si="1"/>
        <v>92</v>
      </c>
      <c r="G24" s="7">
        <v>12</v>
      </c>
      <c r="H24" s="42"/>
      <c r="I24" s="31">
        <f>C24*B$3</f>
        <v>0</v>
      </c>
      <c r="J24" s="31">
        <f>C24*B$4</f>
        <v>0</v>
      </c>
      <c r="K24" s="31">
        <f>C24*B$5</f>
        <v>0</v>
      </c>
      <c r="L24" s="31">
        <f>F24*B$6</f>
        <v>0</v>
      </c>
      <c r="M24" s="31">
        <f>G24*B$7</f>
        <v>0</v>
      </c>
      <c r="N24" s="31">
        <f t="shared" si="2"/>
        <v>0</v>
      </c>
      <c r="O24" s="31">
        <f t="shared" si="3"/>
        <v>0</v>
      </c>
      <c r="P24" s="31">
        <f t="shared" si="4"/>
        <v>0</v>
      </c>
      <c r="Q24" s="39">
        <f t="shared" si="5"/>
        <v>0</v>
      </c>
      <c r="R24" s="32">
        <f t="shared" si="6"/>
        <v>0</v>
      </c>
      <c r="S24" s="50"/>
    </row>
    <row r="25" spans="1:19" x14ac:dyDescent="0.3">
      <c r="A25" s="30">
        <v>480</v>
      </c>
      <c r="B25" s="4" t="s">
        <v>14</v>
      </c>
      <c r="C25" s="5">
        <v>68</v>
      </c>
      <c r="D25" s="5">
        <f t="shared" si="0"/>
        <v>7</v>
      </c>
      <c r="E25" s="5">
        <v>61</v>
      </c>
      <c r="F25" s="5">
        <f t="shared" si="1"/>
        <v>136</v>
      </c>
      <c r="G25" s="5">
        <v>13</v>
      </c>
      <c r="H25" s="42"/>
      <c r="I25" s="31">
        <f>C25*B$3</f>
        <v>0</v>
      </c>
      <c r="J25" s="31">
        <f>C25*B$4</f>
        <v>0</v>
      </c>
      <c r="K25" s="31">
        <f>C25*B$5</f>
        <v>0</v>
      </c>
      <c r="L25" s="31">
        <f>F25*B$6</f>
        <v>0</v>
      </c>
      <c r="M25" s="31">
        <f>G25*B$7</f>
        <v>0</v>
      </c>
      <c r="N25" s="31">
        <f t="shared" si="2"/>
        <v>0</v>
      </c>
      <c r="O25" s="31">
        <f t="shared" si="3"/>
        <v>0</v>
      </c>
      <c r="P25" s="31">
        <f t="shared" si="4"/>
        <v>0</v>
      </c>
      <c r="Q25" s="39">
        <f t="shared" si="5"/>
        <v>0</v>
      </c>
      <c r="R25" s="32">
        <f t="shared" si="6"/>
        <v>0</v>
      </c>
      <c r="S25" s="50"/>
    </row>
    <row r="26" spans="1:19" x14ac:dyDescent="0.3">
      <c r="A26" s="33">
        <v>515</v>
      </c>
      <c r="B26" s="6" t="s">
        <v>15</v>
      </c>
      <c r="C26" s="7">
        <v>149</v>
      </c>
      <c r="D26" s="7">
        <f t="shared" si="0"/>
        <v>19</v>
      </c>
      <c r="E26" s="7">
        <v>130</v>
      </c>
      <c r="F26" s="7">
        <f t="shared" si="1"/>
        <v>298</v>
      </c>
      <c r="G26" s="7">
        <v>23</v>
      </c>
      <c r="H26" s="42"/>
      <c r="I26" s="31">
        <f>C26*B$3</f>
        <v>0</v>
      </c>
      <c r="J26" s="31">
        <f>C26*B$4</f>
        <v>0</v>
      </c>
      <c r="K26" s="31">
        <f>C26*B$5</f>
        <v>0</v>
      </c>
      <c r="L26" s="31">
        <f>F26*B$6</f>
        <v>0</v>
      </c>
      <c r="M26" s="31">
        <f>G26*B$7</f>
        <v>0</v>
      </c>
      <c r="N26" s="31">
        <f t="shared" si="2"/>
        <v>0</v>
      </c>
      <c r="O26" s="31">
        <f t="shared" si="3"/>
        <v>0</v>
      </c>
      <c r="P26" s="31">
        <f t="shared" si="4"/>
        <v>0</v>
      </c>
      <c r="Q26" s="39">
        <f t="shared" si="5"/>
        <v>0</v>
      </c>
      <c r="R26" s="32">
        <f t="shared" si="6"/>
        <v>0</v>
      </c>
      <c r="S26" s="50"/>
    </row>
    <row r="27" spans="1:19" x14ac:dyDescent="0.3">
      <c r="A27" s="30">
        <v>328</v>
      </c>
      <c r="B27" s="4" t="s">
        <v>16</v>
      </c>
      <c r="C27" s="5">
        <v>56</v>
      </c>
      <c r="D27" s="5">
        <f t="shared" si="0"/>
        <v>2</v>
      </c>
      <c r="E27" s="5">
        <v>54</v>
      </c>
      <c r="F27" s="5">
        <f t="shared" si="1"/>
        <v>112</v>
      </c>
      <c r="G27" s="5">
        <v>7</v>
      </c>
      <c r="H27" s="42"/>
      <c r="I27" s="31">
        <f>C27*B$3</f>
        <v>0</v>
      </c>
      <c r="J27" s="31">
        <f>C27*B$4</f>
        <v>0</v>
      </c>
      <c r="K27" s="31">
        <f>C27*B$5</f>
        <v>0</v>
      </c>
      <c r="L27" s="31">
        <f>F27*B$6</f>
        <v>0</v>
      </c>
      <c r="M27" s="31">
        <f>G27*B$7</f>
        <v>0</v>
      </c>
      <c r="N27" s="31">
        <f t="shared" si="2"/>
        <v>0</v>
      </c>
      <c r="O27" s="31">
        <f t="shared" si="3"/>
        <v>0</v>
      </c>
      <c r="P27" s="31">
        <f t="shared" si="4"/>
        <v>0</v>
      </c>
      <c r="Q27" s="39">
        <f t="shared" si="5"/>
        <v>0</v>
      </c>
      <c r="R27" s="32">
        <f t="shared" si="6"/>
        <v>0</v>
      </c>
      <c r="S27" s="50"/>
    </row>
    <row r="28" spans="1:19" x14ac:dyDescent="0.3">
      <c r="A28" s="33">
        <v>267</v>
      </c>
      <c r="B28" s="6" t="s">
        <v>17</v>
      </c>
      <c r="C28" s="7">
        <v>29</v>
      </c>
      <c r="D28" s="7">
        <f t="shared" si="0"/>
        <v>2</v>
      </c>
      <c r="E28" s="7">
        <v>27</v>
      </c>
      <c r="F28" s="7">
        <f t="shared" si="1"/>
        <v>58</v>
      </c>
      <c r="G28" s="7">
        <v>8</v>
      </c>
      <c r="H28" s="42"/>
      <c r="I28" s="31">
        <f>C28*B$3</f>
        <v>0</v>
      </c>
      <c r="J28" s="31">
        <f>C28*B$4</f>
        <v>0</v>
      </c>
      <c r="K28" s="31">
        <f>C28*B$5</f>
        <v>0</v>
      </c>
      <c r="L28" s="31">
        <f>F28*B$6</f>
        <v>0</v>
      </c>
      <c r="M28" s="31">
        <f>G28*B$7</f>
        <v>0</v>
      </c>
      <c r="N28" s="31">
        <f t="shared" si="2"/>
        <v>0</v>
      </c>
      <c r="O28" s="31">
        <f t="shared" si="3"/>
        <v>0</v>
      </c>
      <c r="P28" s="31">
        <f t="shared" si="4"/>
        <v>0</v>
      </c>
      <c r="Q28" s="39">
        <f t="shared" si="5"/>
        <v>0</v>
      </c>
      <c r="R28" s="32">
        <f t="shared" si="6"/>
        <v>0</v>
      </c>
      <c r="S28" s="50"/>
    </row>
    <row r="29" spans="1:19" x14ac:dyDescent="0.3">
      <c r="A29" s="30">
        <v>270</v>
      </c>
      <c r="B29" s="4" t="s">
        <v>18</v>
      </c>
      <c r="C29" s="5">
        <v>44</v>
      </c>
      <c r="D29" s="5">
        <f t="shared" si="0"/>
        <v>2</v>
      </c>
      <c r="E29" s="5">
        <v>42</v>
      </c>
      <c r="F29" s="5">
        <f t="shared" si="1"/>
        <v>88</v>
      </c>
      <c r="G29" s="5">
        <v>13</v>
      </c>
      <c r="H29" s="42"/>
      <c r="I29" s="31">
        <f>C29*B$3</f>
        <v>0</v>
      </c>
      <c r="J29" s="31">
        <f>C29*B$4</f>
        <v>0</v>
      </c>
      <c r="K29" s="31">
        <f>C29*B$5</f>
        <v>0</v>
      </c>
      <c r="L29" s="31">
        <f>F29*B$6</f>
        <v>0</v>
      </c>
      <c r="M29" s="31">
        <f>G29*B$7</f>
        <v>0</v>
      </c>
      <c r="N29" s="31">
        <f t="shared" si="2"/>
        <v>0</v>
      </c>
      <c r="O29" s="31">
        <f t="shared" si="3"/>
        <v>0</v>
      </c>
      <c r="P29" s="31">
        <f t="shared" si="4"/>
        <v>0</v>
      </c>
      <c r="Q29" s="39">
        <f t="shared" si="5"/>
        <v>0</v>
      </c>
      <c r="R29" s="32">
        <f t="shared" si="6"/>
        <v>0</v>
      </c>
      <c r="S29" s="50"/>
    </row>
    <row r="30" spans="1:19" x14ac:dyDescent="0.3">
      <c r="A30" s="33">
        <v>221</v>
      </c>
      <c r="B30" s="6" t="s">
        <v>19</v>
      </c>
      <c r="C30" s="7">
        <v>43</v>
      </c>
      <c r="D30" s="7">
        <f t="shared" si="0"/>
        <v>5</v>
      </c>
      <c r="E30" s="7">
        <v>38</v>
      </c>
      <c r="F30" s="7">
        <f t="shared" si="1"/>
        <v>86</v>
      </c>
      <c r="G30" s="7">
        <v>8</v>
      </c>
      <c r="H30" s="42"/>
      <c r="I30" s="31">
        <f>C30*B$3</f>
        <v>0</v>
      </c>
      <c r="J30" s="31">
        <f>C30*B$4</f>
        <v>0</v>
      </c>
      <c r="K30" s="31">
        <f>C30*B$5</f>
        <v>0</v>
      </c>
      <c r="L30" s="31">
        <f>F30*B$6</f>
        <v>0</v>
      </c>
      <c r="M30" s="31">
        <f>G30*B$7</f>
        <v>0</v>
      </c>
      <c r="N30" s="31">
        <f t="shared" si="2"/>
        <v>0</v>
      </c>
      <c r="O30" s="31">
        <f t="shared" si="3"/>
        <v>0</v>
      </c>
      <c r="P30" s="31">
        <f t="shared" si="4"/>
        <v>0</v>
      </c>
      <c r="Q30" s="39">
        <f t="shared" si="5"/>
        <v>0</v>
      </c>
      <c r="R30" s="32">
        <f t="shared" si="6"/>
        <v>0</v>
      </c>
      <c r="S30" s="50"/>
    </row>
    <row r="31" spans="1:19" x14ac:dyDescent="0.3">
      <c r="A31" s="30">
        <v>490</v>
      </c>
      <c r="B31" s="4" t="s">
        <v>20</v>
      </c>
      <c r="C31" s="5">
        <v>70</v>
      </c>
      <c r="D31" s="5">
        <f t="shared" si="0"/>
        <v>4</v>
      </c>
      <c r="E31" s="5">
        <v>66</v>
      </c>
      <c r="F31" s="5">
        <f t="shared" si="1"/>
        <v>140</v>
      </c>
      <c r="G31" s="5">
        <v>9</v>
      </c>
      <c r="H31" s="42"/>
      <c r="I31" s="31">
        <f>C31*B$3</f>
        <v>0</v>
      </c>
      <c r="J31" s="31">
        <f>C31*B$4</f>
        <v>0</v>
      </c>
      <c r="K31" s="31">
        <f>C31*B$5</f>
        <v>0</v>
      </c>
      <c r="L31" s="31">
        <f>F31*B$6</f>
        <v>0</v>
      </c>
      <c r="M31" s="31">
        <f>G31*B$7</f>
        <v>0</v>
      </c>
      <c r="N31" s="31">
        <f t="shared" si="2"/>
        <v>0</v>
      </c>
      <c r="O31" s="31">
        <f t="shared" si="3"/>
        <v>0</v>
      </c>
      <c r="P31" s="31">
        <f t="shared" si="4"/>
        <v>0</v>
      </c>
      <c r="Q31" s="39">
        <f t="shared" si="5"/>
        <v>0</v>
      </c>
      <c r="R31" s="32">
        <f t="shared" si="6"/>
        <v>0</v>
      </c>
      <c r="S31" s="50"/>
    </row>
    <row r="32" spans="1:19" x14ac:dyDescent="0.3">
      <c r="A32" s="33">
        <v>425</v>
      </c>
      <c r="B32" s="6" t="s">
        <v>21</v>
      </c>
      <c r="C32" s="7">
        <v>67</v>
      </c>
      <c r="D32" s="7">
        <f t="shared" si="0"/>
        <v>2</v>
      </c>
      <c r="E32" s="7">
        <v>65</v>
      </c>
      <c r="F32" s="7">
        <f t="shared" si="1"/>
        <v>134</v>
      </c>
      <c r="G32" s="7">
        <v>14</v>
      </c>
      <c r="H32" s="42"/>
      <c r="I32" s="31">
        <f>C32*B$3</f>
        <v>0</v>
      </c>
      <c r="J32" s="31">
        <f>C32*B$4</f>
        <v>0</v>
      </c>
      <c r="K32" s="31">
        <f>C32*B$5</f>
        <v>0</v>
      </c>
      <c r="L32" s="31">
        <f>F32*B$6</f>
        <v>0</v>
      </c>
      <c r="M32" s="31">
        <f>G32*B$7</f>
        <v>0</v>
      </c>
      <c r="N32" s="31">
        <f t="shared" si="2"/>
        <v>0</v>
      </c>
      <c r="O32" s="31">
        <f t="shared" si="3"/>
        <v>0</v>
      </c>
      <c r="P32" s="31">
        <f t="shared" si="4"/>
        <v>0</v>
      </c>
      <c r="Q32" s="39">
        <f t="shared" si="5"/>
        <v>0</v>
      </c>
      <c r="R32" s="32">
        <f t="shared" si="6"/>
        <v>0</v>
      </c>
      <c r="S32" s="50"/>
    </row>
    <row r="33" spans="1:19" x14ac:dyDescent="0.3">
      <c r="A33" s="30">
        <v>445</v>
      </c>
      <c r="B33" s="4" t="s">
        <v>22</v>
      </c>
      <c r="C33" s="5">
        <v>96</v>
      </c>
      <c r="D33" s="5">
        <f t="shared" si="0"/>
        <v>8</v>
      </c>
      <c r="E33" s="5">
        <v>88</v>
      </c>
      <c r="F33" s="5">
        <f t="shared" si="1"/>
        <v>192</v>
      </c>
      <c r="G33" s="5">
        <v>15</v>
      </c>
      <c r="H33" s="42"/>
      <c r="I33" s="31">
        <f>C33*B$3</f>
        <v>0</v>
      </c>
      <c r="J33" s="31">
        <f>C33*B$4</f>
        <v>0</v>
      </c>
      <c r="K33" s="31">
        <f>C33*B$5</f>
        <v>0</v>
      </c>
      <c r="L33" s="31">
        <f>F33*B$6</f>
        <v>0</v>
      </c>
      <c r="M33" s="31">
        <f>G33*B$7</f>
        <v>0</v>
      </c>
      <c r="N33" s="31">
        <f t="shared" si="2"/>
        <v>0</v>
      </c>
      <c r="O33" s="31">
        <f t="shared" si="3"/>
        <v>0</v>
      </c>
      <c r="P33" s="31">
        <f t="shared" si="4"/>
        <v>0</v>
      </c>
      <c r="Q33" s="39">
        <f t="shared" si="5"/>
        <v>0</v>
      </c>
      <c r="R33" s="32">
        <f t="shared" si="6"/>
        <v>0</v>
      </c>
      <c r="S33" s="50"/>
    </row>
    <row r="34" spans="1:19" x14ac:dyDescent="0.3">
      <c r="A34" s="33">
        <v>217</v>
      </c>
      <c r="B34" s="6" t="s">
        <v>23</v>
      </c>
      <c r="C34" s="7">
        <v>46</v>
      </c>
      <c r="D34" s="7">
        <f t="shared" si="0"/>
        <v>7</v>
      </c>
      <c r="E34" s="7">
        <v>39</v>
      </c>
      <c r="F34" s="7">
        <f t="shared" si="1"/>
        <v>92</v>
      </c>
      <c r="G34" s="7">
        <v>8</v>
      </c>
      <c r="H34" s="42"/>
      <c r="I34" s="31">
        <f>C34*B$3</f>
        <v>0</v>
      </c>
      <c r="J34" s="31">
        <f>C34*B$4</f>
        <v>0</v>
      </c>
      <c r="K34" s="31">
        <f>C34*B$5</f>
        <v>0</v>
      </c>
      <c r="L34" s="31">
        <f>F34*B$6</f>
        <v>0</v>
      </c>
      <c r="M34" s="31">
        <f>G34*B$7</f>
        <v>0</v>
      </c>
      <c r="N34" s="31">
        <f t="shared" si="2"/>
        <v>0</v>
      </c>
      <c r="O34" s="31">
        <f t="shared" si="3"/>
        <v>0</v>
      </c>
      <c r="P34" s="31">
        <f t="shared" si="4"/>
        <v>0</v>
      </c>
      <c r="Q34" s="39">
        <f t="shared" si="5"/>
        <v>0</v>
      </c>
      <c r="R34" s="32">
        <f t="shared" si="6"/>
        <v>0</v>
      </c>
      <c r="S34" s="50"/>
    </row>
    <row r="35" spans="1:19" x14ac:dyDescent="0.3">
      <c r="A35" s="30">
        <v>525</v>
      </c>
      <c r="B35" s="4" t="s">
        <v>24</v>
      </c>
      <c r="C35" s="5">
        <v>129</v>
      </c>
      <c r="D35" s="5">
        <f t="shared" si="0"/>
        <v>2</v>
      </c>
      <c r="E35" s="5">
        <v>127</v>
      </c>
      <c r="F35" s="5">
        <f t="shared" si="1"/>
        <v>258</v>
      </c>
      <c r="G35" s="5">
        <v>20</v>
      </c>
      <c r="H35" s="42"/>
      <c r="I35" s="31">
        <f>C35*B$3</f>
        <v>0</v>
      </c>
      <c r="J35" s="31">
        <f>C35*B$4</f>
        <v>0</v>
      </c>
      <c r="K35" s="31">
        <f>C35*B$5</f>
        <v>0</v>
      </c>
      <c r="L35" s="31">
        <f>F35*B$6</f>
        <v>0</v>
      </c>
      <c r="M35" s="31">
        <f>G35*B$7</f>
        <v>0</v>
      </c>
      <c r="N35" s="31">
        <f t="shared" si="2"/>
        <v>0</v>
      </c>
      <c r="O35" s="31">
        <f t="shared" si="3"/>
        <v>0</v>
      </c>
      <c r="P35" s="31">
        <f t="shared" si="4"/>
        <v>0</v>
      </c>
      <c r="Q35" s="39">
        <f t="shared" si="5"/>
        <v>0</v>
      </c>
      <c r="R35" s="32">
        <f t="shared" si="6"/>
        <v>0</v>
      </c>
      <c r="S35" s="50"/>
    </row>
    <row r="36" spans="1:19" x14ac:dyDescent="0.3">
      <c r="A36" s="33">
        <v>435</v>
      </c>
      <c r="B36" s="6" t="s">
        <v>25</v>
      </c>
      <c r="C36" s="7">
        <v>74</v>
      </c>
      <c r="D36" s="7">
        <f t="shared" si="0"/>
        <v>5</v>
      </c>
      <c r="E36" s="7">
        <v>69</v>
      </c>
      <c r="F36" s="7">
        <f t="shared" si="1"/>
        <v>148</v>
      </c>
      <c r="G36" s="7">
        <v>13</v>
      </c>
      <c r="H36" s="42"/>
      <c r="I36" s="31">
        <f>C36*B$3</f>
        <v>0</v>
      </c>
      <c r="J36" s="31">
        <f>C36*B$4</f>
        <v>0</v>
      </c>
      <c r="K36" s="31">
        <f>C36*B$5</f>
        <v>0</v>
      </c>
      <c r="L36" s="31">
        <f>F36*B$6</f>
        <v>0</v>
      </c>
      <c r="M36" s="31">
        <f>G36*B$7</f>
        <v>0</v>
      </c>
      <c r="N36" s="31">
        <f t="shared" si="2"/>
        <v>0</v>
      </c>
      <c r="O36" s="31">
        <f t="shared" si="3"/>
        <v>0</v>
      </c>
      <c r="P36" s="31">
        <f t="shared" si="4"/>
        <v>0</v>
      </c>
      <c r="Q36" s="39">
        <f t="shared" si="5"/>
        <v>0</v>
      </c>
      <c r="R36" s="32">
        <f t="shared" si="6"/>
        <v>0</v>
      </c>
      <c r="S36" s="50"/>
    </row>
    <row r="37" spans="1:19" x14ac:dyDescent="0.3">
      <c r="A37" s="30">
        <v>260</v>
      </c>
      <c r="B37" s="4" t="s">
        <v>26</v>
      </c>
      <c r="C37" s="5">
        <v>59</v>
      </c>
      <c r="D37" s="5">
        <f t="shared" si="0"/>
        <v>10</v>
      </c>
      <c r="E37" s="5">
        <v>49</v>
      </c>
      <c r="F37" s="5">
        <f t="shared" si="1"/>
        <v>118</v>
      </c>
      <c r="G37" s="5">
        <v>7</v>
      </c>
      <c r="H37" s="42"/>
      <c r="I37" s="31">
        <f>C37*B$3</f>
        <v>0</v>
      </c>
      <c r="J37" s="31">
        <f>C37*B$4</f>
        <v>0</v>
      </c>
      <c r="K37" s="31">
        <f>C37*B$5</f>
        <v>0</v>
      </c>
      <c r="L37" s="31">
        <f>F37*B$6</f>
        <v>0</v>
      </c>
      <c r="M37" s="31">
        <f>G37*B$7</f>
        <v>0</v>
      </c>
      <c r="N37" s="31">
        <f t="shared" si="2"/>
        <v>0</v>
      </c>
      <c r="O37" s="31">
        <f t="shared" si="3"/>
        <v>0</v>
      </c>
      <c r="P37" s="31">
        <f t="shared" si="4"/>
        <v>0</v>
      </c>
      <c r="Q37" s="39">
        <f t="shared" si="5"/>
        <v>0</v>
      </c>
      <c r="R37" s="32">
        <f t="shared" si="6"/>
        <v>0</v>
      </c>
      <c r="S37" s="50"/>
    </row>
    <row r="38" spans="1:19" x14ac:dyDescent="0.3">
      <c r="A38" s="33">
        <v>365</v>
      </c>
      <c r="B38" s="6" t="s">
        <v>27</v>
      </c>
      <c r="C38" s="7">
        <v>50</v>
      </c>
      <c r="D38" s="7">
        <f t="shared" si="0"/>
        <v>3</v>
      </c>
      <c r="E38" s="7">
        <v>47</v>
      </c>
      <c r="F38" s="7">
        <f t="shared" si="1"/>
        <v>100</v>
      </c>
      <c r="G38" s="7">
        <v>4</v>
      </c>
      <c r="H38" s="42"/>
      <c r="I38" s="31">
        <f>C38*B$3</f>
        <v>0</v>
      </c>
      <c r="J38" s="31">
        <f>C38*B$4</f>
        <v>0</v>
      </c>
      <c r="K38" s="31">
        <f>C38*B$5</f>
        <v>0</v>
      </c>
      <c r="L38" s="31">
        <f>F38*B$6</f>
        <v>0</v>
      </c>
      <c r="M38" s="31">
        <f>G38*B$7</f>
        <v>0</v>
      </c>
      <c r="N38" s="31">
        <f t="shared" si="2"/>
        <v>0</v>
      </c>
      <c r="O38" s="31">
        <f t="shared" si="3"/>
        <v>0</v>
      </c>
      <c r="P38" s="31">
        <f t="shared" si="4"/>
        <v>0</v>
      </c>
      <c r="Q38" s="39">
        <f t="shared" si="5"/>
        <v>0</v>
      </c>
      <c r="R38" s="32">
        <f t="shared" si="6"/>
        <v>0</v>
      </c>
      <c r="S38" s="50"/>
    </row>
    <row r="39" spans="1:19" x14ac:dyDescent="0.3">
      <c r="A39" s="30">
        <v>250</v>
      </c>
      <c r="B39" s="4" t="s">
        <v>28</v>
      </c>
      <c r="C39" s="5">
        <v>72</v>
      </c>
      <c r="D39" s="5">
        <f t="shared" si="0"/>
        <v>9</v>
      </c>
      <c r="E39" s="5">
        <v>63</v>
      </c>
      <c r="F39" s="5">
        <f t="shared" si="1"/>
        <v>144</v>
      </c>
      <c r="G39" s="5">
        <v>10</v>
      </c>
      <c r="H39" s="42"/>
      <c r="I39" s="31">
        <f>C39*B$3</f>
        <v>0</v>
      </c>
      <c r="J39" s="31">
        <f>C39*B$4</f>
        <v>0</v>
      </c>
      <c r="K39" s="31">
        <f>C39*B$5</f>
        <v>0</v>
      </c>
      <c r="L39" s="31">
        <f>F39*B$6</f>
        <v>0</v>
      </c>
      <c r="M39" s="31">
        <f>G39*B$7</f>
        <v>0</v>
      </c>
      <c r="N39" s="31">
        <f t="shared" si="2"/>
        <v>0</v>
      </c>
      <c r="O39" s="31">
        <f t="shared" si="3"/>
        <v>0</v>
      </c>
      <c r="P39" s="31">
        <f t="shared" si="4"/>
        <v>0</v>
      </c>
      <c r="Q39" s="39">
        <f t="shared" si="5"/>
        <v>0</v>
      </c>
      <c r="R39" s="32">
        <f t="shared" si="6"/>
        <v>0</v>
      </c>
      <c r="S39" s="50"/>
    </row>
    <row r="40" spans="1:19" x14ac:dyDescent="0.3">
      <c r="A40" s="33">
        <v>309</v>
      </c>
      <c r="B40" s="6" t="s">
        <v>29</v>
      </c>
      <c r="C40" s="7">
        <v>40</v>
      </c>
      <c r="D40" s="7">
        <f t="shared" si="0"/>
        <v>7</v>
      </c>
      <c r="E40" s="7">
        <v>33</v>
      </c>
      <c r="F40" s="7">
        <f t="shared" si="1"/>
        <v>80</v>
      </c>
      <c r="G40" s="7">
        <v>10</v>
      </c>
      <c r="H40" s="42"/>
      <c r="I40" s="31">
        <f>C40*B$3</f>
        <v>0</v>
      </c>
      <c r="J40" s="31">
        <f>C40*B$4</f>
        <v>0</v>
      </c>
      <c r="K40" s="31">
        <f>C40*B$5</f>
        <v>0</v>
      </c>
      <c r="L40" s="31">
        <f>F40*B$6</f>
        <v>0</v>
      </c>
      <c r="M40" s="31">
        <f>G40*B$7</f>
        <v>0</v>
      </c>
      <c r="N40" s="31">
        <f t="shared" si="2"/>
        <v>0</v>
      </c>
      <c r="O40" s="31">
        <f t="shared" si="3"/>
        <v>0</v>
      </c>
      <c r="P40" s="31">
        <f t="shared" si="4"/>
        <v>0</v>
      </c>
      <c r="Q40" s="39">
        <f t="shared" si="5"/>
        <v>0</v>
      </c>
      <c r="R40" s="32">
        <f t="shared" si="6"/>
        <v>0</v>
      </c>
      <c r="S40" s="50"/>
    </row>
    <row r="41" spans="1:19" x14ac:dyDescent="0.3">
      <c r="A41" s="30">
        <v>268</v>
      </c>
      <c r="B41" s="4" t="s">
        <v>30</v>
      </c>
      <c r="C41" s="5">
        <v>51</v>
      </c>
      <c r="D41" s="5">
        <f t="shared" si="0"/>
        <v>5</v>
      </c>
      <c r="E41" s="5">
        <v>46</v>
      </c>
      <c r="F41" s="5">
        <f t="shared" si="1"/>
        <v>102</v>
      </c>
      <c r="G41" s="5">
        <v>6</v>
      </c>
      <c r="H41" s="42"/>
      <c r="I41" s="31">
        <f>C41*B$3</f>
        <v>0</v>
      </c>
      <c r="J41" s="31">
        <f>C41*B$4</f>
        <v>0</v>
      </c>
      <c r="K41" s="31">
        <f>C41*B$5</f>
        <v>0</v>
      </c>
      <c r="L41" s="31">
        <f>F41*B$6</f>
        <v>0</v>
      </c>
      <c r="M41" s="31">
        <f>G41*B$7</f>
        <v>0</v>
      </c>
      <c r="N41" s="31">
        <f t="shared" si="2"/>
        <v>0</v>
      </c>
      <c r="O41" s="31">
        <f t="shared" si="3"/>
        <v>0</v>
      </c>
      <c r="P41" s="31">
        <f t="shared" si="4"/>
        <v>0</v>
      </c>
      <c r="Q41" s="39">
        <f t="shared" si="5"/>
        <v>0</v>
      </c>
      <c r="R41" s="32">
        <f t="shared" si="6"/>
        <v>0</v>
      </c>
      <c r="S41" s="50"/>
    </row>
    <row r="42" spans="1:19" x14ac:dyDescent="0.3">
      <c r="A42" s="33">
        <v>332</v>
      </c>
      <c r="B42" s="6" t="s">
        <v>31</v>
      </c>
      <c r="C42" s="7">
        <v>39</v>
      </c>
      <c r="D42" s="7">
        <f t="shared" si="0"/>
        <v>8</v>
      </c>
      <c r="E42" s="7">
        <v>31</v>
      </c>
      <c r="F42" s="7">
        <f t="shared" si="1"/>
        <v>78</v>
      </c>
      <c r="G42" s="7">
        <v>8</v>
      </c>
      <c r="H42" s="42"/>
      <c r="I42" s="31">
        <f>C42*B$3</f>
        <v>0</v>
      </c>
      <c r="J42" s="31">
        <f>C42*B$4</f>
        <v>0</v>
      </c>
      <c r="K42" s="31">
        <f>C42*B$5</f>
        <v>0</v>
      </c>
      <c r="L42" s="31">
        <f>F42*B$6</f>
        <v>0</v>
      </c>
      <c r="M42" s="31">
        <f>G42*B$7</f>
        <v>0</v>
      </c>
      <c r="N42" s="31">
        <f t="shared" si="2"/>
        <v>0</v>
      </c>
      <c r="O42" s="31">
        <f t="shared" si="3"/>
        <v>0</v>
      </c>
      <c r="P42" s="31">
        <f t="shared" si="4"/>
        <v>0</v>
      </c>
      <c r="Q42" s="39">
        <f t="shared" si="5"/>
        <v>0</v>
      </c>
      <c r="R42" s="32">
        <f t="shared" si="6"/>
        <v>0</v>
      </c>
      <c r="S42" s="50"/>
    </row>
    <row r="43" spans="1:19" x14ac:dyDescent="0.3">
      <c r="A43" s="30">
        <v>280</v>
      </c>
      <c r="B43" s="4" t="s">
        <v>32</v>
      </c>
      <c r="C43" s="5">
        <v>67</v>
      </c>
      <c r="D43" s="5">
        <f t="shared" si="0"/>
        <v>8</v>
      </c>
      <c r="E43" s="5">
        <v>59</v>
      </c>
      <c r="F43" s="5">
        <f t="shared" si="1"/>
        <v>134</v>
      </c>
      <c r="G43" s="5">
        <v>11</v>
      </c>
      <c r="H43" s="42"/>
      <c r="I43" s="31">
        <f>C43*B$3</f>
        <v>0</v>
      </c>
      <c r="J43" s="31">
        <f>C43*B$4</f>
        <v>0</v>
      </c>
      <c r="K43" s="31">
        <f>C43*B$5</f>
        <v>0</v>
      </c>
      <c r="L43" s="31">
        <f>F43*B$6</f>
        <v>0</v>
      </c>
      <c r="M43" s="31">
        <f>G43*B$7</f>
        <v>0</v>
      </c>
      <c r="N43" s="31">
        <f t="shared" si="2"/>
        <v>0</v>
      </c>
      <c r="O43" s="31">
        <f t="shared" si="3"/>
        <v>0</v>
      </c>
      <c r="P43" s="31">
        <f t="shared" si="4"/>
        <v>0</v>
      </c>
      <c r="Q43" s="39">
        <f t="shared" si="5"/>
        <v>0</v>
      </c>
      <c r="R43" s="32">
        <f t="shared" si="6"/>
        <v>0</v>
      </c>
      <c r="S43" s="50"/>
    </row>
    <row r="44" spans="1:19" x14ac:dyDescent="0.3">
      <c r="A44" s="33">
        <v>360</v>
      </c>
      <c r="B44" s="6" t="s">
        <v>33</v>
      </c>
      <c r="C44" s="7">
        <v>45</v>
      </c>
      <c r="D44" s="7">
        <f t="shared" si="0"/>
        <v>3</v>
      </c>
      <c r="E44" s="7">
        <v>42</v>
      </c>
      <c r="F44" s="7">
        <f t="shared" si="1"/>
        <v>90</v>
      </c>
      <c r="G44" s="7">
        <v>7</v>
      </c>
      <c r="H44" s="42"/>
      <c r="I44" s="31">
        <f>C44*B$3</f>
        <v>0</v>
      </c>
      <c r="J44" s="31">
        <f>C44*B$4</f>
        <v>0</v>
      </c>
      <c r="K44" s="31">
        <f>C44*B$5</f>
        <v>0</v>
      </c>
      <c r="L44" s="31">
        <f>F44*B$6</f>
        <v>0</v>
      </c>
      <c r="M44" s="31">
        <f>G44*B$7</f>
        <v>0</v>
      </c>
      <c r="N44" s="31">
        <f t="shared" si="2"/>
        <v>0</v>
      </c>
      <c r="O44" s="31">
        <f t="shared" si="3"/>
        <v>0</v>
      </c>
      <c r="P44" s="31">
        <f t="shared" si="4"/>
        <v>0</v>
      </c>
      <c r="Q44" s="39">
        <f t="shared" si="5"/>
        <v>0</v>
      </c>
      <c r="R44" s="32">
        <f t="shared" si="6"/>
        <v>0</v>
      </c>
      <c r="S44" s="50"/>
    </row>
    <row r="45" spans="1:19" x14ac:dyDescent="0.3">
      <c r="A45" s="30">
        <v>550</v>
      </c>
      <c r="B45" s="4" t="s">
        <v>34</v>
      </c>
      <c r="C45" s="5">
        <v>134</v>
      </c>
      <c r="D45" s="5">
        <f t="shared" si="0"/>
        <v>2</v>
      </c>
      <c r="E45" s="5">
        <v>132</v>
      </c>
      <c r="F45" s="5">
        <f t="shared" si="1"/>
        <v>268</v>
      </c>
      <c r="G45" s="5">
        <v>27</v>
      </c>
      <c r="H45" s="42"/>
      <c r="I45" s="31">
        <f>C45*B$3</f>
        <v>0</v>
      </c>
      <c r="J45" s="31">
        <f>C45*B$4</f>
        <v>0</v>
      </c>
      <c r="K45" s="31">
        <f>C45*B$5</f>
        <v>0</v>
      </c>
      <c r="L45" s="31">
        <f>F45*B$6</f>
        <v>0</v>
      </c>
      <c r="M45" s="31">
        <f>G45*B$7</f>
        <v>0</v>
      </c>
      <c r="N45" s="31">
        <f t="shared" si="2"/>
        <v>0</v>
      </c>
      <c r="O45" s="31">
        <f t="shared" si="3"/>
        <v>0</v>
      </c>
      <c r="P45" s="31">
        <f t="shared" si="4"/>
        <v>0</v>
      </c>
      <c r="Q45" s="39">
        <f t="shared" si="5"/>
        <v>0</v>
      </c>
      <c r="R45" s="32">
        <f t="shared" si="6"/>
        <v>0</v>
      </c>
      <c r="S45" s="50"/>
    </row>
    <row r="46" spans="1:19" x14ac:dyDescent="0.3">
      <c r="A46" s="33">
        <v>356</v>
      </c>
      <c r="B46" s="6" t="s">
        <v>35</v>
      </c>
      <c r="C46" s="7">
        <v>63</v>
      </c>
      <c r="D46" s="7">
        <f t="shared" si="0"/>
        <v>9</v>
      </c>
      <c r="E46" s="7">
        <v>54</v>
      </c>
      <c r="F46" s="7">
        <f t="shared" si="1"/>
        <v>126</v>
      </c>
      <c r="G46" s="7">
        <v>7</v>
      </c>
      <c r="H46" s="42"/>
      <c r="I46" s="31">
        <f>C46*B$3</f>
        <v>0</v>
      </c>
      <c r="J46" s="31">
        <f>C46*B$4</f>
        <v>0</v>
      </c>
      <c r="K46" s="31">
        <f>C46*B$5</f>
        <v>0</v>
      </c>
      <c r="L46" s="31">
        <f>F46*B$6</f>
        <v>0</v>
      </c>
      <c r="M46" s="31">
        <f>G46*B$7</f>
        <v>0</v>
      </c>
      <c r="N46" s="31">
        <f t="shared" si="2"/>
        <v>0</v>
      </c>
      <c r="O46" s="31">
        <f t="shared" si="3"/>
        <v>0</v>
      </c>
      <c r="P46" s="31">
        <f t="shared" si="4"/>
        <v>0</v>
      </c>
      <c r="Q46" s="39">
        <f t="shared" si="5"/>
        <v>0</v>
      </c>
      <c r="R46" s="32">
        <f t="shared" si="6"/>
        <v>0</v>
      </c>
      <c r="S46" s="50"/>
    </row>
    <row r="47" spans="1:19" x14ac:dyDescent="0.3">
      <c r="A47" s="30">
        <v>393</v>
      </c>
      <c r="B47" s="4" t="s">
        <v>36</v>
      </c>
      <c r="C47" s="5">
        <v>45</v>
      </c>
      <c r="D47" s="5">
        <f t="shared" si="0"/>
        <v>3</v>
      </c>
      <c r="E47" s="5">
        <v>42</v>
      </c>
      <c r="F47" s="5">
        <f t="shared" si="1"/>
        <v>90</v>
      </c>
      <c r="G47" s="5">
        <v>6</v>
      </c>
      <c r="H47" s="42"/>
      <c r="I47" s="31">
        <f>C47*B$3</f>
        <v>0</v>
      </c>
      <c r="J47" s="31">
        <f>C47*B$4</f>
        <v>0</v>
      </c>
      <c r="K47" s="31">
        <f>C47*B$5</f>
        <v>0</v>
      </c>
      <c r="L47" s="31">
        <f>F47*B$6</f>
        <v>0</v>
      </c>
      <c r="M47" s="31">
        <f>G47*B$7</f>
        <v>0</v>
      </c>
      <c r="N47" s="31">
        <f t="shared" si="2"/>
        <v>0</v>
      </c>
      <c r="O47" s="31">
        <f t="shared" si="3"/>
        <v>0</v>
      </c>
      <c r="P47" s="31">
        <f t="shared" si="4"/>
        <v>0</v>
      </c>
      <c r="Q47" s="39">
        <f t="shared" si="5"/>
        <v>0</v>
      </c>
      <c r="R47" s="32">
        <f t="shared" si="6"/>
        <v>0</v>
      </c>
      <c r="S47" s="50"/>
    </row>
    <row r="48" spans="1:19" x14ac:dyDescent="0.3">
      <c r="A48" s="33">
        <v>389</v>
      </c>
      <c r="B48" s="6" t="s">
        <v>37</v>
      </c>
      <c r="C48" s="7">
        <v>65</v>
      </c>
      <c r="D48" s="7">
        <f t="shared" si="0"/>
        <v>11</v>
      </c>
      <c r="E48" s="7">
        <v>54</v>
      </c>
      <c r="F48" s="7">
        <f t="shared" si="1"/>
        <v>130</v>
      </c>
      <c r="G48" s="7">
        <v>6</v>
      </c>
      <c r="H48" s="42"/>
      <c r="I48" s="31">
        <f>C48*B$3</f>
        <v>0</v>
      </c>
      <c r="J48" s="31">
        <f>C48*B$4</f>
        <v>0</v>
      </c>
      <c r="K48" s="31">
        <f>C48*B$5</f>
        <v>0</v>
      </c>
      <c r="L48" s="31">
        <f>F48*B$6</f>
        <v>0</v>
      </c>
      <c r="M48" s="31">
        <f>G48*B$7</f>
        <v>0</v>
      </c>
      <c r="N48" s="31">
        <f t="shared" si="2"/>
        <v>0</v>
      </c>
      <c r="O48" s="31">
        <f t="shared" si="3"/>
        <v>0</v>
      </c>
      <c r="P48" s="31">
        <f t="shared" si="4"/>
        <v>0</v>
      </c>
      <c r="Q48" s="39">
        <f t="shared" si="5"/>
        <v>0</v>
      </c>
      <c r="R48" s="32">
        <f t="shared" si="6"/>
        <v>0</v>
      </c>
      <c r="S48" s="50"/>
    </row>
    <row r="49" spans="1:19" x14ac:dyDescent="0.3">
      <c r="A49" s="30">
        <v>492</v>
      </c>
      <c r="B49" s="4" t="s">
        <v>38</v>
      </c>
      <c r="C49" s="5">
        <v>70</v>
      </c>
      <c r="D49" s="5">
        <f t="shared" si="0"/>
        <v>2</v>
      </c>
      <c r="E49" s="5">
        <v>68</v>
      </c>
      <c r="F49" s="5">
        <f t="shared" si="1"/>
        <v>140</v>
      </c>
      <c r="G49" s="5">
        <v>10</v>
      </c>
      <c r="H49" s="42"/>
      <c r="I49" s="31">
        <f>C49*B$3</f>
        <v>0</v>
      </c>
      <c r="J49" s="31">
        <f>C49*B$4</f>
        <v>0</v>
      </c>
      <c r="K49" s="31">
        <f>C49*B$5</f>
        <v>0</v>
      </c>
      <c r="L49" s="31">
        <f>F49*B$6</f>
        <v>0</v>
      </c>
      <c r="M49" s="31">
        <f>G49*B$7</f>
        <v>0</v>
      </c>
      <c r="N49" s="31">
        <f t="shared" si="2"/>
        <v>0</v>
      </c>
      <c r="O49" s="31">
        <f t="shared" si="3"/>
        <v>0</v>
      </c>
      <c r="P49" s="31">
        <f t="shared" si="4"/>
        <v>0</v>
      </c>
      <c r="Q49" s="39">
        <f t="shared" si="5"/>
        <v>0</v>
      </c>
      <c r="R49" s="32">
        <f t="shared" si="6"/>
        <v>0</v>
      </c>
      <c r="S49" s="50"/>
    </row>
    <row r="50" spans="1:19" x14ac:dyDescent="0.3">
      <c r="A50" s="33">
        <v>264</v>
      </c>
      <c r="B50" s="6" t="s">
        <v>39</v>
      </c>
      <c r="C50" s="7">
        <v>61</v>
      </c>
      <c r="D50" s="7">
        <f t="shared" si="0"/>
        <v>11</v>
      </c>
      <c r="E50" s="7">
        <v>50</v>
      </c>
      <c r="F50" s="7">
        <f t="shared" si="1"/>
        <v>122</v>
      </c>
      <c r="G50" s="7">
        <v>6</v>
      </c>
      <c r="H50" s="42"/>
      <c r="I50" s="31">
        <f>C50*B$3</f>
        <v>0</v>
      </c>
      <c r="J50" s="31">
        <f>C50*B$4</f>
        <v>0</v>
      </c>
      <c r="K50" s="31">
        <f>C50*B$5</f>
        <v>0</v>
      </c>
      <c r="L50" s="31">
        <f>F50*B$6</f>
        <v>0</v>
      </c>
      <c r="M50" s="31">
        <f>G50*B$7</f>
        <v>0</v>
      </c>
      <c r="N50" s="31">
        <f t="shared" si="2"/>
        <v>0</v>
      </c>
      <c r="O50" s="31">
        <f t="shared" si="3"/>
        <v>0</v>
      </c>
      <c r="P50" s="31">
        <f t="shared" si="4"/>
        <v>0</v>
      </c>
      <c r="Q50" s="39">
        <f t="shared" si="5"/>
        <v>0</v>
      </c>
      <c r="R50" s="32">
        <f t="shared" si="6"/>
        <v>0</v>
      </c>
      <c r="S50" s="50"/>
    </row>
    <row r="51" spans="1:19" x14ac:dyDescent="0.3">
      <c r="A51" s="30">
        <v>376</v>
      </c>
      <c r="B51" s="4" t="s">
        <v>40</v>
      </c>
      <c r="C51" s="5">
        <v>50</v>
      </c>
      <c r="D51" s="5">
        <f t="shared" si="0"/>
        <v>11</v>
      </c>
      <c r="E51" s="5">
        <v>39</v>
      </c>
      <c r="F51" s="5">
        <f t="shared" si="1"/>
        <v>100</v>
      </c>
      <c r="G51" s="5">
        <v>10</v>
      </c>
      <c r="H51" s="42"/>
      <c r="I51" s="31">
        <f>C51*B$3</f>
        <v>0</v>
      </c>
      <c r="J51" s="31">
        <f>C51*B$4</f>
        <v>0</v>
      </c>
      <c r="K51" s="31">
        <f>C51*B$5</f>
        <v>0</v>
      </c>
      <c r="L51" s="31">
        <f>F51*B$6</f>
        <v>0</v>
      </c>
      <c r="M51" s="31">
        <f>G51*B$7</f>
        <v>0</v>
      </c>
      <c r="N51" s="31">
        <f t="shared" ref="N51" si="7">SUM(I51:M51)</f>
        <v>0</v>
      </c>
      <c r="O51" s="31">
        <f t="shared" si="3"/>
        <v>0</v>
      </c>
      <c r="P51" s="31">
        <f t="shared" ref="P51" si="8">N51+O51</f>
        <v>0</v>
      </c>
      <c r="Q51" s="39">
        <f t="shared" si="5"/>
        <v>0</v>
      </c>
      <c r="R51" s="32">
        <f t="shared" si="6"/>
        <v>0</v>
      </c>
      <c r="S51" s="50"/>
    </row>
    <row r="52" spans="1:19" x14ac:dyDescent="0.3">
      <c r="A52" s="34" t="s">
        <v>41</v>
      </c>
      <c r="B52" s="35" t="s">
        <v>55</v>
      </c>
      <c r="C52" s="36">
        <f>SUM(C15:C51)</f>
        <v>2530</v>
      </c>
      <c r="D52" s="36">
        <f>SUM(D15:D51)</f>
        <v>233</v>
      </c>
      <c r="E52" s="36">
        <f>SUM(E15:E51)</f>
        <v>2297</v>
      </c>
      <c r="F52" s="36">
        <f>SUM(F15:F51)</f>
        <v>5060</v>
      </c>
      <c r="G52" s="36">
        <f>SUM(G15:G51)</f>
        <v>419</v>
      </c>
      <c r="H52" s="37">
        <f t="shared" ref="H52:R52" si="9">SUM(H15:H51)</f>
        <v>0</v>
      </c>
      <c r="I52" s="37">
        <f t="shared" si="9"/>
        <v>0</v>
      </c>
      <c r="J52" s="37">
        <f t="shared" si="9"/>
        <v>0</v>
      </c>
      <c r="K52" s="37">
        <f t="shared" si="9"/>
        <v>0</v>
      </c>
      <c r="L52" s="37">
        <f t="shared" si="9"/>
        <v>0</v>
      </c>
      <c r="M52" s="37">
        <f t="shared" si="9"/>
        <v>0</v>
      </c>
      <c r="N52" s="37">
        <f t="shared" si="9"/>
        <v>0</v>
      </c>
      <c r="O52" s="37">
        <f t="shared" si="9"/>
        <v>0</v>
      </c>
      <c r="P52" s="37">
        <f t="shared" si="9"/>
        <v>0</v>
      </c>
      <c r="Q52" s="37">
        <f t="shared" ref="Q52" si="10">SUM(Q15:Q51)</f>
        <v>0</v>
      </c>
      <c r="R52" s="37">
        <f t="shared" si="9"/>
        <v>0</v>
      </c>
      <c r="S52" s="9"/>
    </row>
    <row r="53" spans="1:19" x14ac:dyDescent="0.3">
      <c r="H53"/>
    </row>
    <row r="54" spans="1:19" x14ac:dyDescent="0.3">
      <c r="H54"/>
    </row>
    <row r="55" spans="1:19" x14ac:dyDescent="0.3">
      <c r="H55"/>
    </row>
    <row r="56" spans="1:19" x14ac:dyDescent="0.3">
      <c r="H56"/>
    </row>
    <row r="57" spans="1:19" x14ac:dyDescent="0.3">
      <c r="H57"/>
    </row>
    <row r="58" spans="1:19" x14ac:dyDescent="0.3">
      <c r="H58"/>
    </row>
    <row r="59" spans="1:19" x14ac:dyDescent="0.3">
      <c r="H59"/>
    </row>
    <row r="60" spans="1:19" x14ac:dyDescent="0.3">
      <c r="H60"/>
    </row>
    <row r="61" spans="1:19" x14ac:dyDescent="0.3">
      <c r="H61"/>
    </row>
    <row r="62" spans="1:19" x14ac:dyDescent="0.3">
      <c r="H62"/>
    </row>
    <row r="63" spans="1:19" x14ac:dyDescent="0.3">
      <c r="H63"/>
    </row>
  </sheetData>
  <sheetProtection algorithmName="SHA-512" hashValue="tjKuv8pvKFFQLW4yoA5V9BsYFEqpojz0xg6dRdvJ4tAFAfH9k1CAm2AsPxfgzVBUZc/tK8njL/nDfpR+ia6alQ==" saltValue="uDQ1IVzriR36wykHgcGMNw==" spinCount="100000" sheet="1" objects="1" scenarios="1" selectLockedCells="1"/>
  <mergeCells count="4">
    <mergeCell ref="A1:B1"/>
    <mergeCell ref="F1:H1"/>
    <mergeCell ref="F2:H2"/>
    <mergeCell ref="A12:S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Jason R</dc:creator>
  <cp:lastModifiedBy>Andrew G. Eisley</cp:lastModifiedBy>
  <dcterms:created xsi:type="dcterms:W3CDTF">2018-12-03T22:02:25Z</dcterms:created>
  <dcterms:modified xsi:type="dcterms:W3CDTF">2018-12-06T23:16:14Z</dcterms:modified>
</cp:coreProperties>
</file>