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 Jobs\20104\Bid Docs &amp; Specs\"/>
    </mc:Choice>
  </mc:AlternateContent>
  <xr:revisionPtr revIDLastSave="0" documentId="8_{5EF06B18-08B2-49D2-BE53-F8D7BB9B5D7D}" xr6:coauthVersionLast="45" xr6:coauthVersionMax="45" xr10:uidLastSave="{00000000-0000-0000-0000-000000000000}"/>
  <bookViews>
    <workbookView xWindow="2730" yWindow="360" windowWidth="20850" windowHeight="15840" xr2:uid="{D6922477-11BC-457C-B0A4-EDE253EF9620}"/>
  </bookViews>
  <sheets>
    <sheet name="Unit Bid Price Schedule" sheetId="3" r:id="rId1"/>
  </sheets>
  <definedNames>
    <definedName name="_xlnm.Print_Titles" localSheetId="0">'Unit Bid Price Schedule'!$9:$9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3" l="1"/>
  <c r="H104" i="3"/>
  <c r="I104" i="3" s="1"/>
  <c r="I105" i="3" s="1"/>
  <c r="H101" i="3"/>
  <c r="F101" i="3"/>
  <c r="I101" i="3" s="1"/>
  <c r="F100" i="3" l="1"/>
  <c r="I100" i="3" s="1"/>
  <c r="F62" i="3" l="1"/>
  <c r="I62" i="3" s="1"/>
  <c r="H62" i="3"/>
  <c r="C25" i="3" l="1"/>
  <c r="C23" i="3"/>
  <c r="C22" i="3"/>
  <c r="H91" i="3" l="1"/>
  <c r="F91" i="3"/>
  <c r="H90" i="3"/>
  <c r="F90" i="3"/>
  <c r="H89" i="3"/>
  <c r="F89" i="3"/>
  <c r="H88" i="3"/>
  <c r="F88" i="3"/>
  <c r="C86" i="3"/>
  <c r="C87" i="3" s="1"/>
  <c r="H85" i="3"/>
  <c r="F85" i="3"/>
  <c r="H84" i="3"/>
  <c r="H94" i="3" s="1"/>
  <c r="I94" i="3" s="1"/>
  <c r="F84" i="3"/>
  <c r="H72" i="3"/>
  <c r="I72" i="3" s="1"/>
  <c r="H71" i="3"/>
  <c r="I71" i="3" s="1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1" i="3"/>
  <c r="F61" i="3"/>
  <c r="F60" i="3"/>
  <c r="I60" i="3" s="1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4" i="3"/>
  <c r="H33" i="3"/>
  <c r="F33" i="3"/>
  <c r="H32" i="3"/>
  <c r="F32" i="3"/>
  <c r="H31" i="3"/>
  <c r="F31" i="3"/>
  <c r="H30" i="3"/>
  <c r="F30" i="3"/>
  <c r="H29" i="3"/>
  <c r="F29" i="3"/>
  <c r="H28" i="3"/>
  <c r="H27" i="3"/>
  <c r="H26" i="3"/>
  <c r="F25" i="3"/>
  <c r="H25" i="3"/>
  <c r="F24" i="3"/>
  <c r="H23" i="3"/>
  <c r="H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I89" i="3" l="1"/>
  <c r="I39" i="3"/>
  <c r="I64" i="3"/>
  <c r="I55" i="3"/>
  <c r="I61" i="3"/>
  <c r="I63" i="3"/>
  <c r="I40" i="3"/>
  <c r="I48" i="3"/>
  <c r="I52" i="3"/>
  <c r="I12" i="3"/>
  <c r="I38" i="3"/>
  <c r="I42" i="3"/>
  <c r="I50" i="3"/>
  <c r="I54" i="3"/>
  <c r="I58" i="3"/>
  <c r="I30" i="3"/>
  <c r="I51" i="3"/>
  <c r="I25" i="3"/>
  <c r="I43" i="3"/>
  <c r="I18" i="3"/>
  <c r="F22" i="3"/>
  <c r="I22" i="3" s="1"/>
  <c r="F26" i="3"/>
  <c r="I26" i="3" s="1"/>
  <c r="I32" i="3"/>
  <c r="I37" i="3"/>
  <c r="I41" i="3"/>
  <c r="I49" i="3"/>
  <c r="H87" i="3"/>
  <c r="F87" i="3"/>
  <c r="I14" i="3"/>
  <c r="H24" i="3"/>
  <c r="I24" i="3" s="1"/>
  <c r="F27" i="3"/>
  <c r="I27" i="3" s="1"/>
  <c r="H34" i="3"/>
  <c r="I34" i="3" s="1"/>
  <c r="H86" i="3"/>
  <c r="F86" i="3"/>
  <c r="F28" i="3"/>
  <c r="I28" i="3" s="1"/>
  <c r="I36" i="3"/>
  <c r="I16" i="3"/>
  <c r="I20" i="3"/>
  <c r="F23" i="3"/>
  <c r="I23" i="3" s="1"/>
  <c r="I46" i="3"/>
  <c r="I33" i="3"/>
  <c r="I90" i="3"/>
  <c r="I85" i="3"/>
  <c r="I91" i="3"/>
  <c r="I88" i="3"/>
  <c r="I45" i="3"/>
  <c r="I56" i="3"/>
  <c r="I65" i="3"/>
  <c r="I69" i="3"/>
  <c r="I11" i="3"/>
  <c r="I15" i="3"/>
  <c r="I19" i="3"/>
  <c r="I53" i="3"/>
  <c r="I57" i="3"/>
  <c r="I66" i="3"/>
  <c r="I70" i="3"/>
  <c r="I31" i="3"/>
  <c r="I13" i="3"/>
  <c r="I21" i="3"/>
  <c r="I44" i="3"/>
  <c r="I59" i="3"/>
  <c r="I68" i="3"/>
  <c r="I47" i="3"/>
  <c r="I29" i="3"/>
  <c r="I10" i="3"/>
  <c r="I17" i="3"/>
  <c r="I67" i="3"/>
  <c r="I84" i="3"/>
  <c r="I95" i="3" s="1"/>
  <c r="H75" i="3"/>
  <c r="I75" i="3" s="1"/>
  <c r="F35" i="3"/>
  <c r="I35" i="3" s="1"/>
  <c r="I87" i="3" l="1"/>
  <c r="I86" i="3"/>
  <c r="I76" i="3"/>
  <c r="H109" i="3" s="1"/>
</calcChain>
</file>

<file path=xl/sharedStrings.xml><?xml version="1.0" encoding="utf-8"?>
<sst xmlns="http://schemas.openxmlformats.org/spreadsheetml/2006/main" count="185" uniqueCount="102">
  <si>
    <t>Item #</t>
  </si>
  <si>
    <t>Description</t>
  </si>
  <si>
    <t>Qty</t>
  </si>
  <si>
    <t>Units</t>
  </si>
  <si>
    <t>LF</t>
  </si>
  <si>
    <t>EA</t>
  </si>
  <si>
    <t>Protective Hat over exposed Tubing/Conduits</t>
  </si>
  <si>
    <t>LS</t>
  </si>
  <si>
    <t>SF</t>
  </si>
  <si>
    <t>SY</t>
  </si>
  <si>
    <t>Masonry Wall Foundation</t>
  </si>
  <si>
    <t>CY</t>
  </si>
  <si>
    <t xml:space="preserve">Seeding / Landscaping </t>
  </si>
  <si>
    <t>Striping/Pavement Marking</t>
  </si>
  <si>
    <t>15" Driveway Culvert Pipe</t>
  </si>
  <si>
    <t>Erosion Control</t>
  </si>
  <si>
    <t>6" Dia Concrete Filled Pipe Bollards w/ Covers</t>
  </si>
  <si>
    <t>Coalescing Filter Rack Assemblies</t>
  </si>
  <si>
    <t>AC</t>
  </si>
  <si>
    <t>26' Wide x 30' Long x 10' High Legs Vertical Roof Carport</t>
  </si>
  <si>
    <t>10' Wide x 24' Long x 10' High Legs Vertical Roof Carport</t>
  </si>
  <si>
    <t>3'-0" x 80" Steel Door w/Frame and ALL Hardware</t>
  </si>
  <si>
    <t>12' Wide Double Swing Composite Fence Gates w/All Hardware</t>
  </si>
  <si>
    <t>5" Thick Native Stone Landscape Rock</t>
  </si>
  <si>
    <t>3" Thick Native Stone w/ Landscape Fabric</t>
  </si>
  <si>
    <t>2" Welded Steel Pipe &amp; Ftgs, w/Flanges</t>
  </si>
  <si>
    <t>1/2" SS Tubing 0.065" Wall (Comp to Storg, Storg to Disp)</t>
  </si>
  <si>
    <t>1/2" SS Tubing 0.065" Wall (Storage Manifold &amp; Connections)</t>
  </si>
  <si>
    <t>1/2" SS Tubing 0.020" Wall (Air) (Storage Manifold &amp; Connect)</t>
  </si>
  <si>
    <t>1/2" SS Tubing 0.020" Wall (Air) (Comp to Storage &amp; Disp's)</t>
  </si>
  <si>
    <t>1/2" SS AFV CNG Valves w/ Lockable Handles</t>
  </si>
  <si>
    <t>4" Dia, 10' Tall Vent Stack Assy</t>
  </si>
  <si>
    <t>2" Sch. 80 Black Iron Pipe, (Vent Pipe) (Painted White)</t>
  </si>
  <si>
    <t>20# BC Fire Extinguishers &amp; Cabinets</t>
  </si>
  <si>
    <t>Frost Free Hydrant w/Lockable Handle</t>
  </si>
  <si>
    <t>Light Pole Base, Pole, Navion LED Light Fixture</t>
  </si>
  <si>
    <t>Wall Mount Hazardous Area Champ LED Fixture</t>
  </si>
  <si>
    <t>Unit Cost          Labor</t>
  </si>
  <si>
    <t>Unit Cost         Materials</t>
  </si>
  <si>
    <t>Total Cost         Materials</t>
  </si>
  <si>
    <t>Total Cost         Labor</t>
  </si>
  <si>
    <t>Total Cost       Materials &amp; Labor</t>
  </si>
  <si>
    <t>E.M.W. Gas Assocation</t>
  </si>
  <si>
    <t>614 US Route 66 (W)</t>
  </si>
  <si>
    <t>Moriarty, New Mexico</t>
  </si>
  <si>
    <t>Public Access CNG Fueling Station</t>
  </si>
  <si>
    <t>8" Reinforced Concrete Pavement over 4" NMDOT Type 2 Base</t>
  </si>
  <si>
    <t>4" Concrete Sidewalk over 4" NMDOT Type 2 Base</t>
  </si>
  <si>
    <t>12" Thick Driveway NMDOT Type 2 Base (Shoulder)</t>
  </si>
  <si>
    <t>Video Surveillance System Includes: (8) 4K Resolution, Live 30fps, Motorized Zoom Lens, 120ft Color Night Vision, POE, Cat 6, Cameras; (1) 8 Channel 4K, 8mp, 6mp, &amp; 5mp recording, 2 SATA 4 Terabyte Hard Drives, 8 POE Ports, Smart Phone, Internet, and PC-MAC Remote Viewing, HD Live Viewing, NVR; CAT 6 Cable; Conduits; Wall Mount Climate Control 24" x 24" x 24" Cabinet w/ 800 BTU AC</t>
  </si>
  <si>
    <t>10" Double Matt Reinforced Concrete Equipment Pad                             (Compressor &amp; Sphere Pads and Sphere Skid Runner Pads)</t>
  </si>
  <si>
    <t>Gross Receipts Tax (On Labor Only)</t>
  </si>
  <si>
    <t>Total Base Bid Items</t>
  </si>
  <si>
    <t>Subtotal Base Bid Items</t>
  </si>
  <si>
    <t>Total Base Bid Items + Alternate Bid Items</t>
  </si>
  <si>
    <t>Base Bid Items</t>
  </si>
  <si>
    <t>6" Reinforced Concrete Equipment Pad                                                             (Dryer &amp; Transformer)</t>
  </si>
  <si>
    <r>
      <t xml:space="preserve">Total Bid (in Words)          </t>
    </r>
    <r>
      <rPr>
        <u/>
        <sz val="12"/>
        <color theme="1"/>
        <rFont val="Calibri"/>
        <family val="2"/>
        <scheme val="minor"/>
      </rPr>
      <t>_____________________________________________</t>
    </r>
  </si>
  <si>
    <t>Recondition CNG 24' Storage Cylinders (3 pack)                                              (Paint, Relief Valves, Other Items as Req'd)</t>
  </si>
  <si>
    <t>ANGI 50 CNG Compressor                                                                                    (Set, &amp; Anchor)</t>
  </si>
  <si>
    <t>Rebuild/Reconfigure Skid Priority Panel System                                          (Includes Parts/Labor)</t>
  </si>
  <si>
    <t>10" Double Mat Reinforced Concrete Equipment Pad                                       (Compressor &amp; Sphere Pads and Sphere Skid Runner Pads)</t>
  </si>
  <si>
    <t>Traffic Control (NM DOT Requirements)</t>
  </si>
  <si>
    <t>Electric Primary Service Conduits &amp; Coordination w/CNMEC to pull Primary Conductors and set Transformer, CT Meter &amp; Disconnect</t>
  </si>
  <si>
    <t>Electrical Switchgear, Equipment, Conduits, Cable, etc                                                      (per drawings)</t>
  </si>
  <si>
    <t>Control, Communication, and ESD Equipment, Conduits, Cable, etc.                           (per drawings)</t>
  </si>
  <si>
    <t>1" House Regulator (to ANGI 50 Compressor) (125 psi in/10 psi out)</t>
  </si>
  <si>
    <t>25' HD Air Hose, Air Chuck w/Pressure Gauge,                                                                   &amp; Aluminum Wall Hanger</t>
  </si>
  <si>
    <t>2" MDPE Conduit (Sleeve for SS lines to Dispensers)</t>
  </si>
  <si>
    <t>1 1/4" MDPE Conduit (Sleeve for SS lines to Compressors)</t>
  </si>
  <si>
    <t>Misc CNG SS Valves &amp; SS Fittings (ALLOWANCE)</t>
  </si>
  <si>
    <t>Ground Mounted Sign w/ 2 Sided Digital Price Display (per drawing)</t>
  </si>
  <si>
    <t>CNG &amp; Misc. Safety Signage (per drawings)</t>
  </si>
  <si>
    <t>1 1/4" PEX Water Line and Fittings</t>
  </si>
  <si>
    <t>Overall CNG Equipment/Station Integration/Start Up/Training</t>
  </si>
  <si>
    <t>JW Power - Programming / Startup Support (ALLOWANCE)</t>
  </si>
  <si>
    <t>4' Dia CNG Storage Spheres (Set, &amp; Anchor)</t>
  </si>
  <si>
    <t>3" Thick Native Stone w/ Landscape Fabric (Deduct)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</si>
  <si>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</si>
  <si>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Recondition CNG Storage Spheres                                                                                                           (Paint, Relief Valves, Other Items as Req'd)</t>
  </si>
  <si>
    <t>Section 00300B</t>
  </si>
  <si>
    <t>Unit Bid Price Schedule</t>
  </si>
  <si>
    <t>Greenfield Dispenser Tub</t>
  </si>
  <si>
    <t>4" Welded Steel Pipe &amp; Ftgs, w/Flanges</t>
  </si>
  <si>
    <t>1 1/2" and 1" Welded Steel Pipe &amp; Ftgs, w/Flanges</t>
  </si>
  <si>
    <t>JW Power EA-100-3 CNG Compressor Skid                                                        (Set, &amp; Anchor)</t>
  </si>
  <si>
    <t>Install CNG Storage Sphere Skids (3 spheres/skid)                                                 (Set, &amp; Anchor)</t>
  </si>
  <si>
    <t>Install CNG Storage Cylinders (Reconditioned 3 pack)                                             (Set, &amp; Anchor)</t>
  </si>
  <si>
    <t>Install Greenfield CNG Dispenser                                                                                   (Set, &amp; Anchor)</t>
  </si>
  <si>
    <t>Install Xebec STR18NGX Gas Dryer                                                                                      (Set, &amp; Anchor)</t>
  </si>
  <si>
    <t>TGT CNG Dispenser 7203-8 NGC50                                                                            (Set, &amp; Anchor)</t>
  </si>
  <si>
    <t>Fuel Master FMU 2550 Card Reader                                                                                                  (Set, &amp; Anchor)</t>
  </si>
  <si>
    <t>6" Asphalt Pavement over 6" NMDOT Type 2 Base</t>
  </si>
  <si>
    <t>8' High Masonry Equipment Enclosure Wall                                                                          (Including Vent Blocks for Air Flow)</t>
  </si>
  <si>
    <t>Alternate Bid Items - CNG STORAGE SPHERES</t>
  </si>
  <si>
    <t>Subtotal Alternate Bid Items - CNG STORAGE SPHERES</t>
  </si>
  <si>
    <t>Total Alternate Bid Items - CNG STORAGE SPHERES</t>
  </si>
  <si>
    <t>Alternate Bid Items - ASPHALT PAVING</t>
  </si>
  <si>
    <t>Total Alternate Bid Items - ASPHALT PAVING</t>
  </si>
  <si>
    <t>Subtotal Alternate Bid Items - ASPHALT PAVING</t>
  </si>
  <si>
    <t>24' x 44' 4 Column CNG Fueling Canopy &amp; Footings w/Roof Drains w/ LED Lights, and Facia w/ Signage/Artwork (Arning Ind. Inc or Equal)</t>
  </si>
  <si>
    <t>Site Grading/Earthwork (Includes Stripping, Cutting, Filling &amp; Compacting, Subgrade Prep, and Fine Grading (Approx. 1350 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</si>
</sst>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0.0"/>
    <numFmt numFmtId="166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3" fillId="0" borderId="0" xfId="1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3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3" fillId="0" borderId="0" xfId="1" applyFont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4" fontId="3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0" fillId="0" borderId="4" xfId="0" applyNumberForma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2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4" fontId="6" fillId="0" borderId="14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44" fontId="3" fillId="0" borderId="17" xfId="1" applyFont="1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4" fontId="3" fillId="0" borderId="18" xfId="1" applyFont="1" applyBorder="1" applyAlignment="1">
      <alignment horizontal="center" vertical="center"/>
    </xf>
    <xf numFmtId="44" fontId="0" fillId="0" borderId="18" xfId="0" applyNumberFormat="1" applyBorder="1" applyAlignment="1">
      <alignment vertical="center"/>
    </xf>
    <xf numFmtId="44" fontId="0" fillId="0" borderId="18" xfId="1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165" fontId="0" fillId="0" borderId="18" xfId="0" applyNumberFormat="1" applyFont="1" applyFill="1" applyBorder="1" applyAlignment="1">
      <alignment horizontal="center" vertical="center"/>
    </xf>
    <xf numFmtId="16" fontId="0" fillId="0" borderId="18" xfId="0" applyNumberFormat="1" applyFont="1" applyBorder="1" applyAlignment="1">
      <alignment vertical="center"/>
    </xf>
    <xf numFmtId="2" fontId="0" fillId="0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44" fontId="0" fillId="0" borderId="18" xfId="0" applyNumberForma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0" fillId="0" borderId="19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44" fontId="1" fillId="0" borderId="21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4" fillId="0" borderId="17" xfId="1" applyFont="1" applyBorder="1" applyAlignment="1">
      <alignment horizontal="center" vertical="center"/>
    </xf>
    <xf numFmtId="44" fontId="0" fillId="0" borderId="23" xfId="0" applyNumberForma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vertical="center"/>
    </xf>
    <xf numFmtId="165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4" fontId="3" fillId="0" borderId="23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44" fontId="3" fillId="0" borderId="24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4" fontId="2" fillId="0" borderId="14" xfId="0" applyNumberFormat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89A6-19A1-46B3-A38F-E3932FD03E8D}">
  <sheetPr>
    <pageSetUpPr fitToPage="1"/>
  </sheetPr>
  <dimension ref="A1:I166"/>
  <sheetViews>
    <sheetView tabSelected="1" zoomScaleNormal="100" workbookViewId="0">
      <selection activeCell="E21" sqref="E21"/>
    </sheetView>
  </sheetViews>
  <sheetFormatPr defaultRowHeight="15" x14ac:dyDescent="0.25"/>
  <cols>
    <col min="1" max="1" width="9.140625" style="1"/>
    <col min="2" max="2" width="60.7109375" style="3" customWidth="1"/>
    <col min="3" max="4" width="12.7109375" style="1" customWidth="1"/>
    <col min="5" max="8" width="15.7109375" style="6" customWidth="1"/>
    <col min="9" max="9" width="18.7109375" style="3" customWidth="1"/>
    <col min="10" max="16384" width="9.140625" style="3"/>
  </cols>
  <sheetData>
    <row r="1" spans="1:9" ht="22.5" customHeight="1" x14ac:dyDescent="0.25">
      <c r="A1" s="89" t="s">
        <v>80</v>
      </c>
    </row>
    <row r="2" spans="1:9" ht="22.5" customHeight="1" x14ac:dyDescent="0.25">
      <c r="A2" s="89" t="s">
        <v>81</v>
      </c>
    </row>
    <row r="3" spans="1:9" ht="22.5" customHeight="1" x14ac:dyDescent="0.25">
      <c r="A3" s="108" t="s">
        <v>42</v>
      </c>
      <c r="B3" s="108"/>
      <c r="C3" s="108"/>
      <c r="D3" s="108"/>
      <c r="E3" s="108"/>
      <c r="F3" s="108"/>
      <c r="G3" s="108"/>
      <c r="H3" s="108"/>
      <c r="I3" s="108"/>
    </row>
    <row r="4" spans="1:9" ht="22.5" customHeight="1" x14ac:dyDescent="0.25">
      <c r="A4" s="108" t="s">
        <v>43</v>
      </c>
      <c r="B4" s="108"/>
      <c r="C4" s="108"/>
      <c r="D4" s="108"/>
      <c r="E4" s="108"/>
      <c r="F4" s="108"/>
      <c r="G4" s="108"/>
      <c r="H4" s="108"/>
      <c r="I4" s="108"/>
    </row>
    <row r="5" spans="1:9" ht="22.5" customHeight="1" x14ac:dyDescent="0.25">
      <c r="A5" s="108" t="s">
        <v>44</v>
      </c>
      <c r="B5" s="108"/>
      <c r="C5" s="108"/>
      <c r="D5" s="108"/>
      <c r="E5" s="108"/>
      <c r="F5" s="108"/>
      <c r="G5" s="108"/>
      <c r="H5" s="108"/>
      <c r="I5" s="108"/>
    </row>
    <row r="6" spans="1:9" ht="22.5" customHeight="1" x14ac:dyDescent="0.25">
      <c r="A6" s="108" t="s">
        <v>45</v>
      </c>
      <c r="B6" s="108"/>
      <c r="C6" s="108"/>
      <c r="D6" s="108"/>
      <c r="E6" s="108"/>
      <c r="F6" s="108"/>
      <c r="G6" s="108"/>
      <c r="H6" s="108"/>
      <c r="I6" s="108"/>
    </row>
    <row r="7" spans="1:9" ht="22.5" customHeight="1" x14ac:dyDescent="0.25">
      <c r="A7" s="109"/>
      <c r="B7" s="109"/>
      <c r="C7" s="109"/>
      <c r="D7" s="109"/>
      <c r="E7" s="109"/>
      <c r="F7" s="109"/>
      <c r="G7" s="109"/>
      <c r="H7" s="109"/>
      <c r="I7" s="109"/>
    </row>
    <row r="8" spans="1:9" ht="18.75" x14ac:dyDescent="0.25">
      <c r="A8" s="102" t="s">
        <v>55</v>
      </c>
      <c r="B8" s="103"/>
      <c r="C8" s="24"/>
      <c r="D8" s="24"/>
      <c r="E8" s="25"/>
      <c r="F8" s="25"/>
      <c r="G8" s="25"/>
      <c r="H8" s="25"/>
      <c r="I8" s="26"/>
    </row>
    <row r="9" spans="1:9" ht="30" customHeight="1" x14ac:dyDescent="0.25">
      <c r="A9" s="74" t="s">
        <v>0</v>
      </c>
      <c r="B9" s="75" t="s">
        <v>1</v>
      </c>
      <c r="C9" s="76" t="s">
        <v>2</v>
      </c>
      <c r="D9" s="76" t="s">
        <v>3</v>
      </c>
      <c r="E9" s="77" t="s">
        <v>38</v>
      </c>
      <c r="F9" s="77" t="s">
        <v>39</v>
      </c>
      <c r="G9" s="77" t="s">
        <v>37</v>
      </c>
      <c r="H9" s="77" t="s">
        <v>40</v>
      </c>
      <c r="I9" s="78" t="s">
        <v>41</v>
      </c>
    </row>
    <row r="10" spans="1:9" ht="30" x14ac:dyDescent="0.25">
      <c r="A10" s="46">
        <v>1</v>
      </c>
      <c r="B10" s="47" t="s">
        <v>85</v>
      </c>
      <c r="C10" s="46">
        <v>1</v>
      </c>
      <c r="D10" s="46" t="s">
        <v>7</v>
      </c>
      <c r="E10" s="48"/>
      <c r="F10" s="48">
        <f>C10*E10</f>
        <v>0</v>
      </c>
      <c r="G10" s="48"/>
      <c r="H10" s="48">
        <f>C10*G10</f>
        <v>0</v>
      </c>
      <c r="I10" s="49">
        <f>F10+H10</f>
        <v>0</v>
      </c>
    </row>
    <row r="11" spans="1:9" ht="30" x14ac:dyDescent="0.25">
      <c r="A11" s="50">
        <v>2</v>
      </c>
      <c r="B11" s="51" t="s">
        <v>86</v>
      </c>
      <c r="C11" s="50">
        <v>2</v>
      </c>
      <c r="D11" s="50" t="s">
        <v>5</v>
      </c>
      <c r="E11" s="52"/>
      <c r="F11" s="52">
        <f t="shared" ref="F11:F70" si="0">C11*E11</f>
        <v>0</v>
      </c>
      <c r="G11" s="52"/>
      <c r="H11" s="52">
        <f t="shared" ref="H11:H72" si="1">C11*G11</f>
        <v>0</v>
      </c>
      <c r="I11" s="53">
        <f t="shared" ref="I11:I72" si="2">F11+H11</f>
        <v>0</v>
      </c>
    </row>
    <row r="12" spans="1:9" ht="30" x14ac:dyDescent="0.25">
      <c r="A12" s="50">
        <v>3</v>
      </c>
      <c r="B12" s="51" t="s">
        <v>58</v>
      </c>
      <c r="C12" s="50">
        <v>1</v>
      </c>
      <c r="D12" s="50" t="s">
        <v>5</v>
      </c>
      <c r="E12" s="52"/>
      <c r="F12" s="52">
        <f t="shared" si="0"/>
        <v>0</v>
      </c>
      <c r="G12" s="52"/>
      <c r="H12" s="52">
        <f t="shared" si="1"/>
        <v>0</v>
      </c>
      <c r="I12" s="53">
        <f t="shared" si="2"/>
        <v>0</v>
      </c>
    </row>
    <row r="13" spans="1:9" ht="30" x14ac:dyDescent="0.25">
      <c r="A13" s="50">
        <v>4</v>
      </c>
      <c r="B13" s="51" t="s">
        <v>87</v>
      </c>
      <c r="C13" s="50">
        <v>1</v>
      </c>
      <c r="D13" s="50" t="s">
        <v>5</v>
      </c>
      <c r="E13" s="52"/>
      <c r="F13" s="52">
        <f t="shared" si="0"/>
        <v>0</v>
      </c>
      <c r="G13" s="52"/>
      <c r="H13" s="52">
        <f t="shared" si="1"/>
        <v>0</v>
      </c>
      <c r="I13" s="53">
        <f t="shared" si="2"/>
        <v>0</v>
      </c>
    </row>
    <row r="14" spans="1:9" ht="30" x14ac:dyDescent="0.25">
      <c r="A14" s="50">
        <v>5</v>
      </c>
      <c r="B14" s="51" t="s">
        <v>88</v>
      </c>
      <c r="C14" s="50">
        <v>1</v>
      </c>
      <c r="D14" s="50" t="s">
        <v>5</v>
      </c>
      <c r="E14" s="54"/>
      <c r="F14" s="52">
        <f t="shared" si="0"/>
        <v>0</v>
      </c>
      <c r="G14" s="54"/>
      <c r="H14" s="52">
        <f t="shared" si="1"/>
        <v>0</v>
      </c>
      <c r="I14" s="53">
        <f t="shared" si="2"/>
        <v>0</v>
      </c>
    </row>
    <row r="15" spans="1:9" ht="30" x14ac:dyDescent="0.25">
      <c r="A15" s="50">
        <v>6</v>
      </c>
      <c r="B15" s="55" t="s">
        <v>89</v>
      </c>
      <c r="C15" s="56">
        <v>1</v>
      </c>
      <c r="D15" s="56" t="s">
        <v>5</v>
      </c>
      <c r="E15" s="57"/>
      <c r="F15" s="52">
        <f t="shared" si="0"/>
        <v>0</v>
      </c>
      <c r="G15" s="57"/>
      <c r="H15" s="52">
        <f t="shared" si="1"/>
        <v>0</v>
      </c>
      <c r="I15" s="53">
        <f t="shared" si="2"/>
        <v>0</v>
      </c>
    </row>
    <row r="16" spans="1:9" ht="30" x14ac:dyDescent="0.25">
      <c r="A16" s="50">
        <v>7</v>
      </c>
      <c r="B16" s="55" t="s">
        <v>59</v>
      </c>
      <c r="C16" s="56">
        <v>1</v>
      </c>
      <c r="D16" s="56" t="s">
        <v>5</v>
      </c>
      <c r="E16" s="57"/>
      <c r="F16" s="52">
        <f t="shared" si="0"/>
        <v>0</v>
      </c>
      <c r="G16" s="57"/>
      <c r="H16" s="52">
        <f t="shared" si="1"/>
        <v>0</v>
      </c>
      <c r="I16" s="53">
        <f t="shared" si="2"/>
        <v>0</v>
      </c>
    </row>
    <row r="17" spans="1:9" ht="30" x14ac:dyDescent="0.25">
      <c r="A17" s="50">
        <v>8</v>
      </c>
      <c r="B17" s="55" t="s">
        <v>90</v>
      </c>
      <c r="C17" s="56">
        <v>1</v>
      </c>
      <c r="D17" s="56" t="s">
        <v>5</v>
      </c>
      <c r="E17" s="57"/>
      <c r="F17" s="52">
        <f t="shared" si="0"/>
        <v>0</v>
      </c>
      <c r="G17" s="57"/>
      <c r="H17" s="52">
        <f t="shared" si="1"/>
        <v>0</v>
      </c>
      <c r="I17" s="53">
        <f t="shared" si="2"/>
        <v>0</v>
      </c>
    </row>
    <row r="18" spans="1:9" ht="30" x14ac:dyDescent="0.25">
      <c r="A18" s="50">
        <v>9</v>
      </c>
      <c r="B18" s="55" t="s">
        <v>91</v>
      </c>
      <c r="C18" s="56">
        <v>1</v>
      </c>
      <c r="D18" s="56" t="s">
        <v>5</v>
      </c>
      <c r="E18" s="57"/>
      <c r="F18" s="52">
        <f t="shared" si="0"/>
        <v>0</v>
      </c>
      <c r="G18" s="57"/>
      <c r="H18" s="52">
        <f t="shared" si="1"/>
        <v>0</v>
      </c>
      <c r="I18" s="53">
        <f t="shared" si="2"/>
        <v>0</v>
      </c>
    </row>
    <row r="19" spans="1:9" ht="30" x14ac:dyDescent="0.25">
      <c r="A19" s="50">
        <v>10</v>
      </c>
      <c r="B19" s="55" t="s">
        <v>60</v>
      </c>
      <c r="C19" s="56">
        <v>1</v>
      </c>
      <c r="D19" s="56" t="s">
        <v>5</v>
      </c>
      <c r="E19" s="57"/>
      <c r="F19" s="52">
        <f t="shared" si="0"/>
        <v>0</v>
      </c>
      <c r="G19" s="57"/>
      <c r="H19" s="52">
        <f t="shared" si="1"/>
        <v>0</v>
      </c>
      <c r="I19" s="53">
        <f t="shared" si="2"/>
        <v>0</v>
      </c>
    </row>
    <row r="20" spans="1:9" ht="30" customHeight="1" x14ac:dyDescent="0.25">
      <c r="A20" s="50">
        <v>11</v>
      </c>
      <c r="B20" s="55" t="s">
        <v>100</v>
      </c>
      <c r="C20" s="56">
        <v>1</v>
      </c>
      <c r="D20" s="56" t="s">
        <v>7</v>
      </c>
      <c r="E20" s="57"/>
      <c r="F20" s="52">
        <f t="shared" si="0"/>
        <v>0</v>
      </c>
      <c r="G20" s="57"/>
      <c r="H20" s="52">
        <f t="shared" si="1"/>
        <v>0</v>
      </c>
      <c r="I20" s="53">
        <f t="shared" si="2"/>
        <v>0</v>
      </c>
    </row>
    <row r="21" spans="1:9" ht="30" x14ac:dyDescent="0.25">
      <c r="A21" s="50">
        <v>12</v>
      </c>
      <c r="B21" s="55" t="s">
        <v>101</v>
      </c>
      <c r="C21" s="58">
        <v>1</v>
      </c>
      <c r="D21" s="56" t="s">
        <v>7</v>
      </c>
      <c r="E21" s="57"/>
      <c r="F21" s="52">
        <f t="shared" si="0"/>
        <v>0</v>
      </c>
      <c r="G21" s="57"/>
      <c r="H21" s="52">
        <f t="shared" si="1"/>
        <v>0</v>
      </c>
      <c r="I21" s="53">
        <f t="shared" si="2"/>
        <v>0</v>
      </c>
    </row>
    <row r="22" spans="1:9" ht="22.5" customHeight="1" x14ac:dyDescent="0.25">
      <c r="A22" s="50">
        <v>13</v>
      </c>
      <c r="B22" s="59" t="s">
        <v>46</v>
      </c>
      <c r="C22" s="60">
        <f>16655/9</f>
        <v>1850.5555555555557</v>
      </c>
      <c r="D22" s="56" t="s">
        <v>9</v>
      </c>
      <c r="E22" s="57"/>
      <c r="F22" s="52">
        <f t="shared" si="0"/>
        <v>0</v>
      </c>
      <c r="G22" s="57"/>
      <c r="H22" s="52">
        <f t="shared" si="1"/>
        <v>0</v>
      </c>
      <c r="I22" s="53">
        <f t="shared" si="2"/>
        <v>0</v>
      </c>
    </row>
    <row r="23" spans="1:9" ht="22.5" customHeight="1" x14ac:dyDescent="0.25">
      <c r="A23" s="50">
        <v>14</v>
      </c>
      <c r="B23" s="59" t="s">
        <v>92</v>
      </c>
      <c r="C23" s="60">
        <f>14965/9</f>
        <v>1662.7777777777778</v>
      </c>
      <c r="D23" s="56" t="s">
        <v>9</v>
      </c>
      <c r="E23" s="57"/>
      <c r="F23" s="52">
        <f t="shared" si="0"/>
        <v>0</v>
      </c>
      <c r="G23" s="57"/>
      <c r="H23" s="52">
        <f t="shared" si="1"/>
        <v>0</v>
      </c>
      <c r="I23" s="53">
        <f t="shared" si="2"/>
        <v>0</v>
      </c>
    </row>
    <row r="24" spans="1:9" ht="22.5" customHeight="1" x14ac:dyDescent="0.25">
      <c r="A24" s="50">
        <v>15</v>
      </c>
      <c r="B24" s="59" t="s">
        <v>47</v>
      </c>
      <c r="C24" s="60">
        <v>35.5</v>
      </c>
      <c r="D24" s="56" t="s">
        <v>9</v>
      </c>
      <c r="E24" s="57"/>
      <c r="F24" s="52">
        <f t="shared" si="0"/>
        <v>0</v>
      </c>
      <c r="G24" s="57"/>
      <c r="H24" s="52">
        <f t="shared" si="1"/>
        <v>0</v>
      </c>
      <c r="I24" s="53">
        <f t="shared" si="2"/>
        <v>0</v>
      </c>
    </row>
    <row r="25" spans="1:9" ht="22.5" customHeight="1" x14ac:dyDescent="0.25">
      <c r="A25" s="50">
        <v>16</v>
      </c>
      <c r="B25" s="59" t="s">
        <v>48</v>
      </c>
      <c r="C25" s="60">
        <f>1405/9</f>
        <v>156.11111111111111</v>
      </c>
      <c r="D25" s="56" t="s">
        <v>9</v>
      </c>
      <c r="E25" s="57"/>
      <c r="F25" s="52">
        <f t="shared" si="0"/>
        <v>0</v>
      </c>
      <c r="G25" s="57"/>
      <c r="H25" s="52">
        <f t="shared" si="1"/>
        <v>0</v>
      </c>
      <c r="I25" s="53">
        <f t="shared" si="2"/>
        <v>0</v>
      </c>
    </row>
    <row r="26" spans="1:9" ht="30" customHeight="1" x14ac:dyDescent="0.25">
      <c r="A26" s="50">
        <v>17</v>
      </c>
      <c r="B26" s="55" t="s">
        <v>56</v>
      </c>
      <c r="C26" s="60">
        <v>10.7</v>
      </c>
      <c r="D26" s="56" t="s">
        <v>9</v>
      </c>
      <c r="E26" s="57"/>
      <c r="F26" s="52">
        <f t="shared" si="0"/>
        <v>0</v>
      </c>
      <c r="G26" s="57"/>
      <c r="H26" s="52">
        <f t="shared" si="1"/>
        <v>0</v>
      </c>
      <c r="I26" s="53">
        <f t="shared" si="2"/>
        <v>0</v>
      </c>
    </row>
    <row r="27" spans="1:9" ht="30" customHeight="1" x14ac:dyDescent="0.25">
      <c r="A27" s="50">
        <v>18</v>
      </c>
      <c r="B27" s="55" t="s">
        <v>61</v>
      </c>
      <c r="C27" s="60">
        <v>53.7</v>
      </c>
      <c r="D27" s="56" t="s">
        <v>9</v>
      </c>
      <c r="E27" s="57"/>
      <c r="F27" s="52">
        <f t="shared" si="0"/>
        <v>0</v>
      </c>
      <c r="G27" s="57"/>
      <c r="H27" s="52">
        <f t="shared" si="1"/>
        <v>0</v>
      </c>
      <c r="I27" s="53">
        <f t="shared" si="2"/>
        <v>0</v>
      </c>
    </row>
    <row r="28" spans="1:9" ht="22.5" customHeight="1" x14ac:dyDescent="0.25">
      <c r="A28" s="50">
        <v>19</v>
      </c>
      <c r="B28" s="59" t="s">
        <v>10</v>
      </c>
      <c r="C28" s="60">
        <v>29.3</v>
      </c>
      <c r="D28" s="56" t="s">
        <v>11</v>
      </c>
      <c r="E28" s="57"/>
      <c r="F28" s="52">
        <f t="shared" si="0"/>
        <v>0</v>
      </c>
      <c r="G28" s="57"/>
      <c r="H28" s="52">
        <f t="shared" si="1"/>
        <v>0</v>
      </c>
      <c r="I28" s="53">
        <f t="shared" si="2"/>
        <v>0</v>
      </c>
    </row>
    <row r="29" spans="1:9" ht="30" customHeight="1" x14ac:dyDescent="0.25">
      <c r="A29" s="50">
        <v>20</v>
      </c>
      <c r="B29" s="55" t="s">
        <v>93</v>
      </c>
      <c r="C29" s="58">
        <v>1491.25</v>
      </c>
      <c r="D29" s="56" t="s">
        <v>8</v>
      </c>
      <c r="E29" s="57"/>
      <c r="F29" s="52">
        <f t="shared" si="0"/>
        <v>0</v>
      </c>
      <c r="G29" s="57"/>
      <c r="H29" s="52">
        <f t="shared" si="1"/>
        <v>0</v>
      </c>
      <c r="I29" s="53">
        <f t="shared" si="2"/>
        <v>0</v>
      </c>
    </row>
    <row r="30" spans="1:9" ht="22.5" customHeight="1" x14ac:dyDescent="0.25">
      <c r="A30" s="50">
        <v>21</v>
      </c>
      <c r="B30" s="59" t="s">
        <v>21</v>
      </c>
      <c r="C30" s="58">
        <v>2</v>
      </c>
      <c r="D30" s="56" t="s">
        <v>5</v>
      </c>
      <c r="E30" s="57"/>
      <c r="F30" s="52">
        <f t="shared" si="0"/>
        <v>0</v>
      </c>
      <c r="G30" s="57"/>
      <c r="H30" s="52">
        <f t="shared" si="1"/>
        <v>0</v>
      </c>
      <c r="I30" s="53">
        <f t="shared" si="2"/>
        <v>0</v>
      </c>
    </row>
    <row r="31" spans="1:9" ht="22.5" customHeight="1" x14ac:dyDescent="0.25">
      <c r="A31" s="50">
        <v>22</v>
      </c>
      <c r="B31" s="59" t="s">
        <v>22</v>
      </c>
      <c r="C31" s="58">
        <v>2</v>
      </c>
      <c r="D31" s="56" t="s">
        <v>5</v>
      </c>
      <c r="E31" s="57"/>
      <c r="F31" s="52">
        <f t="shared" si="0"/>
        <v>0</v>
      </c>
      <c r="G31" s="57"/>
      <c r="H31" s="52">
        <f t="shared" si="1"/>
        <v>0</v>
      </c>
      <c r="I31" s="53">
        <f t="shared" si="2"/>
        <v>0</v>
      </c>
    </row>
    <row r="32" spans="1:9" ht="22.5" customHeight="1" x14ac:dyDescent="0.25">
      <c r="A32" s="50">
        <v>23</v>
      </c>
      <c r="B32" s="59" t="s">
        <v>19</v>
      </c>
      <c r="C32" s="58">
        <v>1</v>
      </c>
      <c r="D32" s="56" t="s">
        <v>7</v>
      </c>
      <c r="E32" s="57"/>
      <c r="F32" s="52">
        <f t="shared" si="0"/>
        <v>0</v>
      </c>
      <c r="G32" s="57"/>
      <c r="H32" s="52">
        <f t="shared" si="1"/>
        <v>0</v>
      </c>
      <c r="I32" s="53">
        <f t="shared" si="2"/>
        <v>0</v>
      </c>
    </row>
    <row r="33" spans="1:9" ht="22.5" customHeight="1" x14ac:dyDescent="0.25">
      <c r="A33" s="50">
        <v>24</v>
      </c>
      <c r="B33" s="59" t="s">
        <v>20</v>
      </c>
      <c r="C33" s="58">
        <v>1</v>
      </c>
      <c r="D33" s="56" t="s">
        <v>7</v>
      </c>
      <c r="E33" s="57"/>
      <c r="F33" s="52">
        <f t="shared" si="0"/>
        <v>0</v>
      </c>
      <c r="G33" s="57"/>
      <c r="H33" s="52">
        <f t="shared" si="1"/>
        <v>0</v>
      </c>
      <c r="I33" s="53">
        <f t="shared" si="2"/>
        <v>0</v>
      </c>
    </row>
    <row r="34" spans="1:9" ht="22.5" customHeight="1" x14ac:dyDescent="0.25">
      <c r="A34" s="50">
        <v>25</v>
      </c>
      <c r="B34" s="61" t="s">
        <v>24</v>
      </c>
      <c r="C34" s="60">
        <v>173.8</v>
      </c>
      <c r="D34" s="56" t="s">
        <v>9</v>
      </c>
      <c r="E34" s="57"/>
      <c r="F34" s="52">
        <f t="shared" si="0"/>
        <v>0</v>
      </c>
      <c r="G34" s="57"/>
      <c r="H34" s="52">
        <f t="shared" si="1"/>
        <v>0</v>
      </c>
      <c r="I34" s="53">
        <f t="shared" si="2"/>
        <v>0</v>
      </c>
    </row>
    <row r="35" spans="1:9" ht="22.5" customHeight="1" x14ac:dyDescent="0.25">
      <c r="A35" s="50">
        <v>26</v>
      </c>
      <c r="B35" s="61" t="s">
        <v>23</v>
      </c>
      <c r="C35" s="60">
        <v>421.2</v>
      </c>
      <c r="D35" s="56" t="s">
        <v>9</v>
      </c>
      <c r="E35" s="57"/>
      <c r="F35" s="52">
        <f t="shared" si="0"/>
        <v>0</v>
      </c>
      <c r="G35" s="57"/>
      <c r="H35" s="52">
        <f t="shared" si="1"/>
        <v>0</v>
      </c>
      <c r="I35" s="53">
        <f t="shared" si="2"/>
        <v>0</v>
      </c>
    </row>
    <row r="36" spans="1:9" ht="22.5" customHeight="1" x14ac:dyDescent="0.25">
      <c r="A36" s="50">
        <v>27</v>
      </c>
      <c r="B36" s="59" t="s">
        <v>12</v>
      </c>
      <c r="C36" s="62">
        <v>0.49</v>
      </c>
      <c r="D36" s="56" t="s">
        <v>18</v>
      </c>
      <c r="E36" s="57"/>
      <c r="F36" s="52">
        <f t="shared" si="0"/>
        <v>0</v>
      </c>
      <c r="G36" s="57"/>
      <c r="H36" s="52">
        <f t="shared" si="1"/>
        <v>0</v>
      </c>
      <c r="I36" s="53">
        <f t="shared" si="2"/>
        <v>0</v>
      </c>
    </row>
    <row r="37" spans="1:9" ht="22.5" customHeight="1" x14ac:dyDescent="0.25">
      <c r="A37" s="50">
        <v>28</v>
      </c>
      <c r="B37" s="59" t="s">
        <v>13</v>
      </c>
      <c r="C37" s="58">
        <v>1</v>
      </c>
      <c r="D37" s="56" t="s">
        <v>7</v>
      </c>
      <c r="E37" s="57"/>
      <c r="F37" s="52">
        <f t="shared" si="0"/>
        <v>0</v>
      </c>
      <c r="G37" s="57"/>
      <c r="H37" s="52">
        <f t="shared" si="1"/>
        <v>0</v>
      </c>
      <c r="I37" s="53">
        <f t="shared" si="2"/>
        <v>0</v>
      </c>
    </row>
    <row r="38" spans="1:9" ht="22.5" customHeight="1" x14ac:dyDescent="0.25">
      <c r="A38" s="50">
        <v>29</v>
      </c>
      <c r="B38" s="59" t="s">
        <v>16</v>
      </c>
      <c r="C38" s="58">
        <v>12</v>
      </c>
      <c r="D38" s="56" t="s">
        <v>5</v>
      </c>
      <c r="E38" s="57"/>
      <c r="F38" s="52">
        <f t="shared" si="0"/>
        <v>0</v>
      </c>
      <c r="G38" s="57"/>
      <c r="H38" s="52">
        <f t="shared" si="1"/>
        <v>0</v>
      </c>
      <c r="I38" s="53">
        <f t="shared" si="2"/>
        <v>0</v>
      </c>
    </row>
    <row r="39" spans="1:9" ht="22.5" customHeight="1" x14ac:dyDescent="0.25">
      <c r="A39" s="50">
        <v>30</v>
      </c>
      <c r="B39" s="59" t="s">
        <v>14</v>
      </c>
      <c r="C39" s="58">
        <v>80</v>
      </c>
      <c r="D39" s="56" t="s">
        <v>4</v>
      </c>
      <c r="E39" s="57"/>
      <c r="F39" s="52">
        <f t="shared" si="0"/>
        <v>0</v>
      </c>
      <c r="G39" s="57"/>
      <c r="H39" s="52">
        <f t="shared" si="1"/>
        <v>0</v>
      </c>
      <c r="I39" s="53">
        <f t="shared" si="2"/>
        <v>0</v>
      </c>
    </row>
    <row r="40" spans="1:9" ht="22.5" customHeight="1" x14ac:dyDescent="0.25">
      <c r="A40" s="50">
        <v>31</v>
      </c>
      <c r="B40" s="59" t="s">
        <v>62</v>
      </c>
      <c r="C40" s="58">
        <v>1</v>
      </c>
      <c r="D40" s="56" t="s">
        <v>7</v>
      </c>
      <c r="E40" s="57"/>
      <c r="F40" s="52">
        <f t="shared" si="0"/>
        <v>0</v>
      </c>
      <c r="G40" s="57"/>
      <c r="H40" s="52">
        <f t="shared" si="1"/>
        <v>0</v>
      </c>
      <c r="I40" s="53">
        <f t="shared" si="2"/>
        <v>0</v>
      </c>
    </row>
    <row r="41" spans="1:9" ht="22.5" customHeight="1" x14ac:dyDescent="0.25">
      <c r="A41" s="50">
        <v>32</v>
      </c>
      <c r="B41" s="59" t="s">
        <v>15</v>
      </c>
      <c r="C41" s="58">
        <v>1</v>
      </c>
      <c r="D41" s="56" t="s">
        <v>7</v>
      </c>
      <c r="E41" s="57"/>
      <c r="F41" s="52">
        <f t="shared" si="0"/>
        <v>0</v>
      </c>
      <c r="G41" s="57"/>
      <c r="H41" s="52">
        <f t="shared" si="1"/>
        <v>0</v>
      </c>
      <c r="I41" s="53">
        <f t="shared" si="2"/>
        <v>0</v>
      </c>
    </row>
    <row r="42" spans="1:9" s="2" customFormat="1" ht="30" customHeight="1" x14ac:dyDescent="0.25">
      <c r="A42" s="63">
        <v>33</v>
      </c>
      <c r="B42" s="55" t="s">
        <v>63</v>
      </c>
      <c r="C42" s="64">
        <v>1</v>
      </c>
      <c r="D42" s="65" t="s">
        <v>7</v>
      </c>
      <c r="E42" s="57"/>
      <c r="F42" s="66">
        <f t="shared" si="0"/>
        <v>0</v>
      </c>
      <c r="G42" s="57"/>
      <c r="H42" s="66">
        <f t="shared" si="1"/>
        <v>0</v>
      </c>
      <c r="I42" s="67">
        <f t="shared" si="2"/>
        <v>0</v>
      </c>
    </row>
    <row r="43" spans="1:9" ht="30" customHeight="1" x14ac:dyDescent="0.25">
      <c r="A43" s="50">
        <v>34</v>
      </c>
      <c r="B43" s="55" t="s">
        <v>64</v>
      </c>
      <c r="C43" s="58">
        <v>1</v>
      </c>
      <c r="D43" s="56" t="s">
        <v>7</v>
      </c>
      <c r="E43" s="57"/>
      <c r="F43" s="52">
        <f t="shared" si="0"/>
        <v>0</v>
      </c>
      <c r="G43" s="57"/>
      <c r="H43" s="52">
        <f t="shared" si="1"/>
        <v>0</v>
      </c>
      <c r="I43" s="53">
        <f t="shared" si="2"/>
        <v>0</v>
      </c>
    </row>
    <row r="44" spans="1:9" ht="30" customHeight="1" x14ac:dyDescent="0.25">
      <c r="A44" s="63">
        <v>35</v>
      </c>
      <c r="B44" s="55" t="s">
        <v>65</v>
      </c>
      <c r="C44" s="58">
        <v>1</v>
      </c>
      <c r="D44" s="56" t="s">
        <v>7</v>
      </c>
      <c r="E44" s="57"/>
      <c r="F44" s="52">
        <f t="shared" si="0"/>
        <v>0</v>
      </c>
      <c r="G44" s="57"/>
      <c r="H44" s="52">
        <f t="shared" si="1"/>
        <v>0</v>
      </c>
      <c r="I44" s="53">
        <f t="shared" si="2"/>
        <v>0</v>
      </c>
    </row>
    <row r="45" spans="1:9" ht="90" customHeight="1" x14ac:dyDescent="0.25">
      <c r="A45" s="50">
        <v>36</v>
      </c>
      <c r="B45" s="55" t="s">
        <v>49</v>
      </c>
      <c r="C45" s="58">
        <v>1</v>
      </c>
      <c r="D45" s="56" t="s">
        <v>7</v>
      </c>
      <c r="E45" s="57"/>
      <c r="F45" s="52">
        <f t="shared" si="0"/>
        <v>0</v>
      </c>
      <c r="G45" s="57"/>
      <c r="H45" s="52">
        <f t="shared" si="1"/>
        <v>0</v>
      </c>
      <c r="I45" s="53">
        <f t="shared" si="2"/>
        <v>0</v>
      </c>
    </row>
    <row r="46" spans="1:9" ht="22.5" customHeight="1" x14ac:dyDescent="0.25">
      <c r="A46" s="63">
        <v>37</v>
      </c>
      <c r="B46" s="55" t="s">
        <v>35</v>
      </c>
      <c r="C46" s="58">
        <v>4</v>
      </c>
      <c r="D46" s="56" t="s">
        <v>5</v>
      </c>
      <c r="E46" s="57"/>
      <c r="F46" s="52">
        <f t="shared" si="0"/>
        <v>0</v>
      </c>
      <c r="G46" s="57"/>
      <c r="H46" s="52">
        <f t="shared" si="1"/>
        <v>0</v>
      </c>
      <c r="I46" s="53">
        <f t="shared" si="2"/>
        <v>0</v>
      </c>
    </row>
    <row r="47" spans="1:9" ht="22.5" customHeight="1" x14ac:dyDescent="0.25">
      <c r="A47" s="50">
        <v>38</v>
      </c>
      <c r="B47" s="55" t="s">
        <v>36</v>
      </c>
      <c r="C47" s="58">
        <v>3</v>
      </c>
      <c r="D47" s="56" t="s">
        <v>5</v>
      </c>
      <c r="E47" s="57"/>
      <c r="F47" s="52">
        <f t="shared" si="0"/>
        <v>0</v>
      </c>
      <c r="G47" s="57"/>
      <c r="H47" s="52">
        <f t="shared" si="1"/>
        <v>0</v>
      </c>
      <c r="I47" s="53">
        <f t="shared" si="2"/>
        <v>0</v>
      </c>
    </row>
    <row r="48" spans="1:9" ht="22.5" customHeight="1" x14ac:dyDescent="0.25">
      <c r="A48" s="63">
        <v>39</v>
      </c>
      <c r="B48" s="59" t="s">
        <v>83</v>
      </c>
      <c r="C48" s="58">
        <v>30</v>
      </c>
      <c r="D48" s="56" t="s">
        <v>4</v>
      </c>
      <c r="E48" s="57"/>
      <c r="F48" s="52">
        <f t="shared" si="0"/>
        <v>0</v>
      </c>
      <c r="G48" s="57"/>
      <c r="H48" s="52">
        <f t="shared" si="1"/>
        <v>0</v>
      </c>
      <c r="I48" s="53">
        <f t="shared" si="2"/>
        <v>0</v>
      </c>
    </row>
    <row r="49" spans="1:9" ht="22.5" customHeight="1" x14ac:dyDescent="0.25">
      <c r="A49" s="50">
        <v>40</v>
      </c>
      <c r="B49" s="59" t="s">
        <v>25</v>
      </c>
      <c r="C49" s="58">
        <v>15</v>
      </c>
      <c r="D49" s="56" t="s">
        <v>4</v>
      </c>
      <c r="E49" s="57"/>
      <c r="F49" s="52">
        <f t="shared" si="0"/>
        <v>0</v>
      </c>
      <c r="G49" s="57"/>
      <c r="H49" s="52">
        <f t="shared" si="1"/>
        <v>0</v>
      </c>
      <c r="I49" s="53">
        <f t="shared" si="2"/>
        <v>0</v>
      </c>
    </row>
    <row r="50" spans="1:9" ht="22.5" customHeight="1" x14ac:dyDescent="0.25">
      <c r="A50" s="63">
        <v>41</v>
      </c>
      <c r="B50" s="59" t="s">
        <v>84</v>
      </c>
      <c r="C50" s="58">
        <v>5</v>
      </c>
      <c r="D50" s="56" t="s">
        <v>4</v>
      </c>
      <c r="E50" s="57"/>
      <c r="F50" s="52">
        <f t="shared" si="0"/>
        <v>0</v>
      </c>
      <c r="G50" s="57"/>
      <c r="H50" s="52">
        <f t="shared" si="1"/>
        <v>0</v>
      </c>
      <c r="I50" s="53">
        <f t="shared" si="2"/>
        <v>0</v>
      </c>
    </row>
    <row r="51" spans="1:9" ht="22.5" customHeight="1" x14ac:dyDescent="0.25">
      <c r="A51" s="63">
        <v>42</v>
      </c>
      <c r="B51" s="59" t="s">
        <v>66</v>
      </c>
      <c r="C51" s="58">
        <v>1</v>
      </c>
      <c r="D51" s="56" t="s">
        <v>7</v>
      </c>
      <c r="E51" s="57"/>
      <c r="F51" s="52">
        <f t="shared" si="0"/>
        <v>0</v>
      </c>
      <c r="G51" s="57"/>
      <c r="H51" s="52">
        <f t="shared" si="1"/>
        <v>0</v>
      </c>
      <c r="I51" s="53">
        <f t="shared" si="2"/>
        <v>0</v>
      </c>
    </row>
    <row r="52" spans="1:9" ht="22.5" customHeight="1" x14ac:dyDescent="0.25">
      <c r="A52" s="50">
        <v>43</v>
      </c>
      <c r="B52" s="68" t="s">
        <v>26</v>
      </c>
      <c r="C52" s="69">
        <v>700</v>
      </c>
      <c r="D52" s="50" t="s">
        <v>4</v>
      </c>
      <c r="E52" s="57"/>
      <c r="F52" s="52">
        <f t="shared" si="0"/>
        <v>0</v>
      </c>
      <c r="G52" s="57"/>
      <c r="H52" s="52">
        <f t="shared" si="1"/>
        <v>0</v>
      </c>
      <c r="I52" s="53">
        <f t="shared" si="2"/>
        <v>0</v>
      </c>
    </row>
    <row r="53" spans="1:9" ht="22.5" customHeight="1" x14ac:dyDescent="0.25">
      <c r="A53" s="63">
        <v>44</v>
      </c>
      <c r="B53" s="68" t="s">
        <v>27</v>
      </c>
      <c r="C53" s="69">
        <v>60</v>
      </c>
      <c r="D53" s="56" t="s">
        <v>4</v>
      </c>
      <c r="E53" s="57"/>
      <c r="F53" s="52">
        <f t="shared" si="0"/>
        <v>0</v>
      </c>
      <c r="G53" s="57"/>
      <c r="H53" s="52">
        <f t="shared" si="1"/>
        <v>0</v>
      </c>
      <c r="I53" s="53">
        <f t="shared" si="2"/>
        <v>0</v>
      </c>
    </row>
    <row r="54" spans="1:9" ht="22.5" customHeight="1" x14ac:dyDescent="0.25">
      <c r="A54" s="63">
        <v>45</v>
      </c>
      <c r="B54" s="68" t="s">
        <v>29</v>
      </c>
      <c r="C54" s="69">
        <v>150</v>
      </c>
      <c r="D54" s="56" t="s">
        <v>4</v>
      </c>
      <c r="E54" s="57"/>
      <c r="F54" s="52">
        <f t="shared" si="0"/>
        <v>0</v>
      </c>
      <c r="G54" s="57"/>
      <c r="H54" s="52">
        <f t="shared" si="1"/>
        <v>0</v>
      </c>
      <c r="I54" s="53">
        <f t="shared" si="2"/>
        <v>0</v>
      </c>
    </row>
    <row r="55" spans="1:9" ht="22.5" customHeight="1" x14ac:dyDescent="0.25">
      <c r="A55" s="50">
        <v>46</v>
      </c>
      <c r="B55" s="68" t="s">
        <v>28</v>
      </c>
      <c r="C55" s="69">
        <v>40</v>
      </c>
      <c r="D55" s="56" t="s">
        <v>4</v>
      </c>
      <c r="E55" s="57"/>
      <c r="F55" s="52">
        <f t="shared" si="0"/>
        <v>0</v>
      </c>
      <c r="G55" s="57"/>
      <c r="H55" s="52">
        <f t="shared" si="1"/>
        <v>0</v>
      </c>
      <c r="I55" s="53">
        <f t="shared" si="2"/>
        <v>0</v>
      </c>
    </row>
    <row r="56" spans="1:9" ht="30" customHeight="1" x14ac:dyDescent="0.25">
      <c r="A56" s="50">
        <v>47</v>
      </c>
      <c r="B56" s="51" t="s">
        <v>67</v>
      </c>
      <c r="C56" s="69">
        <v>1</v>
      </c>
      <c r="D56" s="56" t="s">
        <v>7</v>
      </c>
      <c r="E56" s="57"/>
      <c r="F56" s="52">
        <f t="shared" si="0"/>
        <v>0</v>
      </c>
      <c r="G56" s="57"/>
      <c r="H56" s="52">
        <f t="shared" si="1"/>
        <v>0</v>
      </c>
      <c r="I56" s="53">
        <f t="shared" si="2"/>
        <v>0</v>
      </c>
    </row>
    <row r="57" spans="1:9" ht="22.5" customHeight="1" x14ac:dyDescent="0.25">
      <c r="A57" s="50">
        <v>48</v>
      </c>
      <c r="B57" s="59" t="s">
        <v>69</v>
      </c>
      <c r="C57" s="58">
        <v>120</v>
      </c>
      <c r="D57" s="56" t="s">
        <v>4</v>
      </c>
      <c r="E57" s="57"/>
      <c r="F57" s="52">
        <f t="shared" si="0"/>
        <v>0</v>
      </c>
      <c r="G57" s="57"/>
      <c r="H57" s="52">
        <f t="shared" si="1"/>
        <v>0</v>
      </c>
      <c r="I57" s="53">
        <f t="shared" si="2"/>
        <v>0</v>
      </c>
    </row>
    <row r="58" spans="1:9" ht="22.5" customHeight="1" x14ac:dyDescent="0.25">
      <c r="A58" s="63">
        <v>49</v>
      </c>
      <c r="B58" s="59" t="s">
        <v>68</v>
      </c>
      <c r="C58" s="58">
        <v>240</v>
      </c>
      <c r="D58" s="56" t="s">
        <v>4</v>
      </c>
      <c r="E58" s="57"/>
      <c r="F58" s="52">
        <f t="shared" si="0"/>
        <v>0</v>
      </c>
      <c r="G58" s="57"/>
      <c r="H58" s="52">
        <f t="shared" si="1"/>
        <v>0</v>
      </c>
      <c r="I58" s="53">
        <f t="shared" si="2"/>
        <v>0</v>
      </c>
    </row>
    <row r="59" spans="1:9" ht="22.5" customHeight="1" x14ac:dyDescent="0.25">
      <c r="A59" s="63">
        <v>50</v>
      </c>
      <c r="B59" s="68" t="s">
        <v>30</v>
      </c>
      <c r="C59" s="69">
        <v>13</v>
      </c>
      <c r="D59" s="50" t="s">
        <v>5</v>
      </c>
      <c r="E59" s="52"/>
      <c r="F59" s="52">
        <f t="shared" si="0"/>
        <v>0</v>
      </c>
      <c r="G59" s="52"/>
      <c r="H59" s="52">
        <f t="shared" si="1"/>
        <v>0</v>
      </c>
      <c r="I59" s="53">
        <f t="shared" si="2"/>
        <v>0</v>
      </c>
    </row>
    <row r="60" spans="1:9" ht="22.5" customHeight="1" x14ac:dyDescent="0.25">
      <c r="A60" s="50">
        <v>51</v>
      </c>
      <c r="B60" s="68" t="s">
        <v>70</v>
      </c>
      <c r="C60" s="69">
        <v>1</v>
      </c>
      <c r="D60" s="50" t="s">
        <v>7</v>
      </c>
      <c r="E60" s="52">
        <v>15000</v>
      </c>
      <c r="F60" s="52">
        <f t="shared" si="0"/>
        <v>15000</v>
      </c>
      <c r="G60" s="52"/>
      <c r="H60" s="52"/>
      <c r="I60" s="53">
        <f t="shared" si="2"/>
        <v>15000</v>
      </c>
    </row>
    <row r="61" spans="1:9" ht="22.5" customHeight="1" x14ac:dyDescent="0.25">
      <c r="A61" s="50">
        <v>52</v>
      </c>
      <c r="B61" s="68" t="s">
        <v>17</v>
      </c>
      <c r="C61" s="69">
        <v>2</v>
      </c>
      <c r="D61" s="50" t="s">
        <v>5</v>
      </c>
      <c r="E61" s="52"/>
      <c r="F61" s="52">
        <f t="shared" si="0"/>
        <v>0</v>
      </c>
      <c r="G61" s="52"/>
      <c r="H61" s="52">
        <f t="shared" si="1"/>
        <v>0</v>
      </c>
      <c r="I61" s="53">
        <f t="shared" si="2"/>
        <v>0</v>
      </c>
    </row>
    <row r="62" spans="1:9" ht="22.5" customHeight="1" x14ac:dyDescent="0.25">
      <c r="A62" s="50">
        <v>53</v>
      </c>
      <c r="B62" s="68" t="s">
        <v>82</v>
      </c>
      <c r="C62" s="69">
        <v>1</v>
      </c>
      <c r="D62" s="50" t="s">
        <v>5</v>
      </c>
      <c r="E62" s="52"/>
      <c r="F62" s="52">
        <f t="shared" si="0"/>
        <v>0</v>
      </c>
      <c r="G62" s="52"/>
      <c r="H62" s="52">
        <f t="shared" si="1"/>
        <v>0</v>
      </c>
      <c r="I62" s="53">
        <f t="shared" si="2"/>
        <v>0</v>
      </c>
    </row>
    <row r="63" spans="1:9" ht="22.5" customHeight="1" x14ac:dyDescent="0.25">
      <c r="A63" s="50">
        <v>54</v>
      </c>
      <c r="B63" s="68" t="s">
        <v>6</v>
      </c>
      <c r="C63" s="69">
        <v>1</v>
      </c>
      <c r="D63" s="50" t="s">
        <v>7</v>
      </c>
      <c r="E63" s="52"/>
      <c r="F63" s="52">
        <f t="shared" si="0"/>
        <v>0</v>
      </c>
      <c r="G63" s="52"/>
      <c r="H63" s="52">
        <f t="shared" si="1"/>
        <v>0</v>
      </c>
      <c r="I63" s="53">
        <f t="shared" si="2"/>
        <v>0</v>
      </c>
    </row>
    <row r="64" spans="1:9" ht="22.5" customHeight="1" x14ac:dyDescent="0.25">
      <c r="A64" s="50">
        <v>55</v>
      </c>
      <c r="B64" s="68" t="s">
        <v>31</v>
      </c>
      <c r="C64" s="69">
        <v>2</v>
      </c>
      <c r="D64" s="50" t="s">
        <v>5</v>
      </c>
      <c r="E64" s="52"/>
      <c r="F64" s="52">
        <f t="shared" si="0"/>
        <v>0</v>
      </c>
      <c r="G64" s="52"/>
      <c r="H64" s="52">
        <f t="shared" si="1"/>
        <v>0</v>
      </c>
      <c r="I64" s="53">
        <f t="shared" si="2"/>
        <v>0</v>
      </c>
    </row>
    <row r="65" spans="1:9" ht="22.5" customHeight="1" x14ac:dyDescent="0.25">
      <c r="A65" s="50">
        <v>56</v>
      </c>
      <c r="B65" s="68" t="s">
        <v>32</v>
      </c>
      <c r="C65" s="69">
        <v>55</v>
      </c>
      <c r="D65" s="50" t="s">
        <v>4</v>
      </c>
      <c r="E65" s="52"/>
      <c r="F65" s="52">
        <f t="shared" si="0"/>
        <v>0</v>
      </c>
      <c r="G65" s="52"/>
      <c r="H65" s="52">
        <f t="shared" si="1"/>
        <v>0</v>
      </c>
      <c r="I65" s="53">
        <f t="shared" si="2"/>
        <v>0</v>
      </c>
    </row>
    <row r="66" spans="1:9" ht="22.5" customHeight="1" x14ac:dyDescent="0.25">
      <c r="A66" s="50">
        <v>57</v>
      </c>
      <c r="B66" s="68" t="s">
        <v>71</v>
      </c>
      <c r="C66" s="69">
        <v>1</v>
      </c>
      <c r="D66" s="50" t="s">
        <v>7</v>
      </c>
      <c r="E66" s="52"/>
      <c r="F66" s="52">
        <f t="shared" si="0"/>
        <v>0</v>
      </c>
      <c r="G66" s="52"/>
      <c r="H66" s="52">
        <f t="shared" si="1"/>
        <v>0</v>
      </c>
      <c r="I66" s="53">
        <f t="shared" si="2"/>
        <v>0</v>
      </c>
    </row>
    <row r="67" spans="1:9" ht="22.5" customHeight="1" x14ac:dyDescent="0.25">
      <c r="A67" s="50">
        <v>58</v>
      </c>
      <c r="B67" s="68" t="s">
        <v>33</v>
      </c>
      <c r="C67" s="69">
        <v>8</v>
      </c>
      <c r="D67" s="50" t="s">
        <v>5</v>
      </c>
      <c r="E67" s="52"/>
      <c r="F67" s="52">
        <f t="shared" si="0"/>
        <v>0</v>
      </c>
      <c r="G67" s="52"/>
      <c r="H67" s="52">
        <f t="shared" si="1"/>
        <v>0</v>
      </c>
      <c r="I67" s="53">
        <f t="shared" si="2"/>
        <v>0</v>
      </c>
    </row>
    <row r="68" spans="1:9" ht="22.5" customHeight="1" x14ac:dyDescent="0.25">
      <c r="A68" s="50">
        <v>59</v>
      </c>
      <c r="B68" s="68" t="s">
        <v>72</v>
      </c>
      <c r="C68" s="69">
        <v>1</v>
      </c>
      <c r="D68" s="50" t="s">
        <v>7</v>
      </c>
      <c r="E68" s="52"/>
      <c r="F68" s="52">
        <f t="shared" si="0"/>
        <v>0</v>
      </c>
      <c r="G68" s="52"/>
      <c r="H68" s="52">
        <f t="shared" si="1"/>
        <v>0</v>
      </c>
      <c r="I68" s="53">
        <f t="shared" si="2"/>
        <v>0</v>
      </c>
    </row>
    <row r="69" spans="1:9" ht="22.5" customHeight="1" x14ac:dyDescent="0.25">
      <c r="A69" s="50">
        <v>60</v>
      </c>
      <c r="B69" s="68" t="s">
        <v>73</v>
      </c>
      <c r="C69" s="69">
        <v>490</v>
      </c>
      <c r="D69" s="50" t="s">
        <v>4</v>
      </c>
      <c r="E69" s="52"/>
      <c r="F69" s="52">
        <f t="shared" si="0"/>
        <v>0</v>
      </c>
      <c r="G69" s="52"/>
      <c r="H69" s="52">
        <f t="shared" si="1"/>
        <v>0</v>
      </c>
      <c r="I69" s="53">
        <f t="shared" si="2"/>
        <v>0</v>
      </c>
    </row>
    <row r="70" spans="1:9" ht="22.5" customHeight="1" x14ac:dyDescent="0.25">
      <c r="A70" s="50">
        <v>61</v>
      </c>
      <c r="B70" s="68" t="s">
        <v>34</v>
      </c>
      <c r="C70" s="69">
        <v>2</v>
      </c>
      <c r="D70" s="50" t="s">
        <v>5</v>
      </c>
      <c r="E70" s="52"/>
      <c r="F70" s="52">
        <f t="shared" si="0"/>
        <v>0</v>
      </c>
      <c r="G70" s="52"/>
      <c r="H70" s="52">
        <f t="shared" si="1"/>
        <v>0</v>
      </c>
      <c r="I70" s="53">
        <f t="shared" si="2"/>
        <v>0</v>
      </c>
    </row>
    <row r="71" spans="1:9" ht="22.5" customHeight="1" x14ac:dyDescent="0.25">
      <c r="A71" s="50">
        <v>62</v>
      </c>
      <c r="B71" s="68" t="s">
        <v>74</v>
      </c>
      <c r="C71" s="69">
        <v>1</v>
      </c>
      <c r="D71" s="50" t="s">
        <v>7</v>
      </c>
      <c r="E71" s="52"/>
      <c r="F71" s="52"/>
      <c r="G71" s="52"/>
      <c r="H71" s="52">
        <f t="shared" si="1"/>
        <v>0</v>
      </c>
      <c r="I71" s="53">
        <f t="shared" si="2"/>
        <v>0</v>
      </c>
    </row>
    <row r="72" spans="1:9" ht="22.5" customHeight="1" x14ac:dyDescent="0.25">
      <c r="A72" s="50">
        <v>63</v>
      </c>
      <c r="B72" s="70" t="s">
        <v>75</v>
      </c>
      <c r="C72" s="71">
        <v>1</v>
      </c>
      <c r="D72" s="71" t="s">
        <v>7</v>
      </c>
      <c r="E72" s="72"/>
      <c r="F72" s="72"/>
      <c r="G72" s="72">
        <v>7500</v>
      </c>
      <c r="H72" s="72">
        <f t="shared" si="1"/>
        <v>7500</v>
      </c>
      <c r="I72" s="73">
        <f t="shared" si="2"/>
        <v>7500</v>
      </c>
    </row>
    <row r="73" spans="1:9" ht="22.5" customHeight="1" x14ac:dyDescent="0.25">
      <c r="A73" s="80"/>
      <c r="B73" s="43" t="s">
        <v>53</v>
      </c>
      <c r="C73" s="80"/>
      <c r="D73" s="80"/>
      <c r="E73" s="81"/>
      <c r="F73" s="90"/>
      <c r="G73" s="81"/>
      <c r="H73" s="90"/>
      <c r="I73" s="48"/>
    </row>
    <row r="74" spans="1:9" ht="22.5" customHeight="1" x14ac:dyDescent="0.25">
      <c r="B74" s="12"/>
      <c r="C74" s="11"/>
      <c r="D74" s="11"/>
      <c r="E74" s="13"/>
      <c r="F74" s="4"/>
      <c r="G74" s="13"/>
      <c r="H74" s="4"/>
      <c r="I74" s="5"/>
    </row>
    <row r="75" spans="1:9" ht="22.5" customHeight="1" x14ac:dyDescent="0.25">
      <c r="A75" s="7">
        <v>64</v>
      </c>
      <c r="B75" s="8" t="s">
        <v>51</v>
      </c>
      <c r="C75" s="17">
        <v>7.6874999999999999E-2</v>
      </c>
      <c r="D75" s="7" t="s">
        <v>7</v>
      </c>
      <c r="E75" s="20"/>
      <c r="F75" s="9"/>
      <c r="G75" s="17"/>
      <c r="H75" s="10">
        <f>H73</f>
        <v>0</v>
      </c>
      <c r="I75" s="10">
        <f>C75*H75</f>
        <v>0</v>
      </c>
    </row>
    <row r="76" spans="1:9" s="22" customFormat="1" ht="30" customHeight="1" x14ac:dyDescent="0.25">
      <c r="A76" s="45" t="s">
        <v>52</v>
      </c>
      <c r="B76" s="33"/>
      <c r="C76" s="34"/>
      <c r="D76" s="34"/>
      <c r="E76" s="35"/>
      <c r="F76" s="35"/>
      <c r="G76" s="35"/>
      <c r="H76" s="35"/>
      <c r="I76" s="36">
        <f>I73+I75</f>
        <v>0</v>
      </c>
    </row>
    <row r="77" spans="1:9" s="22" customFormat="1" ht="30" customHeight="1" x14ac:dyDescent="0.25">
      <c r="A77" s="31" t="s">
        <v>57</v>
      </c>
      <c r="B77" s="32"/>
      <c r="C77" s="100" t="s">
        <v>78</v>
      </c>
      <c r="D77" s="100"/>
      <c r="E77" s="100"/>
      <c r="F77" s="100"/>
      <c r="G77" s="100"/>
      <c r="H77" s="100"/>
      <c r="I77" s="101"/>
    </row>
    <row r="78" spans="1:9" s="22" customFormat="1" ht="22.5" customHeight="1" x14ac:dyDescent="0.25">
      <c r="A78" s="27"/>
      <c r="B78" s="28"/>
      <c r="C78" s="27"/>
      <c r="D78" s="27"/>
      <c r="E78" s="29"/>
      <c r="F78" s="29"/>
      <c r="G78" s="29"/>
      <c r="H78" s="29"/>
      <c r="I78" s="30"/>
    </row>
    <row r="79" spans="1:9" s="22" customFormat="1" ht="22.5" customHeight="1" x14ac:dyDescent="0.25">
      <c r="A79" s="27"/>
      <c r="B79" s="28"/>
      <c r="C79" s="27"/>
      <c r="D79" s="27"/>
      <c r="E79" s="29"/>
      <c r="F79" s="29"/>
      <c r="G79" s="29"/>
      <c r="H79" s="29"/>
      <c r="I79" s="30"/>
    </row>
    <row r="80" spans="1:9" ht="22.5" customHeight="1" x14ac:dyDescent="0.25">
      <c r="E80" s="4"/>
      <c r="F80" s="4"/>
      <c r="G80" s="4"/>
      <c r="H80" s="4"/>
      <c r="I80" s="5"/>
    </row>
    <row r="81" spans="1:9" ht="22.5" customHeight="1" x14ac:dyDescent="0.25">
      <c r="E81" s="4"/>
      <c r="F81" s="4"/>
      <c r="G81" s="4"/>
      <c r="H81" s="4"/>
      <c r="I81" s="5"/>
    </row>
    <row r="82" spans="1:9" ht="22.5" customHeight="1" x14ac:dyDescent="0.25">
      <c r="E82" s="4"/>
      <c r="F82" s="4"/>
      <c r="G82" s="4"/>
      <c r="H82" s="4"/>
      <c r="I82" s="5"/>
    </row>
    <row r="83" spans="1:9" ht="22.5" customHeight="1" x14ac:dyDescent="0.25">
      <c r="A83" s="102" t="s">
        <v>94</v>
      </c>
      <c r="B83" s="103"/>
      <c r="C83" s="21"/>
      <c r="D83" s="21"/>
      <c r="E83" s="19"/>
      <c r="F83" s="19"/>
      <c r="G83" s="19"/>
      <c r="H83" s="19"/>
      <c r="I83" s="23"/>
    </row>
    <row r="84" spans="1:9" ht="30" customHeight="1" x14ac:dyDescent="0.25">
      <c r="A84" s="82">
        <v>1</v>
      </c>
      <c r="B84" s="83" t="s">
        <v>79</v>
      </c>
      <c r="C84" s="84">
        <v>3</v>
      </c>
      <c r="D84" s="84" t="s">
        <v>5</v>
      </c>
      <c r="E84" s="85"/>
      <c r="F84" s="85">
        <f>C84*E84</f>
        <v>0</v>
      </c>
      <c r="G84" s="85"/>
      <c r="H84" s="86">
        <f t="shared" ref="H84:H91" si="3">C84*G84</f>
        <v>0</v>
      </c>
      <c r="I84" s="87">
        <f t="shared" ref="I84:I91" si="4">F84+H84</f>
        <v>0</v>
      </c>
    </row>
    <row r="85" spans="1:9" ht="22.5" customHeight="1" x14ac:dyDescent="0.25">
      <c r="A85" s="50">
        <v>2</v>
      </c>
      <c r="B85" s="51" t="s">
        <v>76</v>
      </c>
      <c r="C85" s="50">
        <v>3</v>
      </c>
      <c r="D85" s="50" t="s">
        <v>5</v>
      </c>
      <c r="E85" s="52"/>
      <c r="F85" s="57">
        <f t="shared" ref="F85:F91" si="5">C85*E85</f>
        <v>0</v>
      </c>
      <c r="G85" s="52"/>
      <c r="H85" s="52">
        <f t="shared" si="3"/>
        <v>0</v>
      </c>
      <c r="I85" s="53">
        <f t="shared" si="4"/>
        <v>0</v>
      </c>
    </row>
    <row r="86" spans="1:9" ht="30" customHeight="1" x14ac:dyDescent="0.25">
      <c r="A86" s="50">
        <v>3</v>
      </c>
      <c r="B86" s="55" t="s">
        <v>50</v>
      </c>
      <c r="C86" s="60">
        <f>128/9</f>
        <v>14.222222222222221</v>
      </c>
      <c r="D86" s="56" t="s">
        <v>9</v>
      </c>
      <c r="E86" s="57"/>
      <c r="F86" s="57">
        <f t="shared" si="5"/>
        <v>0</v>
      </c>
      <c r="G86" s="57"/>
      <c r="H86" s="52">
        <f t="shared" si="3"/>
        <v>0</v>
      </c>
      <c r="I86" s="53">
        <f t="shared" si="4"/>
        <v>0</v>
      </c>
    </row>
    <row r="87" spans="1:9" ht="22.5" customHeight="1" x14ac:dyDescent="0.25">
      <c r="A87" s="50">
        <v>4</v>
      </c>
      <c r="B87" s="61" t="s">
        <v>77</v>
      </c>
      <c r="C87" s="60">
        <f>-1*C86</f>
        <v>-14.222222222222221</v>
      </c>
      <c r="D87" s="56" t="s">
        <v>9</v>
      </c>
      <c r="E87" s="57"/>
      <c r="F87" s="57">
        <f t="shared" si="5"/>
        <v>0</v>
      </c>
      <c r="G87" s="57"/>
      <c r="H87" s="52">
        <f t="shared" si="3"/>
        <v>0</v>
      </c>
      <c r="I87" s="53">
        <f t="shared" si="4"/>
        <v>0</v>
      </c>
    </row>
    <row r="88" spans="1:9" ht="22.5" customHeight="1" x14ac:dyDescent="0.25">
      <c r="A88" s="56">
        <v>5</v>
      </c>
      <c r="B88" s="68" t="s">
        <v>27</v>
      </c>
      <c r="C88" s="69">
        <v>35</v>
      </c>
      <c r="D88" s="56" t="s">
        <v>4</v>
      </c>
      <c r="E88" s="57"/>
      <c r="F88" s="57">
        <f t="shared" si="5"/>
        <v>0</v>
      </c>
      <c r="G88" s="57"/>
      <c r="H88" s="52">
        <f t="shared" si="3"/>
        <v>0</v>
      </c>
      <c r="I88" s="53">
        <f t="shared" si="4"/>
        <v>0</v>
      </c>
    </row>
    <row r="89" spans="1:9" ht="22.5" customHeight="1" x14ac:dyDescent="0.25">
      <c r="A89" s="50">
        <v>6</v>
      </c>
      <c r="B89" s="68" t="s">
        <v>30</v>
      </c>
      <c r="C89" s="69">
        <v>3</v>
      </c>
      <c r="D89" s="50" t="s">
        <v>5</v>
      </c>
      <c r="E89" s="52"/>
      <c r="F89" s="57">
        <f t="shared" si="5"/>
        <v>0</v>
      </c>
      <c r="G89" s="52"/>
      <c r="H89" s="52">
        <f t="shared" si="3"/>
        <v>0</v>
      </c>
      <c r="I89" s="53">
        <f t="shared" si="4"/>
        <v>0</v>
      </c>
    </row>
    <row r="90" spans="1:9" ht="22.5" customHeight="1" x14ac:dyDescent="0.25">
      <c r="A90" s="50">
        <v>7</v>
      </c>
      <c r="B90" s="68" t="s">
        <v>31</v>
      </c>
      <c r="C90" s="69">
        <v>1</v>
      </c>
      <c r="D90" s="50" t="s">
        <v>5</v>
      </c>
      <c r="E90" s="52"/>
      <c r="F90" s="57">
        <f t="shared" si="5"/>
        <v>0</v>
      </c>
      <c r="G90" s="52"/>
      <c r="H90" s="52">
        <f t="shared" si="3"/>
        <v>0</v>
      </c>
      <c r="I90" s="53">
        <f t="shared" si="4"/>
        <v>0</v>
      </c>
    </row>
    <row r="91" spans="1:9" ht="22.5" customHeight="1" x14ac:dyDescent="0.25">
      <c r="A91" s="71">
        <v>8</v>
      </c>
      <c r="B91" s="70" t="s">
        <v>32</v>
      </c>
      <c r="C91" s="88">
        <v>30</v>
      </c>
      <c r="D91" s="71" t="s">
        <v>4</v>
      </c>
      <c r="E91" s="72"/>
      <c r="F91" s="72">
        <f t="shared" si="5"/>
        <v>0</v>
      </c>
      <c r="G91" s="72"/>
      <c r="H91" s="72">
        <f t="shared" si="3"/>
        <v>0</v>
      </c>
      <c r="I91" s="73">
        <f t="shared" si="4"/>
        <v>0</v>
      </c>
    </row>
    <row r="92" spans="1:9" ht="22.5" customHeight="1" x14ac:dyDescent="0.25">
      <c r="B92" s="18" t="s">
        <v>95</v>
      </c>
      <c r="C92" s="11"/>
      <c r="D92" s="11"/>
      <c r="E92" s="13"/>
      <c r="F92" s="90"/>
      <c r="G92" s="81"/>
      <c r="H92" s="90"/>
      <c r="I92" s="48"/>
    </row>
    <row r="93" spans="1:9" ht="22.5" customHeight="1" x14ac:dyDescent="0.25">
      <c r="B93" s="12"/>
      <c r="C93" s="15"/>
      <c r="D93" s="11"/>
      <c r="E93" s="13"/>
      <c r="F93" s="13"/>
      <c r="G93" s="13"/>
      <c r="H93" s="13"/>
      <c r="I93" s="14"/>
    </row>
    <row r="94" spans="1:9" ht="22.5" customHeight="1" x14ac:dyDescent="0.25">
      <c r="A94" s="16">
        <v>9</v>
      </c>
      <c r="B94" s="8" t="s">
        <v>51</v>
      </c>
      <c r="C94" s="17">
        <v>7.6874999999999999E-2</v>
      </c>
      <c r="D94" s="7" t="s">
        <v>7</v>
      </c>
      <c r="E94" s="17"/>
      <c r="F94" s="17"/>
      <c r="G94" s="17"/>
      <c r="H94" s="9">
        <f>H92</f>
        <v>0</v>
      </c>
      <c r="I94" s="10">
        <f>C94*H94</f>
        <v>0</v>
      </c>
    </row>
    <row r="95" spans="1:9" s="22" customFormat="1" ht="30" customHeight="1" x14ac:dyDescent="0.25">
      <c r="A95" s="45" t="s">
        <v>96</v>
      </c>
      <c r="B95" s="33"/>
      <c r="C95" s="34"/>
      <c r="D95" s="34"/>
      <c r="E95" s="35"/>
      <c r="F95" s="35"/>
      <c r="G95" s="35"/>
      <c r="H95" s="35"/>
      <c r="I95" s="36">
        <f>I92+I94</f>
        <v>0</v>
      </c>
    </row>
    <row r="96" spans="1:9" ht="30" customHeight="1" x14ac:dyDescent="0.25">
      <c r="A96" s="31" t="s">
        <v>57</v>
      </c>
      <c r="B96" s="32"/>
      <c r="C96" s="100" t="s">
        <v>78</v>
      </c>
      <c r="D96" s="100"/>
      <c r="E96" s="100"/>
      <c r="F96" s="100"/>
      <c r="G96" s="100"/>
      <c r="H96" s="100"/>
      <c r="I96" s="101"/>
    </row>
    <row r="97" spans="1:9" ht="22.5" customHeight="1" x14ac:dyDescent="0.25">
      <c r="A97" s="92"/>
      <c r="B97" s="28"/>
      <c r="C97" s="42"/>
      <c r="D97" s="42"/>
      <c r="E97" s="42"/>
      <c r="F97" s="42"/>
      <c r="G97" s="42"/>
      <c r="H97" s="42"/>
      <c r="I97" s="42"/>
    </row>
    <row r="98" spans="1:9" ht="22.5" customHeight="1" x14ac:dyDescent="0.25">
      <c r="A98" s="27"/>
      <c r="B98" s="28"/>
      <c r="C98" s="42"/>
      <c r="D98" s="42"/>
      <c r="E98" s="42"/>
      <c r="F98" s="42"/>
      <c r="G98" s="42"/>
      <c r="H98" s="42"/>
      <c r="I98" s="42"/>
    </row>
    <row r="99" spans="1:9" ht="22.5" customHeight="1" x14ac:dyDescent="0.25">
      <c r="A99" s="102" t="s">
        <v>97</v>
      </c>
      <c r="B99" s="103"/>
      <c r="C99" s="21"/>
      <c r="D99" s="21"/>
      <c r="E99" s="19"/>
      <c r="F99" s="19"/>
      <c r="G99" s="19"/>
      <c r="H99" s="19"/>
      <c r="I99" s="23"/>
    </row>
    <row r="100" spans="1:9" ht="22.5" customHeight="1" x14ac:dyDescent="0.25">
      <c r="A100" s="82">
        <v>1</v>
      </c>
      <c r="B100" s="59" t="s">
        <v>46</v>
      </c>
      <c r="C100" s="60">
        <v>215.1</v>
      </c>
      <c r="D100" s="56" t="s">
        <v>9</v>
      </c>
      <c r="E100" s="85"/>
      <c r="F100" s="85">
        <f>C100*E100</f>
        <v>0</v>
      </c>
      <c r="G100" s="85"/>
      <c r="H100" s="86">
        <f t="shared" ref="H100:H101" si="6">C100*G100</f>
        <v>0</v>
      </c>
      <c r="I100" s="87">
        <f t="shared" ref="I100:I101" si="7">F100+H100</f>
        <v>0</v>
      </c>
    </row>
    <row r="101" spans="1:9" s="22" customFormat="1" ht="22.5" customHeight="1" x14ac:dyDescent="0.25">
      <c r="A101" s="79">
        <v>2</v>
      </c>
      <c r="B101" s="93" t="s">
        <v>92</v>
      </c>
      <c r="C101" s="94">
        <v>3298.2</v>
      </c>
      <c r="D101" s="95" t="s">
        <v>9</v>
      </c>
      <c r="E101" s="96"/>
      <c r="F101" s="97">
        <f t="shared" ref="F101" si="8">C101*E101</f>
        <v>0</v>
      </c>
      <c r="G101" s="96"/>
      <c r="H101" s="96">
        <f t="shared" si="6"/>
        <v>0</v>
      </c>
      <c r="I101" s="91">
        <f t="shared" si="7"/>
        <v>0</v>
      </c>
    </row>
    <row r="102" spans="1:9" ht="22.5" customHeight="1" x14ac:dyDescent="0.25">
      <c r="B102" s="18" t="s">
        <v>99</v>
      </c>
      <c r="C102" s="11"/>
      <c r="D102" s="11"/>
      <c r="E102" s="13"/>
      <c r="F102" s="98"/>
      <c r="G102" s="13"/>
      <c r="H102" s="98"/>
      <c r="I102" s="99"/>
    </row>
    <row r="103" spans="1:9" ht="22.5" customHeight="1" x14ac:dyDescent="0.25">
      <c r="B103" s="12"/>
      <c r="C103" s="15"/>
      <c r="D103" s="11"/>
      <c r="E103" s="13"/>
      <c r="F103" s="13"/>
      <c r="G103" s="13"/>
      <c r="H103" s="13"/>
      <c r="I103" s="14"/>
    </row>
    <row r="104" spans="1:9" ht="22.5" customHeight="1" x14ac:dyDescent="0.25">
      <c r="A104" s="16">
        <v>3</v>
      </c>
      <c r="B104" s="8" t="s">
        <v>51</v>
      </c>
      <c r="C104" s="17">
        <v>7.6874999999999999E-2</v>
      </c>
      <c r="D104" s="7" t="s">
        <v>7</v>
      </c>
      <c r="E104" s="17"/>
      <c r="F104" s="17"/>
      <c r="G104" s="17"/>
      <c r="H104" s="9">
        <f>H102</f>
        <v>0</v>
      </c>
      <c r="I104" s="10">
        <f>C104*H104</f>
        <v>0</v>
      </c>
    </row>
    <row r="105" spans="1:9" ht="30" customHeight="1" x14ac:dyDescent="0.25">
      <c r="A105" s="45" t="s">
        <v>98</v>
      </c>
      <c r="B105" s="33"/>
      <c r="C105" s="34"/>
      <c r="D105" s="34"/>
      <c r="E105" s="35"/>
      <c r="F105" s="35"/>
      <c r="G105" s="35"/>
      <c r="H105" s="35"/>
      <c r="I105" s="36">
        <f>I102+I104</f>
        <v>0</v>
      </c>
    </row>
    <row r="106" spans="1:9" ht="30" customHeight="1" x14ac:dyDescent="0.25">
      <c r="A106" s="31" t="s">
        <v>57</v>
      </c>
      <c r="B106" s="32"/>
      <c r="C106" s="100" t="s">
        <v>78</v>
      </c>
      <c r="D106" s="100"/>
      <c r="E106" s="100"/>
      <c r="F106" s="100"/>
      <c r="G106" s="100"/>
      <c r="H106" s="100"/>
      <c r="I106" s="101"/>
    </row>
    <row r="107" spans="1:9" ht="22.5" customHeight="1" x14ac:dyDescent="0.25">
      <c r="A107" s="27"/>
      <c r="B107" s="28"/>
      <c r="C107" s="42"/>
      <c r="D107" s="42"/>
      <c r="E107" s="42"/>
      <c r="F107" s="42"/>
      <c r="G107" s="42"/>
      <c r="H107" s="42"/>
      <c r="I107" s="42"/>
    </row>
    <row r="108" spans="1:9" ht="22.5" customHeight="1" thickBot="1" x14ac:dyDescent="0.3">
      <c r="E108" s="4"/>
      <c r="F108" s="4"/>
      <c r="G108" s="4"/>
      <c r="H108" s="4"/>
      <c r="I108" s="5"/>
    </row>
    <row r="109" spans="1:9" ht="45" customHeight="1" x14ac:dyDescent="0.25">
      <c r="A109" s="44" t="s">
        <v>54</v>
      </c>
      <c r="B109" s="39"/>
      <c r="C109" s="40"/>
      <c r="D109" s="40"/>
      <c r="E109" s="41"/>
      <c r="F109" s="41"/>
      <c r="G109" s="41"/>
      <c r="H109" s="104">
        <f>I95+I76</f>
        <v>0</v>
      </c>
      <c r="I109" s="105"/>
    </row>
    <row r="110" spans="1:9" ht="45" customHeight="1" thickBot="1" x14ac:dyDescent="0.3">
      <c r="A110" s="37" t="s">
        <v>57</v>
      </c>
      <c r="B110" s="38"/>
      <c r="C110" s="106" t="s">
        <v>78</v>
      </c>
      <c r="D110" s="106"/>
      <c r="E110" s="106"/>
      <c r="F110" s="106"/>
      <c r="G110" s="106"/>
      <c r="H110" s="106"/>
      <c r="I110" s="107"/>
    </row>
    <row r="111" spans="1:9" x14ac:dyDescent="0.25">
      <c r="E111" s="4"/>
      <c r="F111" s="4"/>
      <c r="G111" s="4"/>
      <c r="H111" s="4"/>
      <c r="I111" s="5"/>
    </row>
    <row r="112" spans="1:9" x14ac:dyDescent="0.25">
      <c r="E112" s="4"/>
      <c r="F112" s="4"/>
      <c r="G112" s="4"/>
      <c r="H112" s="4"/>
      <c r="I112" s="5"/>
    </row>
    <row r="113" spans="5:9" x14ac:dyDescent="0.25">
      <c r="E113" s="4"/>
      <c r="F113" s="4"/>
      <c r="G113" s="4"/>
      <c r="H113" s="4"/>
      <c r="I113" s="5"/>
    </row>
    <row r="114" spans="5:9" x14ac:dyDescent="0.25">
      <c r="E114" s="4"/>
      <c r="F114" s="4"/>
      <c r="G114" s="4"/>
      <c r="H114" s="4"/>
      <c r="I114" s="5"/>
    </row>
    <row r="115" spans="5:9" x14ac:dyDescent="0.25">
      <c r="E115" s="4"/>
      <c r="F115" s="4"/>
      <c r="G115" s="4"/>
      <c r="H115" s="4"/>
      <c r="I115" s="5"/>
    </row>
    <row r="116" spans="5:9" x14ac:dyDescent="0.25">
      <c r="E116" s="4"/>
      <c r="F116" s="4"/>
      <c r="G116" s="4"/>
      <c r="H116" s="4"/>
      <c r="I116" s="5"/>
    </row>
    <row r="117" spans="5:9" x14ac:dyDescent="0.25">
      <c r="E117" s="4"/>
      <c r="F117" s="4"/>
      <c r="G117" s="4"/>
      <c r="H117" s="4"/>
      <c r="I117" s="5"/>
    </row>
    <row r="118" spans="5:9" x14ac:dyDescent="0.25">
      <c r="E118" s="4"/>
      <c r="F118" s="4"/>
      <c r="G118" s="4"/>
      <c r="H118" s="4"/>
      <c r="I118" s="5"/>
    </row>
    <row r="119" spans="5:9" x14ac:dyDescent="0.25">
      <c r="E119" s="4"/>
      <c r="F119" s="4"/>
      <c r="G119" s="4"/>
      <c r="H119" s="4"/>
      <c r="I119" s="5"/>
    </row>
    <row r="120" spans="5:9" x14ac:dyDescent="0.25">
      <c r="E120" s="4"/>
      <c r="F120" s="4"/>
      <c r="G120" s="4"/>
      <c r="H120" s="4"/>
      <c r="I120" s="5"/>
    </row>
    <row r="121" spans="5:9" ht="30" customHeight="1" x14ac:dyDescent="0.25">
      <c r="E121" s="4"/>
      <c r="F121" s="4"/>
      <c r="G121" s="4"/>
      <c r="H121" s="4"/>
      <c r="I121" s="5"/>
    </row>
    <row r="122" spans="5:9" x14ac:dyDescent="0.25">
      <c r="E122" s="4"/>
      <c r="F122" s="4"/>
      <c r="G122" s="4"/>
      <c r="H122" s="4"/>
      <c r="I122" s="5"/>
    </row>
    <row r="123" spans="5:9" x14ac:dyDescent="0.25">
      <c r="E123" s="4"/>
      <c r="F123" s="4"/>
      <c r="G123" s="4"/>
      <c r="H123" s="4"/>
      <c r="I123" s="5"/>
    </row>
    <row r="124" spans="5:9" x14ac:dyDescent="0.25">
      <c r="E124" s="4"/>
      <c r="F124" s="4"/>
      <c r="G124" s="4"/>
      <c r="H124" s="4"/>
      <c r="I124" s="5"/>
    </row>
    <row r="125" spans="5:9" x14ac:dyDescent="0.25">
      <c r="E125" s="4"/>
      <c r="F125" s="4"/>
      <c r="G125" s="4"/>
      <c r="H125" s="4"/>
      <c r="I125" s="5"/>
    </row>
    <row r="126" spans="5:9" x14ac:dyDescent="0.25">
      <c r="E126" s="4"/>
      <c r="F126" s="4"/>
      <c r="G126" s="4"/>
      <c r="H126" s="4"/>
      <c r="I126" s="5"/>
    </row>
    <row r="127" spans="5:9" x14ac:dyDescent="0.25">
      <c r="E127" s="4"/>
      <c r="F127" s="4"/>
      <c r="G127" s="4"/>
      <c r="H127" s="4"/>
      <c r="I127" s="5"/>
    </row>
    <row r="128" spans="5:9" x14ac:dyDescent="0.25">
      <c r="E128" s="4"/>
      <c r="F128" s="4"/>
      <c r="G128" s="4"/>
      <c r="H128" s="4"/>
      <c r="I128" s="5"/>
    </row>
    <row r="129" spans="2:9" x14ac:dyDescent="0.25">
      <c r="E129" s="4"/>
      <c r="F129" s="4"/>
      <c r="G129" s="4"/>
      <c r="H129" s="4"/>
      <c r="I129" s="5"/>
    </row>
    <row r="130" spans="2:9" x14ac:dyDescent="0.25">
      <c r="E130" s="4"/>
      <c r="F130" s="4"/>
      <c r="G130" s="4"/>
      <c r="H130" s="4"/>
      <c r="I130" s="5"/>
    </row>
    <row r="131" spans="2:9" x14ac:dyDescent="0.25">
      <c r="E131" s="4"/>
      <c r="F131" s="4"/>
      <c r="G131" s="4"/>
      <c r="H131" s="4"/>
      <c r="I131" s="5"/>
    </row>
    <row r="132" spans="2:9" x14ac:dyDescent="0.25">
      <c r="E132" s="4"/>
      <c r="F132" s="4"/>
      <c r="G132" s="4"/>
      <c r="H132" s="4"/>
      <c r="I132" s="5"/>
    </row>
    <row r="133" spans="2:9" x14ac:dyDescent="0.25">
      <c r="E133" s="4"/>
      <c r="F133" s="4"/>
      <c r="G133" s="4"/>
      <c r="H133" s="4"/>
      <c r="I133" s="5"/>
    </row>
    <row r="134" spans="2:9" x14ac:dyDescent="0.25">
      <c r="E134" s="4"/>
      <c r="F134" s="4"/>
      <c r="G134" s="4"/>
      <c r="H134" s="4"/>
      <c r="I134" s="5"/>
    </row>
    <row r="135" spans="2:9" x14ac:dyDescent="0.25">
      <c r="E135" s="4"/>
      <c r="F135" s="4"/>
      <c r="G135" s="4"/>
      <c r="H135" s="4"/>
      <c r="I135" s="5"/>
    </row>
    <row r="136" spans="2:9" x14ac:dyDescent="0.25">
      <c r="B136" s="2"/>
      <c r="E136" s="4"/>
      <c r="F136" s="4"/>
      <c r="G136" s="4"/>
      <c r="H136" s="4"/>
      <c r="I136" s="5"/>
    </row>
    <row r="137" spans="2:9" ht="30" customHeight="1" x14ac:dyDescent="0.25">
      <c r="E137" s="4"/>
      <c r="F137" s="4"/>
      <c r="G137" s="4"/>
      <c r="H137" s="4"/>
      <c r="I137" s="5"/>
    </row>
    <row r="138" spans="2:9" x14ac:dyDescent="0.25">
      <c r="E138" s="4"/>
      <c r="F138" s="4"/>
      <c r="G138" s="4"/>
      <c r="H138" s="4"/>
      <c r="I138" s="5"/>
    </row>
    <row r="139" spans="2:9" x14ac:dyDescent="0.25">
      <c r="E139" s="4"/>
      <c r="F139" s="4"/>
      <c r="G139" s="4"/>
      <c r="H139" s="4"/>
      <c r="I139" s="5"/>
    </row>
    <row r="140" spans="2:9" x14ac:dyDescent="0.25">
      <c r="E140" s="4"/>
      <c r="F140" s="4"/>
      <c r="G140" s="4"/>
      <c r="H140" s="4"/>
      <c r="I140" s="5"/>
    </row>
    <row r="141" spans="2:9" x14ac:dyDescent="0.25">
      <c r="E141" s="4"/>
      <c r="F141" s="4"/>
      <c r="G141" s="4"/>
      <c r="H141" s="4"/>
      <c r="I141" s="5"/>
    </row>
    <row r="142" spans="2:9" x14ac:dyDescent="0.25">
      <c r="E142" s="4"/>
      <c r="F142" s="4"/>
      <c r="G142" s="4"/>
      <c r="H142" s="4"/>
      <c r="I142" s="5"/>
    </row>
    <row r="143" spans="2:9" x14ac:dyDescent="0.25">
      <c r="E143" s="4"/>
      <c r="F143" s="4"/>
      <c r="G143" s="4"/>
      <c r="H143" s="4"/>
      <c r="I143" s="5"/>
    </row>
    <row r="144" spans="2:9" x14ac:dyDescent="0.25">
      <c r="E144" s="4"/>
      <c r="F144" s="4"/>
      <c r="G144" s="4"/>
      <c r="H144" s="4"/>
      <c r="I144" s="5"/>
    </row>
    <row r="145" spans="2:9" x14ac:dyDescent="0.25">
      <c r="E145" s="4"/>
      <c r="F145" s="4"/>
      <c r="G145" s="4"/>
      <c r="H145" s="4"/>
      <c r="I145" s="5"/>
    </row>
    <row r="146" spans="2:9" x14ac:dyDescent="0.25">
      <c r="E146" s="4"/>
      <c r="F146" s="4"/>
      <c r="G146" s="4"/>
      <c r="H146" s="4"/>
      <c r="I146" s="5"/>
    </row>
    <row r="147" spans="2:9" x14ac:dyDescent="0.25">
      <c r="E147" s="4"/>
      <c r="F147" s="4"/>
      <c r="G147" s="4"/>
      <c r="H147" s="4"/>
      <c r="I147" s="5"/>
    </row>
    <row r="148" spans="2:9" x14ac:dyDescent="0.25">
      <c r="E148" s="4"/>
      <c r="F148" s="4"/>
      <c r="G148" s="4"/>
      <c r="H148" s="4"/>
      <c r="I148" s="5"/>
    </row>
    <row r="149" spans="2:9" x14ac:dyDescent="0.25">
      <c r="E149" s="4"/>
      <c r="F149" s="4"/>
      <c r="G149" s="4"/>
      <c r="H149" s="4"/>
      <c r="I149" s="5"/>
    </row>
    <row r="150" spans="2:9" x14ac:dyDescent="0.25">
      <c r="E150" s="4"/>
      <c r="F150" s="4"/>
      <c r="G150" s="4"/>
      <c r="H150" s="4"/>
      <c r="I150" s="5"/>
    </row>
    <row r="151" spans="2:9" x14ac:dyDescent="0.25">
      <c r="E151" s="4"/>
      <c r="F151" s="4"/>
      <c r="G151" s="4"/>
      <c r="H151" s="4"/>
      <c r="I151" s="5"/>
    </row>
    <row r="152" spans="2:9" x14ac:dyDescent="0.25">
      <c r="B152" s="2"/>
      <c r="E152" s="4"/>
      <c r="F152" s="4"/>
      <c r="G152" s="4"/>
      <c r="H152" s="4"/>
      <c r="I152" s="5"/>
    </row>
    <row r="153" spans="2:9" x14ac:dyDescent="0.25">
      <c r="E153" s="4"/>
      <c r="F153" s="4"/>
      <c r="G153" s="4"/>
      <c r="H153" s="4"/>
      <c r="I153" s="5"/>
    </row>
    <row r="154" spans="2:9" x14ac:dyDescent="0.25">
      <c r="E154" s="4"/>
      <c r="F154" s="4"/>
      <c r="G154" s="4"/>
      <c r="H154" s="4"/>
      <c r="I154" s="5"/>
    </row>
    <row r="155" spans="2:9" x14ac:dyDescent="0.25">
      <c r="E155" s="4"/>
      <c r="F155" s="4"/>
      <c r="G155" s="4"/>
      <c r="H155" s="4"/>
      <c r="I155" s="5"/>
    </row>
    <row r="156" spans="2:9" x14ac:dyDescent="0.25">
      <c r="E156" s="4"/>
      <c r="F156" s="4"/>
      <c r="G156" s="4"/>
      <c r="H156" s="4"/>
      <c r="I156" s="5"/>
    </row>
    <row r="157" spans="2:9" x14ac:dyDescent="0.25">
      <c r="E157" s="4"/>
      <c r="F157" s="4"/>
      <c r="G157" s="4"/>
      <c r="H157" s="4"/>
      <c r="I157" s="5"/>
    </row>
    <row r="158" spans="2:9" x14ac:dyDescent="0.25">
      <c r="E158" s="4"/>
      <c r="F158" s="4"/>
      <c r="G158" s="4"/>
      <c r="H158" s="4"/>
      <c r="I158" s="5"/>
    </row>
    <row r="159" spans="2:9" x14ac:dyDescent="0.25">
      <c r="E159" s="4"/>
      <c r="F159" s="4"/>
      <c r="G159" s="4"/>
      <c r="H159" s="4"/>
      <c r="I159" s="5"/>
    </row>
    <row r="160" spans="2:9" x14ac:dyDescent="0.25">
      <c r="E160" s="4"/>
      <c r="F160" s="4"/>
      <c r="G160" s="4"/>
      <c r="H160" s="4"/>
      <c r="I160" s="5"/>
    </row>
    <row r="161" spans="5:9" x14ac:dyDescent="0.25">
      <c r="E161" s="4"/>
      <c r="F161" s="4"/>
      <c r="G161" s="4"/>
      <c r="H161" s="4"/>
      <c r="I161" s="5"/>
    </row>
    <row r="162" spans="5:9" x14ac:dyDescent="0.25">
      <c r="E162" s="4"/>
      <c r="F162" s="4"/>
      <c r="G162" s="4"/>
      <c r="H162" s="4"/>
      <c r="I162" s="5"/>
    </row>
    <row r="163" spans="5:9" x14ac:dyDescent="0.25">
      <c r="E163" s="4"/>
      <c r="F163" s="4"/>
      <c r="G163" s="4"/>
      <c r="H163" s="4"/>
      <c r="I163" s="5"/>
    </row>
    <row r="164" spans="5:9" x14ac:dyDescent="0.25">
      <c r="E164" s="4"/>
      <c r="F164" s="4"/>
      <c r="G164" s="4"/>
      <c r="H164" s="4"/>
      <c r="I164" s="5"/>
    </row>
    <row r="165" spans="5:9" x14ac:dyDescent="0.25">
      <c r="E165" s="4"/>
      <c r="F165" s="4"/>
      <c r="G165" s="4"/>
      <c r="H165" s="4"/>
      <c r="I165" s="5"/>
    </row>
    <row r="166" spans="5:9" x14ac:dyDescent="0.25">
      <c r="I166" s="5"/>
    </row>
  </sheetData>
  <mergeCells count="13">
    <mergeCell ref="A8:B8"/>
    <mergeCell ref="A3:I3"/>
    <mergeCell ref="A4:I4"/>
    <mergeCell ref="A5:I5"/>
    <mergeCell ref="A6:I6"/>
    <mergeCell ref="A7:I7"/>
    <mergeCell ref="C77:I77"/>
    <mergeCell ref="A83:B83"/>
    <mergeCell ref="C96:I96"/>
    <mergeCell ref="H109:I109"/>
    <mergeCell ref="C110:I110"/>
    <mergeCell ref="A99:B99"/>
    <mergeCell ref="C106:I106"/>
  </mergeCells>
  <printOptions horizontalCentered="1"/>
  <pageMargins left="1.2" right="0.7" top="0.75" bottom="0.75" header="0.3" footer="0.3"/>
  <pageSetup paperSize="3" fitToHeight="0" orientation="landscape" horizontalDpi="1200" verticalDpi="1200" r:id="rId1"/>
  <headerFooter>
    <oddFooter>&amp;LSmall Arrow Engineering&amp;CSection 00300B Page &amp;P&amp;RBid Form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 Bid Price Schedule</vt:lpstr>
      <vt:lpstr>'Unit Bid Price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Dunlap-PC</dc:creator>
  <cp:lastModifiedBy>Troy Dunlap-PC</cp:lastModifiedBy>
  <cp:lastPrinted>2020-09-02T20:47:35Z</cp:lastPrinted>
  <dcterms:created xsi:type="dcterms:W3CDTF">2020-02-10T20:30:19Z</dcterms:created>
  <dcterms:modified xsi:type="dcterms:W3CDTF">2020-09-03T16:32:36Z</dcterms:modified>
</cp:coreProperties>
</file>