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PSCHNAS1\Purchasing\Bid Files\FY 23\Bid 23-22 Commodity Processing For School Nutrition Dept 2023-2024\3 - FINAL POSTED Solicitation Docs\"/>
    </mc:Choice>
  </mc:AlternateContent>
  <xr:revisionPtr revIDLastSave="0" documentId="13_ncr:1_{F659E8F5-D74A-4532-8DDF-A73DA63ED23F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Sheet1" sheetId="1" r:id="rId1"/>
  </sheets>
  <definedNames>
    <definedName name="_xlnm.Print_Area" localSheetId="0">Sheet1!$A$1:$R$51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O42" i="1" s="1"/>
  <c r="I34" i="1"/>
  <c r="N34" i="1" s="1"/>
  <c r="I32" i="1"/>
  <c r="O32" i="1" s="1"/>
  <c r="I27" i="1"/>
  <c r="J27" i="1" s="1"/>
  <c r="P27" i="1" s="1"/>
  <c r="I28" i="1"/>
  <c r="J28" i="1" s="1"/>
  <c r="P28" i="1" s="1"/>
  <c r="I29" i="1"/>
  <c r="O29" i="1" s="1"/>
  <c r="I7" i="1"/>
  <c r="N7" i="1" s="1"/>
  <c r="I53" i="1"/>
  <c r="N53" i="1" s="1"/>
  <c r="J53" i="1"/>
  <c r="P53" i="1" s="1"/>
  <c r="N27" i="1" l="1"/>
  <c r="O28" i="1"/>
  <c r="Q28" i="1" s="1"/>
  <c r="R28" i="1" s="1"/>
  <c r="O34" i="1"/>
  <c r="J7" i="1"/>
  <c r="P7" i="1" s="1"/>
  <c r="N29" i="1"/>
  <c r="J29" i="1"/>
  <c r="P29" i="1" s="1"/>
  <c r="Q29" i="1" s="1"/>
  <c r="R29" i="1" s="1"/>
  <c r="O7" i="1"/>
  <c r="N28" i="1"/>
  <c r="J42" i="1"/>
  <c r="P42" i="1" s="1"/>
  <c r="N42" i="1"/>
  <c r="Q42" i="1" s="1"/>
  <c r="R42" i="1" s="1"/>
  <c r="J34" i="1"/>
  <c r="P34" i="1" s="1"/>
  <c r="Q34" i="1" s="1"/>
  <c r="R34" i="1" s="1"/>
  <c r="J32" i="1"/>
  <c r="P32" i="1" s="1"/>
  <c r="N32" i="1"/>
  <c r="O27" i="1"/>
  <c r="Q27" i="1" s="1"/>
  <c r="R27" i="1" s="1"/>
  <c r="O53" i="1"/>
  <c r="Q53" i="1" s="1"/>
  <c r="R53" i="1" s="1"/>
  <c r="Q7" i="1" l="1"/>
  <c r="R7" i="1" s="1"/>
  <c r="Q32" i="1"/>
  <c r="R32" i="1" s="1"/>
  <c r="I21" i="1" l="1"/>
  <c r="O21" i="1" s="1"/>
  <c r="J21" i="1" l="1"/>
  <c r="P21" i="1" s="1"/>
  <c r="N21" i="1"/>
  <c r="Q21" i="1" l="1"/>
  <c r="R21" i="1" s="1"/>
  <c r="I16" i="1" l="1"/>
  <c r="N16" i="1" s="1"/>
  <c r="I17" i="1"/>
  <c r="N17" i="1" s="1"/>
  <c r="J17" i="1" l="1"/>
  <c r="P17" i="1" s="1"/>
  <c r="O16" i="1"/>
  <c r="O17" i="1"/>
  <c r="J16" i="1"/>
  <c r="P16" i="1" s="1"/>
  <c r="Q16" i="1" s="1"/>
  <c r="R16" i="1" s="1"/>
  <c r="I8" i="1"/>
  <c r="N8" i="1" s="1"/>
  <c r="Q17" i="1" l="1"/>
  <c r="R17" i="1" s="1"/>
  <c r="J8" i="1"/>
  <c r="P8" i="1" s="1"/>
  <c r="O8" i="1"/>
  <c r="Q8" i="1" l="1"/>
  <c r="R8" i="1" s="1"/>
  <c r="I26" i="1" l="1"/>
  <c r="O26" i="1" s="1"/>
  <c r="I30" i="1"/>
  <c r="J30" i="1" s="1"/>
  <c r="P30" i="1" s="1"/>
  <c r="I25" i="1"/>
  <c r="O25" i="1" s="1"/>
  <c r="I24" i="1"/>
  <c r="O24" i="1" s="1"/>
  <c r="O30" i="1" l="1"/>
  <c r="N30" i="1"/>
  <c r="J26" i="1"/>
  <c r="P26" i="1" s="1"/>
  <c r="N26" i="1"/>
  <c r="J25" i="1"/>
  <c r="P25" i="1" s="1"/>
  <c r="N25" i="1"/>
  <c r="J24" i="1"/>
  <c r="P24" i="1" s="1"/>
  <c r="N24" i="1"/>
  <c r="Q30" i="1" l="1"/>
  <c r="R30" i="1" s="1"/>
  <c r="Q26" i="1"/>
  <c r="R26" i="1" s="1"/>
  <c r="Q25" i="1"/>
  <c r="R25" i="1" s="1"/>
  <c r="Q24" i="1"/>
  <c r="R24" i="1" s="1"/>
  <c r="I12" i="1" l="1"/>
  <c r="J12" i="1" s="1"/>
  <c r="P12" i="1" s="1"/>
  <c r="I10" i="1"/>
  <c r="J10" i="1" s="1"/>
  <c r="P10" i="1" s="1"/>
  <c r="I11" i="1"/>
  <c r="J11" i="1" s="1"/>
  <c r="P11" i="1" s="1"/>
  <c r="O11" i="1" l="1"/>
  <c r="N11" i="1"/>
  <c r="O10" i="1"/>
  <c r="N10" i="1"/>
  <c r="O12" i="1"/>
  <c r="N12" i="1"/>
  <c r="Q10" i="1" l="1"/>
  <c r="R10" i="1" s="1"/>
  <c r="Q11" i="1"/>
  <c r="R11" i="1" s="1"/>
  <c r="Q12" i="1"/>
  <c r="R12" i="1" s="1"/>
  <c r="I52" i="1" l="1"/>
  <c r="N52" i="1" s="1"/>
  <c r="J52" i="1" l="1"/>
  <c r="P52" i="1" s="1"/>
  <c r="O52" i="1"/>
  <c r="Q52" i="1" l="1"/>
  <c r="R52" i="1" s="1"/>
  <c r="I38" i="1" l="1"/>
  <c r="J38" i="1" s="1"/>
  <c r="P38" i="1" s="1"/>
  <c r="I39" i="1"/>
  <c r="J39" i="1" s="1"/>
  <c r="P39" i="1" s="1"/>
  <c r="I40" i="1"/>
  <c r="O40" i="1" s="1"/>
  <c r="N40" i="1" l="1"/>
  <c r="J40" i="1"/>
  <c r="P40" i="1" s="1"/>
  <c r="O39" i="1"/>
  <c r="N39" i="1"/>
  <c r="O38" i="1"/>
  <c r="N38" i="1"/>
  <c r="Q39" i="1" l="1"/>
  <c r="R39" i="1" s="1"/>
  <c r="Q38" i="1"/>
  <c r="R38" i="1" s="1"/>
  <c r="Q40" i="1"/>
  <c r="R40" i="1" s="1"/>
  <c r="I14" i="1" l="1"/>
  <c r="J14" i="1" s="1"/>
  <c r="P14" i="1" s="1"/>
  <c r="I13" i="1"/>
  <c r="N13" i="1" s="1"/>
  <c r="J13" i="1" l="1"/>
  <c r="P13" i="1" s="1"/>
  <c r="O13" i="1"/>
  <c r="O14" i="1"/>
  <c r="N14" i="1"/>
  <c r="Q13" i="1" l="1"/>
  <c r="R13" i="1" s="1"/>
  <c r="Q14" i="1"/>
  <c r="R14" i="1" s="1"/>
  <c r="I36" i="1" l="1"/>
  <c r="O36" i="1" s="1"/>
  <c r="J36" i="1" l="1"/>
  <c r="P36" i="1" s="1"/>
  <c r="N36" i="1"/>
  <c r="Q36" i="1" l="1"/>
  <c r="R36" i="1" s="1"/>
  <c r="I37" i="1"/>
  <c r="N37" i="1" s="1"/>
  <c r="O37" i="1" l="1"/>
  <c r="J37" i="1"/>
  <c r="P37" i="1" s="1"/>
  <c r="Q37" i="1" l="1"/>
  <c r="R37" i="1" s="1"/>
  <c r="I6" i="1"/>
  <c r="J6" i="1" s="1"/>
  <c r="P6" i="1" s="1"/>
  <c r="I19" i="1"/>
  <c r="J19" i="1" s="1"/>
  <c r="P19" i="1" s="1"/>
  <c r="N6" i="1" l="1"/>
  <c r="O6" i="1"/>
  <c r="O19" i="1"/>
  <c r="N19" i="1"/>
  <c r="I5" i="1"/>
  <c r="I46" i="1"/>
  <c r="I51" i="1"/>
  <c r="O51" i="1" s="1"/>
  <c r="I50" i="1"/>
  <c r="O50" i="1" s="1"/>
  <c r="I47" i="1"/>
  <c r="N47" i="1" s="1"/>
  <c r="I45" i="1"/>
  <c r="N45" i="1" s="1"/>
  <c r="I15" i="1"/>
  <c r="N15" i="1" s="1"/>
  <c r="J46" i="1" l="1"/>
  <c r="P46" i="1" s="1"/>
  <c r="N46" i="1"/>
  <c r="O46" i="1"/>
  <c r="O15" i="1"/>
  <c r="O45" i="1"/>
  <c r="Q6" i="1"/>
  <c r="R6" i="1" s="1"/>
  <c r="J15" i="1"/>
  <c r="P15" i="1" s="1"/>
  <c r="J5" i="1"/>
  <c r="P5" i="1" s="1"/>
  <c r="O5" i="1"/>
  <c r="N5" i="1"/>
  <c r="Q19" i="1"/>
  <c r="R19" i="1" s="1"/>
  <c r="J45" i="1"/>
  <c r="P45" i="1" s="1"/>
  <c r="J51" i="1"/>
  <c r="P51" i="1" s="1"/>
  <c r="J47" i="1"/>
  <c r="P47" i="1" s="1"/>
  <c r="N51" i="1"/>
  <c r="O47" i="1"/>
  <c r="N50" i="1"/>
  <c r="J50" i="1"/>
  <c r="P50" i="1" s="1"/>
  <c r="Q46" i="1" l="1"/>
  <c r="R46" i="1" s="1"/>
  <c r="Q45" i="1"/>
  <c r="R45" i="1" s="1"/>
  <c r="Q15" i="1"/>
  <c r="R15" i="1" s="1"/>
  <c r="Q50" i="1"/>
  <c r="R50" i="1" s="1"/>
  <c r="Q5" i="1"/>
  <c r="R5" i="1" s="1"/>
  <c r="Q51" i="1"/>
  <c r="R51" i="1" s="1"/>
  <c r="Q47" i="1"/>
  <c r="R47" i="1" s="1"/>
</calcChain>
</file>

<file path=xl/sharedStrings.xml><?xml version="1.0" encoding="utf-8"?>
<sst xmlns="http://schemas.openxmlformats.org/spreadsheetml/2006/main" count="178" uniqueCount="168">
  <si>
    <t>Vendor Section to Complete</t>
  </si>
  <si>
    <t>Item #</t>
  </si>
  <si>
    <t>Product</t>
  </si>
  <si>
    <t>Case Size</t>
  </si>
  <si>
    <t>Brand</t>
  </si>
  <si>
    <t>Crediting</t>
  </si>
  <si>
    <t>Servings Needed</t>
  </si>
  <si>
    <t>Servings per Case</t>
  </si>
  <si>
    <t>DF lbs Needed per Case</t>
  </si>
  <si>
    <t>Total Cases Needed</t>
  </si>
  <si>
    <t>Total lbs Needed</t>
  </si>
  <si>
    <t>Bid Cost per Case</t>
  </si>
  <si>
    <t>Delivery Cost per Case</t>
  </si>
  <si>
    <t xml:space="preserve">DF Commodity Value per lb </t>
  </si>
  <si>
    <t>Total Bid Case Costs</t>
  </si>
  <si>
    <t>Total Delivery Costs</t>
  </si>
  <si>
    <t>Total commodity bulk value</t>
  </si>
  <si>
    <t>Grand Total Cost</t>
  </si>
  <si>
    <t>Serving Cost</t>
  </si>
  <si>
    <t>BEEF - BURGER, 100% BEEF, LIGHTLY SEASONED, F/C, NOT MORE THAN 25% FAT, NO SOY ADDED, &lt;200MG SODIUM, LOOSE BITE, BULK. ONE BURGER TO EQUAL AT LEAST 2 OZ M/MA PER CN LABEL OR PFS.</t>
  </si>
  <si>
    <t>115  2.21 OZ PER CASE</t>
  </si>
  <si>
    <t>TYSON 10000069104 OR TYSON 10000015320 OR INTEGRATED C32225B OR MAID RITE 75156-93320 OR DON LEE CNQ092253 OR JTM CP5670 OR PRE-APPROVED EQUAL</t>
  </si>
  <si>
    <t>2.21 OZ = 2 M/MA</t>
  </si>
  <si>
    <t>BEEF - BURGER, 100% BEEF, LIGTHLY SEASONED, F/C, NOT MORE THAN 30% FAT, NO SOY ADDED, &lt;375 MG SODIUM, LOOSE BITE, BULK, NO WRAPPERS. ONE BURGER TO EQUAL AT LEAST 2.5 OZ M/MA PER CN LABEL OR PFS.</t>
  </si>
  <si>
    <t>TYSON 10000096170 OR TYSON 10000015932 OR INTEGRATED C32300B-NF OR MAID RITE 75156-93322 OR DON LEE CNQ093003 OR JTM CP5683 OR PRE-APPROVED EQUAL</t>
  </si>
  <si>
    <t>3 OZ = 3 M/MA</t>
  </si>
  <si>
    <t>BEEF - PATTY, NO SOY, W/ WG BREADING, BREADING SEASONED, EACH TO EQUAL 2 OZ M/MA AND AT LEAST 1 OZ GRAIN</t>
  </si>
  <si>
    <t>85 3.80 OZ SERVINGS PER CASE</t>
  </si>
  <si>
    <t>2 OZ M/MA AND 1 OZ GRAIN</t>
  </si>
  <si>
    <t>CHEESE BARREL 110242 OR MOZZARELLA 110244</t>
  </si>
  <si>
    <t>CHEESE - MOZZARELLA, STRING STICK, REDUCED FAT, IW, EACH = 1 M/MA</t>
  </si>
  <si>
    <t>168/ 1 OZ PER CASE</t>
  </si>
  <si>
    <t>LAND O'LAKES 59703 OR BONGARDS 402991 OR PRE-APPROVED EQUAL</t>
  </si>
  <si>
    <t>1 OZ = 1 M/MA</t>
  </si>
  <si>
    <t>CHEESE - COLBY JACK, STRING STICK, REDUCED FAT, IW, EACH = 1 M/MA</t>
  </si>
  <si>
    <t>LAND O'LAKES 44878 OR BONGARDS 402941 OR PRE-APPROVED EQUAL</t>
  </si>
  <si>
    <t>CHEESE - JALAPENO AMERICAN, PULLMAN SLICES, 2 SLICES EQUALS 1 M/MA</t>
  </si>
  <si>
    <t>160/ 0.5 OZ PER CASE</t>
  </si>
  <si>
    <t>BONGARDS 103451 OR PRE-APPROVED EQUAL</t>
  </si>
  <si>
    <t>CHEESE SAUCE - CHEDDAR, SHELF-STABLE, POUCHES, CREDITS IN THE SN PROGRAM</t>
  </si>
  <si>
    <t>6/ 106 OZ PER CASE</t>
  </si>
  <si>
    <t>3 OZ = 1 MMA</t>
  </si>
  <si>
    <t>CHEESE SAUCE - CHEDDAR WITH JALAPENO, SHELF-STABLE, CUPS, CREDITS IN THE SN PROGRAM</t>
  </si>
  <si>
    <t>140/ 3 OZ</t>
  </si>
  <si>
    <t>LAND O LAKES 39912 OR PRE-APPROVED EQUAL</t>
  </si>
  <si>
    <t>144/ 2 OZ PER CASE</t>
  </si>
  <si>
    <t>EACH 2 OZ STICK = 1 OZ M/MA AND 1 OZ GRAIN</t>
  </si>
  <si>
    <t>6/ 106 OZ POUCHES</t>
  </si>
  <si>
    <t>6 /5  LB</t>
  </si>
  <si>
    <t>6 OZ = 2 OZ M/MA &amp; 1 OZ GRAIN</t>
  </si>
  <si>
    <t>CHICKEN LEGS 100113</t>
  </si>
  <si>
    <t xml:space="preserve">6 / 5 lb (CHICKEN)                     6 / 32 oz (SAUCE)         176 SERVINGS PER CASE  </t>
  </si>
  <si>
    <t>3.9 oz of chicken &amp; sauce  = 2 oz M/MA</t>
  </si>
  <si>
    <t>BULK PACK LARGE CHICKEN 100103 - GROUP BID #1</t>
  </si>
  <si>
    <t>ALL OR NOTHING: MANUFACTURER MUST BE ABLE TO PROCESS ALL OF THE ITEMS IN THIS GROUP IN ORDER TO BID ON THIS GROUP.</t>
  </si>
  <si>
    <t>6 EACH, 120 SERVINGS PER CASE</t>
  </si>
  <si>
    <t>TYSON 10270240928 OR PRE-APPROVED EQUAL</t>
  </si>
  <si>
    <t>4.02 OZ = 2 M/MA AND 2 OZ GRAINS</t>
  </si>
  <si>
    <t>CHICKEN - DRUMSTICK, UNBREADED, UTILIZES DARK MEAT.  FULLY COOKED.  EACH TO EQUAL AT LEAST 2 M/MA</t>
  </si>
  <si>
    <t>92 SERVINGS</t>
  </si>
  <si>
    <t>TYSON 10264350928 OR PRE-APPROVED EQUAL</t>
  </si>
  <si>
    <t>1 DRUM= 2.5 oz M/MA</t>
  </si>
  <si>
    <t>226 SERVINGS</t>
  </si>
  <si>
    <t>TYSON 10703030928 OR PRE-APPROVED EQUAL</t>
  </si>
  <si>
    <t>2.12 OZ = 1 M/MA &amp; 0.5 OZ GRAIN</t>
  </si>
  <si>
    <t>CHICKEN - POPCORN, USES ALL WHITE MEAT, SPICY FLAVOR, WG BREADING, 8-12 TO EQUAL 2 OZ MA/MA AND 1 OZ GRAIN</t>
  </si>
  <si>
    <t>112 SERVINGS</t>
  </si>
  <si>
    <t>TYSON 10286860928 OR PRE-APPROVED EQUAL</t>
  </si>
  <si>
    <t>10 PC = 2 OZ M/MA &amp; 1 OZ GRAIN</t>
  </si>
  <si>
    <t>CHICKEN - POPCORN, USES ALL WHITE MEAT, MAPLE FLAVOR, WG BREADING, 5 OR 6 TO EQUAL 1 OZ MA/MA AND 1 OZ GRAIN</t>
  </si>
  <si>
    <t>149 SERVINGS PER CASE</t>
  </si>
  <si>
    <t>TYSON 29494928 OR PRE-APPROVED EQUAL</t>
  </si>
  <si>
    <t>3.25 OZ = 1 OZ M/MA &amp;  1 OZ GRAIN</t>
  </si>
  <si>
    <t>107 SERVINGS PER CASE  20.13 lb IN CASE</t>
  </si>
  <si>
    <t xml:space="preserve">TYSON 10199570378 OR PRE-APPROVED EQUAL </t>
  </si>
  <si>
    <t>3 oz= 2 oz M/MA</t>
  </si>
  <si>
    <t>FISH (FRZ AK POLLOCK) 110601</t>
  </si>
  <si>
    <t>40 SERVINGS PER CASE</t>
  </si>
  <si>
    <t>TRIDENT 429077 OR PRE-APPROVED EQUAL</t>
  </si>
  <si>
    <t>3 = 2 OZ M/MA &amp; 1 OZ GRAIN</t>
  </si>
  <si>
    <t>PEANUTS RAW SHELLED 110700</t>
  </si>
  <si>
    <t>PEANUT BUTTER - INDIVIDUAL CUP, SMOOTH, EACH = 1 M/MA</t>
  </si>
  <si>
    <t>100   1.1 OZ</t>
  </si>
  <si>
    <t>SMUCKERS 92100 OR PRE-APPROVED EQUAL</t>
  </si>
  <si>
    <t>1.1 OZ = 1 M/MA</t>
  </si>
  <si>
    <t>PEANUT BUTTER - SANDWICH, GRAPE JELLY, WG CRUSTLESS BREAD, IW, EACH = 1 OZ M/MA &amp; 1 GRAIN</t>
  </si>
  <si>
    <t>72   2.6 OZ PER CASE</t>
  </si>
  <si>
    <t>SMUCKERS 6960 OR PRE-APPROVED EQUAL</t>
  </si>
  <si>
    <t>2.6 OZ = 1 OZ M/MA &amp; 1 OZ GRAIN</t>
  </si>
  <si>
    <t>PEANUT BUTTER - SANDWICH, STRAWBERRY JELLY, WG CRUSTLESS BREAD, IW, EACH = 1 OZ M/MA &amp; 1 GRAIN</t>
  </si>
  <si>
    <t>SMUCKERS 6961 OR PRE-APPROVED EQUAL</t>
  </si>
  <si>
    <t>PEANUT BUTTER - SANDWICH, GRAPE JELLY, WG CRUSTLESS BREAD, IW, EACH = 2 OZ M/MA &amp; 2 GRAIN</t>
  </si>
  <si>
    <t>72    5.3 OZ PER CASE</t>
  </si>
  <si>
    <t>SMUCKERS 21027 OR PRE-APPROVED EQUAL</t>
  </si>
  <si>
    <t>5.3 OZ = 2 OZ M/MA &amp; 2 OZ GRAIN</t>
  </si>
  <si>
    <t>PEANUT BUTTER - SANDWICH, STRAWBERRY JELLY, WG CRUSTLESS BREAD, IW, EACH = 2 OZ M/MA &amp; 2 GRAIN</t>
  </si>
  <si>
    <t>SMUCKERS 21028 OR PRE-APPROVED EQUAL</t>
  </si>
  <si>
    <t>PORK 100193</t>
  </si>
  <si>
    <t>PORK - BBQ, PIT COOKED, SEMI DRY, NO NITRATES/NITRITES, NO ARTIFICIAL COLORS</t>
  </si>
  <si>
    <t xml:space="preserve">BROOKWOOD FARMS 12302 OR PRE -APPROVED EQUAL </t>
  </si>
  <si>
    <t>2.4 OZ = 2 OZ M/MA</t>
  </si>
  <si>
    <t>TURKEY - GROUP BID #1</t>
  </si>
  <si>
    <t>ALL OR NOTHING: MANUFACTURER MUST BE ABLE TO PROCESS ALL OF THE ITEMS IN THIS CATEGORY IN ORDER TO BID ON THIS CATEGORY.</t>
  </si>
  <si>
    <t>TURKEY - DELI MEAT, CUT IN 1.5-2.0" ROUNDS, NO NITRATES OR NITRITES</t>
  </si>
  <si>
    <t>116 1.65 OZ SERVINGS PER CASE, 12 LB CASE</t>
  </si>
  <si>
    <t>JENNIE-O 257412 OR PRE-APPROVED EQUAL</t>
  </si>
  <si>
    <t>1.65 OZ = 1 OZ M/MA</t>
  </si>
  <si>
    <t>96 3 OZ SERVINGS PER CASE, 18 LB CASE</t>
  </si>
  <si>
    <t>JENNIE-O 256818 OR PRE-APPROVED EQUAL</t>
  </si>
  <si>
    <t>3 OZ = 2 OZ M/MA</t>
  </si>
  <si>
    <t>TURKEY - STICK, UTILIZES ALL WHITE MEAT, BREAST MEAT, SMOKEY FLAVOR, IW, NO NITRATES OR NITRITES, GLUTEN AND ALLERGEN FREE. ONE STICK TO EQUAL 1 OZ M/MA. ONE STICK TO MEET SMART SNACK STANDARDS.</t>
  </si>
  <si>
    <t>400/1.2 oz. SERVINGS PER CASE,                  30 lb CASE</t>
  </si>
  <si>
    <t>JENNIE-O 207130 OR PRE-APPROVED EQUAL</t>
  </si>
  <si>
    <t xml:space="preserve">1 stick (1.2 oz) = 1 oz M/MA </t>
  </si>
  <si>
    <t>TURKEY - GROUP BID #2</t>
  </si>
  <si>
    <t>TURKEY - SAUSAGE PATTIES, UTILIZES ALL DARK MEAT, NO NITRATES OR NITRITES, EACH TO EQUAL 1 OZ M/MA</t>
  </si>
  <si>
    <t>226    1.41OZ SERVINGS PER CASE, 10 LB</t>
  </si>
  <si>
    <t>BUTTERBALL 22655 30773 OR PRE-APPROVED EQUAL</t>
  </si>
  <si>
    <t>1.41 OZ = 1 OZ M/MA</t>
  </si>
  <si>
    <t>TURKEY - DELI MEAT, UTILIZES ALL WHITE MEAT, NO NITRATES OR NITRITES, PRE-SLICED</t>
  </si>
  <si>
    <t>114 SERVINGS PER CASE, 24 LBS</t>
  </si>
  <si>
    <t>BUTTERBALL 22655 89200 OR BUTTERBALL 22655 89201 OR PRE-APPROVED EQUAL</t>
  </si>
  <si>
    <t>3.35 OZ = 2 OZ M/MA</t>
  </si>
  <si>
    <t>TURKEY - TENDERLOIN, SLICED, UTILIZES ALL WHITE MEAT</t>
  </si>
  <si>
    <t>133 SERVINGS PER CASE  30 LBS</t>
  </si>
  <si>
    <t>BUTTERBALL 22655 89209 OR PRE-APPROVED EQUAL</t>
  </si>
  <si>
    <t>3.60 OZ = 2 OZ M/MA</t>
  </si>
  <si>
    <t>CHICKEN - DARK MEAT CHUNKS, WG BREADING/BATTER, CHERRY BLOSSOM OR ORANGE SAUCE IN SEPARATE PACKAGING, NO MSG, ONE SERVING TO EQUAL 2 OZ M/MA</t>
  </si>
  <si>
    <t xml:space="preserve">ASIAN FOOD SOLUTIONS 72005 OR YANG'S 15552 OR SCHWAN'S 69020 OR CHEF'S CORNER CMDTYWG-0116 OR PRE-APPROVED EQUAL </t>
  </si>
  <si>
    <t>LAND O'LAKES 39945 OR PRE-APPROVED EQUAL</t>
  </si>
  <si>
    <t>TYSON 17020111120 OR CONAGRA 20117 OR TASTY BRANDS 62001 OR SCHWAN'S 73338 OR PRE-APPROVED EQUAL</t>
  </si>
  <si>
    <t>CHEESE FILLED BREADSTICK - MOZZARELLA CHEESE, 100% CHEESE, YEAST-STYLE BREAD, WG, EACH STICK = 1 M/MA AND 1 GRAIN</t>
  </si>
  <si>
    <t>8 / 5 LB</t>
  </si>
  <si>
    <t>LAND O LAKES 43274 OR OR JTM 5756 OR ES FOODS 05915 OR PRE-APPROVED EQUAL</t>
  </si>
  <si>
    <r>
      <t xml:space="preserve">MACARONI AND CHEESE - WG, BOIL IN BAG, FAT </t>
    </r>
    <r>
      <rPr>
        <sz val="10"/>
        <rFont val="Calibri"/>
        <family val="2"/>
      </rPr>
      <t>≤</t>
    </r>
    <r>
      <rPr>
        <sz val="10"/>
        <rFont val="Arial"/>
        <family val="2"/>
      </rPr>
      <t>12G, SODIUM  ≤700MG, 1 SERVING = 2 M/MA, 1 OZ. GRAIN</t>
    </r>
  </si>
  <si>
    <t>EGGS 100047</t>
  </si>
  <si>
    <t xml:space="preserve">EGG MUFFINS - EGG W/ TURKEY SAUSAGE AND CHEESE, NO NITRATES/NITRITES, EACH TO CREDIT AT LEAST 1 OZ M/MA </t>
  </si>
  <si>
    <t>200 SERVINGS PER 25 LB CASE</t>
  </si>
  <si>
    <t>SUNNY FRESH 40265 OR PRE-APPROVED EQUAL</t>
  </si>
  <si>
    <t>2 OZ = 1.5 M/MA</t>
  </si>
  <si>
    <t>FISH - SPICY FLAVOR, WG BREADING, 3-4 PIECES TO EQUAL 2 OZ M/MA AND AT LEAST 1 OZ GRAIN</t>
  </si>
  <si>
    <t>TYSON/ADVANCE PIERRE 10000068131 OR PRE-APPROVED EQUAL</t>
  </si>
  <si>
    <t>TYSON 10000097868 OR PRE-APPROVED EQUAL</t>
  </si>
  <si>
    <t>192    2.5 OZ SERVINGS PER 30 LB CASE</t>
  </si>
  <si>
    <t>2.5 OZ = 2 OZ M/MA</t>
  </si>
  <si>
    <t>BEEF - CHOPPED, UNSAUCED, SEASONED WITH SPICES, NO VEGETABLES</t>
  </si>
  <si>
    <t>100  3 OZ PER CASE</t>
  </si>
  <si>
    <t>CHEESE SAUCE - WHITE, SHELF-STABLE, POUCHES, CREDITS IN THE SN PROGRAM</t>
  </si>
  <si>
    <t>LAND O'LAKES 39947 OR PRE-APPROVED EQUAL</t>
  </si>
  <si>
    <t>BULK PACK LARGE CHICKEN 100103 - LINE ITEM BID</t>
  </si>
  <si>
    <t>6 / 5 LB</t>
  </si>
  <si>
    <t>PLEASE SUBMIT FOR PRE-APPROVAL</t>
  </si>
  <si>
    <t>6 CORNDOGS = 2OZ M/MA &amp; 2 OZ GRAINS</t>
  </si>
  <si>
    <t>CHICKEN - CORN DOG WITH WG BREADING, MINI, UTILIZES ALL DARK MEAT, NO ADDED NITRATES OR NITRITES, 1 SVG TO EQUAL 2 OZ M/MA AND 2 OZ GRAINS</t>
  </si>
  <si>
    <t>CHICKEN - CORN DOG WITH WG BREADING, MINI, UTILIZES WHITE &amp; DARK MEAT, WHITE/DARK RATIO MUST MATCH PROCESSOR'S REQUIRED RATIO, NO ADDED NITRATES OR NITRITES, 1 SVG  TO EQUAL 2 OZ M/MA AND 2 OZ GRAINS</t>
  </si>
  <si>
    <t>CHICKEN - TACO MEAT, FULLY COOKED.  ALL DARK MEAT. CN LABEL OR CN SUMMARY.</t>
  </si>
  <si>
    <t>AVG 90 SERVINGS PER CASE</t>
  </si>
  <si>
    <t>TYSON 10000044196 OR PRE-APPROVED EQUAL</t>
  </si>
  <si>
    <t>CHICKEN - THIGH, UNBREADED, UTILIZES DARK MEAT. FULLY COOKED. EACH TO EQUAL AT LEAST 2.5 M/MA</t>
  </si>
  <si>
    <t>EACH = 3.25 M/MA</t>
  </si>
  <si>
    <t>CHICKEN - FILET, MADE-WITH-WHOLE-MUSCLE, WG BREADING, UTILIZES ALL WHITE MEAT, FULLY COOKED, EACH TO EQUAL 1 OZ M/MA AND 0.5 OZ GRAINS</t>
  </si>
  <si>
    <t>TURKEY - HAM-STYLE DELI MEAT, SLICED, NO NITRATES OR NITRITES, CONTAINS POTASSIUM CHLORIDE</t>
  </si>
  <si>
    <t>TURKEY - HAM-STYLE DELI MEAT, SLICED, NO NITRATES OR NITRITES, DOES NOT CONTAIN POTASSIUM CHLORIDE</t>
  </si>
  <si>
    <t>BUTTERBALL 22655 89202 OR PRE-APPROVED EQUAL</t>
  </si>
  <si>
    <t>3.58 OZ = 2 OZ M/MA</t>
  </si>
  <si>
    <t>80 3.58 OZ SERVINGS PER CASE, 18 LB CASE</t>
  </si>
  <si>
    <t>COMMODITY PROCESSING Hamilton County 2023-24</t>
  </si>
  <si>
    <t>BEEF BULK COARSE 100154 OR BEEF BONELESS CHILLED 100155 (LOWEST PRICE PREFERRED)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</si>
</sst>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#,##0.000"/>
    <numFmt numFmtId="166" formatCode="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44" fontId="2" fillId="5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wrapText="1"/>
    </xf>
    <xf numFmtId="0" fontId="2" fillId="5" borderId="4" xfId="0" applyFont="1" applyFill="1" applyBorder="1" applyAlignment="1">
      <alignment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5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8" fontId="7" fillId="0" borderId="4" xfId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2" fillId="0" borderId="4" xfId="1" applyFont="1" applyBorder="1" applyAlignment="1">
      <alignment horizontal="center" vertical="center" wrapText="1"/>
    </xf>
    <xf numFmtId="44" fontId="2" fillId="0" borderId="4" xfId="1" applyFont="1" applyFill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0" fillId="0" borderId="4" xfId="0" applyBorder="1"/>
    <xf numFmtId="0" fontId="8" fillId="0" borderId="4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53"/>
  <sheetViews>
    <sheetView tabSelected="1" zoomScale="90" zoomScaleNormal="90" workbookViewId="0">
      <pane ySplit="3" topLeftCell="A19" activePane="bottomLeft" state="frozen"/>
      <selection pane="bottomLeft" activeCell="B3" sqref="B3"/>
    </sheetView>
  </sheetViews>
  <sheetFormatPr defaultRowHeight="15" x14ac:dyDescent="0.25"/>
  <cols>
    <col min="1" max="1" width="4.42578125" style="24" customWidth="1"/>
    <col min="2" max="2" width="44.28515625" customWidth="1"/>
    <col min="3" max="3" width="17.42578125" customWidth="1"/>
    <col min="4" max="4" width="24.28515625" customWidth="1"/>
    <col min="5" max="5" width="10.140625" customWidth="1"/>
    <col min="6" max="6" width="10.7109375" bestFit="1" customWidth="1"/>
    <col min="7" max="7" width="10.7109375" customWidth="1"/>
    <col min="8" max="8" width="12.7109375" customWidth="1"/>
    <col min="9" max="9" width="8.5703125" customWidth="1"/>
    <col min="10" max="10" width="8.85546875" customWidth="1"/>
    <col min="11" max="11" width="11.28515625" bestFit="1" customWidth="1"/>
    <col min="12" max="12" width="9.7109375" bestFit="1" customWidth="1"/>
    <col min="13" max="13" width="10.7109375" customWidth="1"/>
    <col min="14" max="14" width="15.140625" bestFit="1" customWidth="1"/>
    <col min="15" max="16" width="14" customWidth="1"/>
    <col min="17" max="17" width="14.42578125" customWidth="1"/>
    <col min="18" max="18" width="9.140625" style="9"/>
  </cols>
  <sheetData>
    <row r="1" spans="1:18" x14ac:dyDescent="0.25">
      <c r="A1" s="72"/>
      <c r="B1" s="73"/>
      <c r="C1" s="73"/>
      <c r="D1" s="1"/>
      <c r="E1" s="1"/>
      <c r="F1" s="2"/>
      <c r="G1" s="2"/>
      <c r="H1" s="1"/>
      <c r="I1" s="3"/>
      <c r="J1" s="3"/>
      <c r="K1" s="28"/>
      <c r="L1" s="4"/>
      <c r="M1" s="4"/>
      <c r="N1" s="4"/>
      <c r="O1" s="4"/>
      <c r="P1" s="4"/>
      <c r="Q1" s="5"/>
      <c r="R1" s="28"/>
    </row>
    <row r="2" spans="1:18" ht="15" customHeight="1" x14ac:dyDescent="0.25">
      <c r="A2" s="22"/>
      <c r="B2" s="74" t="s">
        <v>166</v>
      </c>
      <c r="C2" s="75"/>
      <c r="D2" s="75"/>
      <c r="E2" s="75"/>
      <c r="F2" s="75"/>
      <c r="G2" s="67" t="s">
        <v>0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8" ht="51" x14ac:dyDescent="0.25">
      <c r="A3" s="23" t="s">
        <v>1</v>
      </c>
      <c r="B3" s="6" t="s">
        <v>2</v>
      </c>
      <c r="C3" s="6" t="s">
        <v>3</v>
      </c>
      <c r="D3" s="6" t="s">
        <v>4</v>
      </c>
      <c r="E3" s="19" t="s">
        <v>5</v>
      </c>
      <c r="F3" s="19" t="s">
        <v>6</v>
      </c>
      <c r="G3" s="31" t="s">
        <v>7</v>
      </c>
      <c r="H3" s="31" t="s">
        <v>8</v>
      </c>
      <c r="I3" s="20" t="s">
        <v>9</v>
      </c>
      <c r="J3" s="20" t="s">
        <v>10</v>
      </c>
      <c r="K3" s="31" t="s">
        <v>11</v>
      </c>
      <c r="L3" s="20" t="s">
        <v>12</v>
      </c>
      <c r="M3" s="31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0" t="s">
        <v>18</v>
      </c>
    </row>
    <row r="4" spans="1:18" s="11" customFormat="1" ht="12.75" x14ac:dyDescent="0.2">
      <c r="A4" s="15"/>
      <c r="B4" s="64" t="s">
        <v>167</v>
      </c>
      <c r="C4" s="70"/>
      <c r="D4" s="70"/>
      <c r="E4" s="71"/>
      <c r="F4" s="30"/>
      <c r="G4" s="30"/>
      <c r="H4" s="31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93.75" customHeight="1" x14ac:dyDescent="0.25">
      <c r="A5" s="42">
        <v>1</v>
      </c>
      <c r="B5" s="33" t="s">
        <v>19</v>
      </c>
      <c r="C5" s="43" t="s">
        <v>20</v>
      </c>
      <c r="D5" s="28" t="s">
        <v>21</v>
      </c>
      <c r="E5" s="44" t="s">
        <v>22</v>
      </c>
      <c r="F5" s="6">
        <v>138000</v>
      </c>
      <c r="G5" s="48"/>
      <c r="H5" s="12"/>
      <c r="I5" s="47" t="e">
        <f>ROUNDUP(F5/G5,0)</f>
        <v>#DIV/0!</v>
      </c>
      <c r="J5" s="47" t="e">
        <f>H5*I5</f>
        <v>#DIV/0!</v>
      </c>
      <c r="K5" s="21"/>
      <c r="L5" s="25">
        <v>3.45</v>
      </c>
      <c r="M5" s="25"/>
      <c r="N5" s="26" t="e">
        <f>I5*K5</f>
        <v>#DIV/0!</v>
      </c>
      <c r="O5" s="25" t="e">
        <f t="shared" ref="O5:P8" si="0">I5*L5</f>
        <v>#DIV/0!</v>
      </c>
      <c r="P5" s="25" t="e">
        <f t="shared" si="0"/>
        <v>#DIV/0!</v>
      </c>
      <c r="Q5" s="26" t="e">
        <f>(P5+O5+N5)</f>
        <v>#DIV/0!</v>
      </c>
      <c r="R5" s="27" t="e">
        <f>Q5/F5</f>
        <v>#DIV/0!</v>
      </c>
    </row>
    <row r="6" spans="1:18" ht="101.25" customHeight="1" x14ac:dyDescent="0.25">
      <c r="A6" s="42">
        <v>2</v>
      </c>
      <c r="B6" s="33" t="s">
        <v>23</v>
      </c>
      <c r="C6" s="43" t="s">
        <v>146</v>
      </c>
      <c r="D6" s="28" t="s">
        <v>24</v>
      </c>
      <c r="E6" s="44" t="s">
        <v>25</v>
      </c>
      <c r="F6" s="6">
        <v>80000</v>
      </c>
      <c r="G6" s="48"/>
      <c r="H6" s="12"/>
      <c r="I6" s="47" t="e">
        <f>ROUNDUP(F6/G6,0)</f>
        <v>#DIV/0!</v>
      </c>
      <c r="J6" s="47" t="e">
        <f>H6*I6</f>
        <v>#DIV/0!</v>
      </c>
      <c r="K6" s="21"/>
      <c r="L6" s="25">
        <v>3.45</v>
      </c>
      <c r="M6" s="25"/>
      <c r="N6" s="26" t="e">
        <f>I6*K6</f>
        <v>#DIV/0!</v>
      </c>
      <c r="O6" s="25" t="e">
        <f t="shared" si="0"/>
        <v>#DIV/0!</v>
      </c>
      <c r="P6" s="25" t="e">
        <f t="shared" si="0"/>
        <v>#DIV/0!</v>
      </c>
      <c r="Q6" s="26" t="e">
        <f>(P6+O6+N6)</f>
        <v>#DIV/0!</v>
      </c>
      <c r="R6" s="27" t="e">
        <f>Q6/F6</f>
        <v>#DIV/0!</v>
      </c>
    </row>
    <row r="7" spans="1:18" ht="60" customHeight="1" x14ac:dyDescent="0.25">
      <c r="A7" s="23">
        <v>3</v>
      </c>
      <c r="B7" s="33" t="s">
        <v>145</v>
      </c>
      <c r="C7" s="43" t="s">
        <v>143</v>
      </c>
      <c r="D7" s="28" t="s">
        <v>142</v>
      </c>
      <c r="E7" s="44" t="s">
        <v>144</v>
      </c>
      <c r="F7" s="6">
        <v>192000</v>
      </c>
      <c r="G7" s="48"/>
      <c r="H7" s="12"/>
      <c r="I7" s="47" t="e">
        <f>ROUNDUP(F7/G7,0)</f>
        <v>#DIV/0!</v>
      </c>
      <c r="J7" s="47" t="e">
        <f>H7*I7</f>
        <v>#DIV/0!</v>
      </c>
      <c r="K7" s="21"/>
      <c r="L7" s="25">
        <v>3.45</v>
      </c>
      <c r="M7" s="25"/>
      <c r="N7" s="26" t="e">
        <f>I7*K7</f>
        <v>#DIV/0!</v>
      </c>
      <c r="O7" s="25" t="e">
        <f t="shared" si="0"/>
        <v>#DIV/0!</v>
      </c>
      <c r="P7" s="25" t="e">
        <f t="shared" si="0"/>
        <v>#DIV/0!</v>
      </c>
      <c r="Q7" s="26" t="e">
        <f>(P7+O7+N7)</f>
        <v>#DIV/0!</v>
      </c>
      <c r="R7" s="27" t="e">
        <f>Q7/F7</f>
        <v>#DIV/0!</v>
      </c>
    </row>
    <row r="8" spans="1:18" ht="60" customHeight="1" x14ac:dyDescent="0.25">
      <c r="A8" s="42">
        <v>4</v>
      </c>
      <c r="B8" s="33" t="s">
        <v>26</v>
      </c>
      <c r="C8" s="6" t="s">
        <v>27</v>
      </c>
      <c r="D8" s="28" t="s">
        <v>141</v>
      </c>
      <c r="E8" s="19" t="s">
        <v>28</v>
      </c>
      <c r="F8" s="6">
        <v>76500</v>
      </c>
      <c r="G8" s="48"/>
      <c r="H8" s="12"/>
      <c r="I8" s="47" t="e">
        <f>ROUNDUP(F8/G8,0)</f>
        <v>#DIV/0!</v>
      </c>
      <c r="J8" s="47" t="e">
        <f>H8*I8</f>
        <v>#DIV/0!</v>
      </c>
      <c r="K8" s="21"/>
      <c r="L8" s="25">
        <v>3.45</v>
      </c>
      <c r="M8" s="25"/>
      <c r="N8" s="26" t="e">
        <f>I8*K8</f>
        <v>#DIV/0!</v>
      </c>
      <c r="O8" s="25" t="e">
        <f t="shared" si="0"/>
        <v>#DIV/0!</v>
      </c>
      <c r="P8" s="25" t="e">
        <f t="shared" si="0"/>
        <v>#DIV/0!</v>
      </c>
      <c r="Q8" s="26" t="e">
        <f>(P8+O8+N8)</f>
        <v>#DIV/0!</v>
      </c>
      <c r="R8" s="27" t="e">
        <f>Q8/F8</f>
        <v>#DIV/0!</v>
      </c>
    </row>
    <row r="9" spans="1:18" s="11" customFormat="1" ht="12.75" x14ac:dyDescent="0.2">
      <c r="A9" s="15"/>
      <c r="B9" s="64" t="s">
        <v>29</v>
      </c>
      <c r="C9" s="70"/>
      <c r="D9" s="70"/>
      <c r="E9" s="71"/>
      <c r="F9" s="30"/>
      <c r="G9" s="30"/>
      <c r="H9" s="31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ht="55.5" customHeight="1" x14ac:dyDescent="0.25">
      <c r="A10" s="42">
        <v>5</v>
      </c>
      <c r="B10" s="33" t="s">
        <v>34</v>
      </c>
      <c r="C10" s="43" t="s">
        <v>31</v>
      </c>
      <c r="D10" s="28" t="s">
        <v>35</v>
      </c>
      <c r="E10" s="44" t="s">
        <v>33</v>
      </c>
      <c r="F10" s="6">
        <v>58800</v>
      </c>
      <c r="G10" s="48"/>
      <c r="H10" s="12"/>
      <c r="I10" s="47" t="e">
        <f t="shared" ref="I10:I17" si="1">ROUNDUP(F10/G10,0)</f>
        <v>#DIV/0!</v>
      </c>
      <c r="J10" s="47" t="e">
        <f t="shared" ref="J10:J17" si="2">H10*I10</f>
        <v>#DIV/0!</v>
      </c>
      <c r="K10" s="21"/>
      <c r="L10" s="25">
        <v>3.45</v>
      </c>
      <c r="M10" s="25"/>
      <c r="N10" s="26" t="e">
        <f t="shared" ref="N10:N17" si="3">I10*K10</f>
        <v>#DIV/0!</v>
      </c>
      <c r="O10" s="25" t="e">
        <f t="shared" ref="O10:P17" si="4">I10*L10</f>
        <v>#DIV/0!</v>
      </c>
      <c r="P10" s="25" t="e">
        <f t="shared" si="4"/>
        <v>#DIV/0!</v>
      </c>
      <c r="Q10" s="26" t="e">
        <f t="shared" ref="Q10:Q17" si="5">(P10+O10+N10)</f>
        <v>#DIV/0!</v>
      </c>
      <c r="R10" s="27" t="e">
        <f t="shared" ref="R10:R17" si="6">Q10/F10</f>
        <v>#DIV/0!</v>
      </c>
    </row>
    <row r="11" spans="1:18" ht="52.5" customHeight="1" x14ac:dyDescent="0.25">
      <c r="A11" s="42">
        <v>6</v>
      </c>
      <c r="B11" s="33" t="s">
        <v>36</v>
      </c>
      <c r="C11" s="43" t="s">
        <v>37</v>
      </c>
      <c r="D11" s="28" t="s">
        <v>38</v>
      </c>
      <c r="E11" s="44" t="s">
        <v>33</v>
      </c>
      <c r="F11" s="6">
        <v>16000</v>
      </c>
      <c r="G11" s="48"/>
      <c r="H11" s="12"/>
      <c r="I11" s="47" t="e">
        <f t="shared" si="1"/>
        <v>#DIV/0!</v>
      </c>
      <c r="J11" s="47" t="e">
        <f t="shared" si="2"/>
        <v>#DIV/0!</v>
      </c>
      <c r="K11" s="21"/>
      <c r="L11" s="25">
        <v>3.45</v>
      </c>
      <c r="M11" s="25"/>
      <c r="N11" s="26" t="e">
        <f t="shared" si="3"/>
        <v>#DIV/0!</v>
      </c>
      <c r="O11" s="25" t="e">
        <f t="shared" si="4"/>
        <v>#DIV/0!</v>
      </c>
      <c r="P11" s="25" t="e">
        <f t="shared" si="4"/>
        <v>#DIV/0!</v>
      </c>
      <c r="Q11" s="26" t="e">
        <f t="shared" si="5"/>
        <v>#DIV/0!</v>
      </c>
      <c r="R11" s="27" t="e">
        <f t="shared" si="6"/>
        <v>#DIV/0!</v>
      </c>
    </row>
    <row r="12" spans="1:18" ht="38.25" x14ac:dyDescent="0.25">
      <c r="A12" s="42">
        <v>7</v>
      </c>
      <c r="B12" s="33" t="s">
        <v>30</v>
      </c>
      <c r="C12" s="43" t="s">
        <v>31</v>
      </c>
      <c r="D12" s="28" t="s">
        <v>32</v>
      </c>
      <c r="E12" s="44" t="s">
        <v>33</v>
      </c>
      <c r="F12" s="6">
        <v>504000</v>
      </c>
      <c r="G12" s="48"/>
      <c r="H12" s="12"/>
      <c r="I12" s="47" t="e">
        <f t="shared" si="1"/>
        <v>#DIV/0!</v>
      </c>
      <c r="J12" s="47" t="e">
        <f t="shared" si="2"/>
        <v>#DIV/0!</v>
      </c>
      <c r="K12" s="21"/>
      <c r="L12" s="25">
        <v>3.45</v>
      </c>
      <c r="M12" s="25"/>
      <c r="N12" s="26" t="e">
        <f t="shared" si="3"/>
        <v>#DIV/0!</v>
      </c>
      <c r="O12" s="25" t="e">
        <f t="shared" si="4"/>
        <v>#DIV/0!</v>
      </c>
      <c r="P12" s="25" t="e">
        <f t="shared" si="4"/>
        <v>#DIV/0!</v>
      </c>
      <c r="Q12" s="26" t="e">
        <f t="shared" si="5"/>
        <v>#DIV/0!</v>
      </c>
      <c r="R12" s="27" t="e">
        <f t="shared" si="6"/>
        <v>#DIV/0!</v>
      </c>
    </row>
    <row r="13" spans="1:18" ht="48.75" customHeight="1" x14ac:dyDescent="0.25">
      <c r="A13" s="42">
        <v>8</v>
      </c>
      <c r="B13" s="33" t="s">
        <v>131</v>
      </c>
      <c r="C13" s="43" t="s">
        <v>45</v>
      </c>
      <c r="D13" s="28" t="s">
        <v>130</v>
      </c>
      <c r="E13" s="44" t="s">
        <v>46</v>
      </c>
      <c r="F13" s="6">
        <v>144000</v>
      </c>
      <c r="G13" s="48"/>
      <c r="H13" s="12"/>
      <c r="I13" s="47" t="e">
        <f t="shared" si="1"/>
        <v>#DIV/0!</v>
      </c>
      <c r="J13" s="47" t="e">
        <f t="shared" si="2"/>
        <v>#DIV/0!</v>
      </c>
      <c r="K13" s="21"/>
      <c r="L13" s="25">
        <v>3.45</v>
      </c>
      <c r="M13" s="25"/>
      <c r="N13" s="26" t="e">
        <f t="shared" si="3"/>
        <v>#DIV/0!</v>
      </c>
      <c r="O13" s="25" t="e">
        <f t="shared" si="4"/>
        <v>#DIV/0!</v>
      </c>
      <c r="P13" s="25" t="e">
        <f t="shared" si="4"/>
        <v>#DIV/0!</v>
      </c>
      <c r="Q13" s="26" t="e">
        <f t="shared" si="5"/>
        <v>#DIV/0!</v>
      </c>
      <c r="R13" s="27" t="e">
        <f t="shared" si="6"/>
        <v>#DIV/0!</v>
      </c>
    </row>
    <row r="14" spans="1:18" ht="49.5" customHeight="1" x14ac:dyDescent="0.25">
      <c r="A14" s="42">
        <v>9</v>
      </c>
      <c r="B14" s="33" t="s">
        <v>42</v>
      </c>
      <c r="C14" s="43" t="s">
        <v>43</v>
      </c>
      <c r="D14" s="28" t="s">
        <v>44</v>
      </c>
      <c r="E14" s="44" t="s">
        <v>41</v>
      </c>
      <c r="F14" s="6">
        <v>28000</v>
      </c>
      <c r="G14" s="48"/>
      <c r="H14" s="12"/>
      <c r="I14" s="47" t="e">
        <f t="shared" si="1"/>
        <v>#DIV/0!</v>
      </c>
      <c r="J14" s="47" t="e">
        <f t="shared" si="2"/>
        <v>#DIV/0!</v>
      </c>
      <c r="K14" s="21"/>
      <c r="L14" s="25">
        <v>3.45</v>
      </c>
      <c r="M14" s="25"/>
      <c r="N14" s="26" t="e">
        <f t="shared" si="3"/>
        <v>#DIV/0!</v>
      </c>
      <c r="O14" s="25" t="e">
        <f t="shared" si="4"/>
        <v>#DIV/0!</v>
      </c>
      <c r="P14" s="25" t="e">
        <f t="shared" si="4"/>
        <v>#DIV/0!</v>
      </c>
      <c r="Q14" s="26" t="e">
        <f t="shared" si="5"/>
        <v>#DIV/0!</v>
      </c>
      <c r="R14" s="27" t="e">
        <f t="shared" si="6"/>
        <v>#DIV/0!</v>
      </c>
    </row>
    <row r="15" spans="1:18" ht="67.5" customHeight="1" x14ac:dyDescent="0.25">
      <c r="A15" s="42">
        <v>10</v>
      </c>
      <c r="B15" s="33" t="s">
        <v>39</v>
      </c>
      <c r="C15" s="43" t="s">
        <v>40</v>
      </c>
      <c r="D15" s="28" t="s">
        <v>129</v>
      </c>
      <c r="E15" s="44" t="s">
        <v>41</v>
      </c>
      <c r="F15" s="6">
        <v>127200</v>
      </c>
      <c r="G15" s="48"/>
      <c r="H15" s="12"/>
      <c r="I15" s="47" t="e">
        <f t="shared" si="1"/>
        <v>#DIV/0!</v>
      </c>
      <c r="J15" s="47" t="e">
        <f t="shared" si="2"/>
        <v>#DIV/0!</v>
      </c>
      <c r="K15" s="21"/>
      <c r="L15" s="25">
        <v>3.45</v>
      </c>
      <c r="M15" s="25"/>
      <c r="N15" s="26" t="e">
        <f t="shared" si="3"/>
        <v>#DIV/0!</v>
      </c>
      <c r="O15" s="25" t="e">
        <f t="shared" si="4"/>
        <v>#DIV/0!</v>
      </c>
      <c r="P15" s="25" t="e">
        <f t="shared" si="4"/>
        <v>#DIV/0!</v>
      </c>
      <c r="Q15" s="26" t="e">
        <f t="shared" si="5"/>
        <v>#DIV/0!</v>
      </c>
      <c r="R15" s="27" t="e">
        <f t="shared" si="6"/>
        <v>#DIV/0!</v>
      </c>
    </row>
    <row r="16" spans="1:18" ht="67.5" customHeight="1" x14ac:dyDescent="0.25">
      <c r="A16" s="51">
        <v>11</v>
      </c>
      <c r="B16" s="33" t="s">
        <v>147</v>
      </c>
      <c r="C16" s="43" t="s">
        <v>47</v>
      </c>
      <c r="D16" s="28" t="s">
        <v>148</v>
      </c>
      <c r="E16" s="44" t="s">
        <v>41</v>
      </c>
      <c r="F16" s="6">
        <v>84800</v>
      </c>
      <c r="G16" s="48"/>
      <c r="H16" s="12"/>
      <c r="I16" s="47" t="e">
        <f t="shared" si="1"/>
        <v>#DIV/0!</v>
      </c>
      <c r="J16" s="47" t="e">
        <f t="shared" si="2"/>
        <v>#DIV/0!</v>
      </c>
      <c r="K16" s="21"/>
      <c r="L16" s="25">
        <v>3.45</v>
      </c>
      <c r="M16" s="25"/>
      <c r="N16" s="26" t="e">
        <f t="shared" si="3"/>
        <v>#DIV/0!</v>
      </c>
      <c r="O16" s="25" t="e">
        <f t="shared" si="4"/>
        <v>#DIV/0!</v>
      </c>
      <c r="P16" s="25" t="e">
        <f t="shared" si="4"/>
        <v>#DIV/0!</v>
      </c>
      <c r="Q16" s="26" t="e">
        <f t="shared" si="5"/>
        <v>#DIV/0!</v>
      </c>
      <c r="R16" s="27" t="e">
        <f t="shared" si="6"/>
        <v>#DIV/0!</v>
      </c>
    </row>
    <row r="17" spans="1:230" ht="67.5" customHeight="1" x14ac:dyDescent="0.25">
      <c r="A17" s="51">
        <v>12</v>
      </c>
      <c r="B17" s="33" t="s">
        <v>134</v>
      </c>
      <c r="C17" s="6" t="s">
        <v>48</v>
      </c>
      <c r="D17" s="28" t="s">
        <v>133</v>
      </c>
      <c r="E17" s="19" t="s">
        <v>49</v>
      </c>
      <c r="F17" s="6">
        <v>96000</v>
      </c>
      <c r="G17" s="48"/>
      <c r="H17" s="12"/>
      <c r="I17" s="47" t="e">
        <f t="shared" si="1"/>
        <v>#DIV/0!</v>
      </c>
      <c r="J17" s="47" t="e">
        <f t="shared" si="2"/>
        <v>#DIV/0!</v>
      </c>
      <c r="K17" s="21"/>
      <c r="L17" s="25">
        <v>3.45</v>
      </c>
      <c r="M17" s="25"/>
      <c r="N17" s="26" t="e">
        <f t="shared" si="3"/>
        <v>#DIV/0!</v>
      </c>
      <c r="O17" s="25" t="e">
        <f t="shared" si="4"/>
        <v>#DIV/0!</v>
      </c>
      <c r="P17" s="25" t="e">
        <f t="shared" si="4"/>
        <v>#DIV/0!</v>
      </c>
      <c r="Q17" s="26" t="e">
        <f t="shared" si="5"/>
        <v>#DIV/0!</v>
      </c>
      <c r="R17" s="27" t="e">
        <f t="shared" si="6"/>
        <v>#DIV/0!</v>
      </c>
    </row>
    <row r="18" spans="1:230" s="10" customFormat="1" ht="12.75" x14ac:dyDescent="0.2">
      <c r="A18" s="41"/>
      <c r="B18" s="60" t="s">
        <v>50</v>
      </c>
      <c r="C18" s="61"/>
      <c r="D18" s="61"/>
      <c r="E18" s="61"/>
      <c r="F18" s="40"/>
      <c r="G18" s="40"/>
      <c r="H18" s="38"/>
      <c r="I18" s="39"/>
      <c r="J18" s="34"/>
      <c r="K18" s="34"/>
      <c r="L18" s="34"/>
      <c r="M18" s="34"/>
      <c r="N18" s="34"/>
      <c r="O18" s="34"/>
      <c r="P18" s="34"/>
      <c r="Q18" s="34"/>
      <c r="R18" s="34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</row>
    <row r="19" spans="1:230" ht="98.25" customHeight="1" x14ac:dyDescent="0.25">
      <c r="A19" s="42">
        <v>13</v>
      </c>
      <c r="B19" s="33" t="s">
        <v>127</v>
      </c>
      <c r="C19" s="43" t="s">
        <v>51</v>
      </c>
      <c r="D19" s="28" t="s">
        <v>128</v>
      </c>
      <c r="E19" s="44" t="s">
        <v>52</v>
      </c>
      <c r="F19" s="6">
        <v>70400</v>
      </c>
      <c r="G19" s="48"/>
      <c r="H19" s="12"/>
      <c r="I19" s="47" t="e">
        <f t="shared" ref="I19" si="7">ROUNDUP(F19/G19,0)</f>
        <v>#DIV/0!</v>
      </c>
      <c r="J19" s="47" t="e">
        <f t="shared" ref="J19" si="8">H19*I19</f>
        <v>#DIV/0!</v>
      </c>
      <c r="K19" s="21"/>
      <c r="L19" s="25">
        <v>3.45</v>
      </c>
      <c r="M19" s="25"/>
      <c r="N19" s="26" t="e">
        <f t="shared" ref="N19" si="9">I19*K19</f>
        <v>#DIV/0!</v>
      </c>
      <c r="O19" s="25" t="e">
        <f t="shared" ref="O19" si="10">I19*L19</f>
        <v>#DIV/0!</v>
      </c>
      <c r="P19" s="25" t="e">
        <f t="shared" ref="P19" si="11">J19*M19</f>
        <v>#DIV/0!</v>
      </c>
      <c r="Q19" s="26" t="e">
        <f t="shared" ref="Q19" si="12">(P19+O19+N19)</f>
        <v>#DIV/0!</v>
      </c>
      <c r="R19" s="27" t="e">
        <f t="shared" ref="R19" si="13">Q19/F19</f>
        <v>#DIV/0!</v>
      </c>
    </row>
    <row r="20" spans="1:230" s="10" customFormat="1" ht="12.75" x14ac:dyDescent="0.2">
      <c r="A20" s="41"/>
      <c r="B20" s="60" t="s">
        <v>149</v>
      </c>
      <c r="C20" s="61"/>
      <c r="D20" s="61"/>
      <c r="E20" s="61"/>
      <c r="F20" s="40"/>
      <c r="G20" s="40"/>
      <c r="H20" s="38"/>
      <c r="I20" s="39"/>
      <c r="J20" s="34"/>
      <c r="K20" s="34"/>
      <c r="L20" s="34"/>
      <c r="M20" s="34"/>
      <c r="N20" s="34"/>
      <c r="O20" s="34"/>
      <c r="P20" s="34"/>
      <c r="Q20" s="34"/>
      <c r="R20" s="34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230" s="58" customFormat="1" ht="98.25" customHeight="1" x14ac:dyDescent="0.25">
      <c r="A21" s="23">
        <v>14</v>
      </c>
      <c r="B21" s="33" t="s">
        <v>154</v>
      </c>
      <c r="C21" s="6" t="s">
        <v>150</v>
      </c>
      <c r="D21" s="28" t="s">
        <v>151</v>
      </c>
      <c r="E21" s="19" t="s">
        <v>152</v>
      </c>
      <c r="F21" s="6">
        <v>120000</v>
      </c>
      <c r="G21" s="48"/>
      <c r="H21" s="12"/>
      <c r="I21" s="47" t="e">
        <f t="shared" ref="I21" si="14">ROUNDUP(F21/G21,0)</f>
        <v>#DIV/0!</v>
      </c>
      <c r="J21" s="47" t="e">
        <f t="shared" ref="J21" si="15">H21*I21</f>
        <v>#DIV/0!</v>
      </c>
      <c r="K21" s="21"/>
      <c r="L21" s="25">
        <v>3.45</v>
      </c>
      <c r="M21" s="25"/>
      <c r="N21" s="26" t="e">
        <f t="shared" ref="N21" si="16">I21*K21</f>
        <v>#DIV/0!</v>
      </c>
      <c r="O21" s="25" t="e">
        <f t="shared" ref="O21" si="17">I21*L21</f>
        <v>#DIV/0!</v>
      </c>
      <c r="P21" s="25" t="e">
        <f t="shared" ref="P21" si="18">J21*M21</f>
        <v>#DIV/0!</v>
      </c>
      <c r="Q21" s="26" t="e">
        <f t="shared" ref="Q21" si="19">(P21+O21+N21)</f>
        <v>#DIV/0!</v>
      </c>
      <c r="R21" s="27" t="e">
        <f t="shared" ref="R21" si="20">Q21/F21</f>
        <v>#DIV/0!</v>
      </c>
    </row>
    <row r="22" spans="1:230" s="57" customFormat="1" ht="12.75" x14ac:dyDescent="0.2">
      <c r="A22" s="41"/>
      <c r="B22" s="60" t="s">
        <v>53</v>
      </c>
      <c r="C22" s="61"/>
      <c r="D22" s="61"/>
      <c r="E22" s="61"/>
      <c r="F22" s="53"/>
      <c r="G22" s="53"/>
      <c r="H22" s="54"/>
      <c r="I22" s="55"/>
      <c r="J22" s="56"/>
      <c r="K22" s="56"/>
      <c r="L22" s="56"/>
      <c r="M22" s="56"/>
      <c r="N22" s="56"/>
      <c r="O22" s="56"/>
      <c r="P22" s="56"/>
      <c r="Q22" s="56"/>
      <c r="R22" s="56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230" s="10" customFormat="1" ht="34.5" customHeight="1" x14ac:dyDescent="0.2">
      <c r="A23" s="16"/>
      <c r="B23" s="62" t="s">
        <v>54</v>
      </c>
      <c r="C23" s="63"/>
      <c r="D23" s="63"/>
      <c r="E23" s="63"/>
      <c r="F23" s="63"/>
      <c r="G23" s="63"/>
      <c r="H23" s="63"/>
      <c r="I23" s="63"/>
      <c r="J23" s="47"/>
      <c r="K23" s="21"/>
      <c r="L23" s="25"/>
      <c r="M23" s="25"/>
      <c r="N23" s="26"/>
      <c r="O23" s="25"/>
      <c r="P23" s="25"/>
      <c r="Q23" s="26"/>
      <c r="R23" s="27"/>
    </row>
    <row r="24" spans="1:230" s="10" customFormat="1" ht="51" x14ac:dyDescent="0.2">
      <c r="A24" s="37">
        <v>15</v>
      </c>
      <c r="B24" s="33" t="s">
        <v>153</v>
      </c>
      <c r="C24" s="46" t="s">
        <v>55</v>
      </c>
      <c r="D24" s="28" t="s">
        <v>56</v>
      </c>
      <c r="E24" s="48" t="s">
        <v>57</v>
      </c>
      <c r="F24" s="6">
        <v>120000</v>
      </c>
      <c r="G24" s="18"/>
      <c r="H24" s="45"/>
      <c r="I24" s="47" t="e">
        <f>ROUNDUP(F24/G24,0)</f>
        <v>#DIV/0!</v>
      </c>
      <c r="J24" s="47" t="e">
        <f t="shared" ref="J24:J25" si="21">H24*I24</f>
        <v>#DIV/0!</v>
      </c>
      <c r="K24" s="21"/>
      <c r="L24" s="25">
        <v>3.45</v>
      </c>
      <c r="M24" s="25"/>
      <c r="N24" s="26" t="e">
        <f t="shared" ref="N24:N25" si="22">I24*K24</f>
        <v>#DIV/0!</v>
      </c>
      <c r="O24" s="25" t="e">
        <f t="shared" ref="O24:O25" si="23">I24*L24</f>
        <v>#DIV/0!</v>
      </c>
      <c r="P24" s="25" t="e">
        <f t="shared" ref="P24:P25" si="24">J24*M24</f>
        <v>#DIV/0!</v>
      </c>
      <c r="Q24" s="26" t="e">
        <f t="shared" ref="Q24:Q25" si="25">(P24+O24+N24)</f>
        <v>#DIV/0!</v>
      </c>
      <c r="R24" s="27" t="e">
        <f t="shared" ref="R24:R25" si="26">Q24/F24</f>
        <v>#DIV/0!</v>
      </c>
    </row>
    <row r="25" spans="1:230" s="10" customFormat="1" ht="38.25" x14ac:dyDescent="0.2">
      <c r="A25" s="37">
        <v>16</v>
      </c>
      <c r="B25" s="33" t="s">
        <v>58</v>
      </c>
      <c r="C25" s="28" t="s">
        <v>59</v>
      </c>
      <c r="D25" s="28" t="s">
        <v>60</v>
      </c>
      <c r="E25" s="28" t="s">
        <v>61</v>
      </c>
      <c r="F25" s="6">
        <v>78200</v>
      </c>
      <c r="G25" s="18"/>
      <c r="H25" s="45"/>
      <c r="I25" s="47" t="e">
        <f>ROUNDUP(F25/G25,0)</f>
        <v>#DIV/0!</v>
      </c>
      <c r="J25" s="47" t="e">
        <f t="shared" si="21"/>
        <v>#DIV/0!</v>
      </c>
      <c r="K25" s="21"/>
      <c r="L25" s="25">
        <v>3.45</v>
      </c>
      <c r="M25" s="25"/>
      <c r="N25" s="26" t="e">
        <f t="shared" si="22"/>
        <v>#DIV/0!</v>
      </c>
      <c r="O25" s="25" t="e">
        <f t="shared" si="23"/>
        <v>#DIV/0!</v>
      </c>
      <c r="P25" s="25" t="e">
        <f t="shared" si="24"/>
        <v>#DIV/0!</v>
      </c>
      <c r="Q25" s="26" t="e">
        <f t="shared" si="25"/>
        <v>#DIV/0!</v>
      </c>
      <c r="R25" s="27" t="e">
        <f t="shared" si="26"/>
        <v>#DIV/0!</v>
      </c>
    </row>
    <row r="26" spans="1:230" s="10" customFormat="1" ht="51" x14ac:dyDescent="0.2">
      <c r="A26" s="37">
        <v>17</v>
      </c>
      <c r="B26" s="33" t="s">
        <v>160</v>
      </c>
      <c r="C26" s="28" t="s">
        <v>62</v>
      </c>
      <c r="D26" s="28" t="s">
        <v>63</v>
      </c>
      <c r="E26" s="28" t="s">
        <v>64</v>
      </c>
      <c r="F26" s="6">
        <v>339000</v>
      </c>
      <c r="G26" s="18"/>
      <c r="H26" s="45"/>
      <c r="I26" s="47" t="e">
        <f t="shared" ref="I26:I30" si="27">ROUNDUP(F26/G26,0)</f>
        <v>#DIV/0!</v>
      </c>
      <c r="J26" s="47" t="e">
        <f t="shared" ref="J26:J30" si="28">H26*I26</f>
        <v>#DIV/0!</v>
      </c>
      <c r="K26" s="21"/>
      <c r="L26" s="25">
        <v>3.45</v>
      </c>
      <c r="M26" s="25"/>
      <c r="N26" s="26" t="e">
        <f t="shared" ref="N26:N30" si="29">I26*K26</f>
        <v>#DIV/0!</v>
      </c>
      <c r="O26" s="25" t="e">
        <f t="shared" ref="O26:O30" si="30">I26*L26</f>
        <v>#DIV/0!</v>
      </c>
      <c r="P26" s="25" t="e">
        <f t="shared" ref="P26:P30" si="31">J26*M26</f>
        <v>#DIV/0!</v>
      </c>
      <c r="Q26" s="26" t="e">
        <f t="shared" ref="Q26:Q30" si="32">(P26+O26+N26)</f>
        <v>#DIV/0!</v>
      </c>
      <c r="R26" s="27" t="e">
        <f t="shared" ref="R26:R30" si="33">Q26/F26</f>
        <v>#DIV/0!</v>
      </c>
    </row>
    <row r="27" spans="1:230" s="10" customFormat="1" ht="51" x14ac:dyDescent="0.2">
      <c r="A27" s="37">
        <v>18</v>
      </c>
      <c r="B27" s="33" t="s">
        <v>65</v>
      </c>
      <c r="C27" s="28" t="s">
        <v>66</v>
      </c>
      <c r="D27" s="28" t="s">
        <v>67</v>
      </c>
      <c r="E27" s="28" t="s">
        <v>68</v>
      </c>
      <c r="F27" s="6">
        <v>56000</v>
      </c>
      <c r="G27" s="18"/>
      <c r="H27" s="45"/>
      <c r="I27" s="47" t="e">
        <f t="shared" si="27"/>
        <v>#DIV/0!</v>
      </c>
      <c r="J27" s="47" t="e">
        <f t="shared" si="28"/>
        <v>#DIV/0!</v>
      </c>
      <c r="K27" s="21"/>
      <c r="L27" s="25">
        <v>3.45</v>
      </c>
      <c r="M27" s="25"/>
      <c r="N27" s="26" t="e">
        <f t="shared" si="29"/>
        <v>#DIV/0!</v>
      </c>
      <c r="O27" s="25" t="e">
        <f t="shared" si="30"/>
        <v>#DIV/0!</v>
      </c>
      <c r="P27" s="25" t="e">
        <f t="shared" si="31"/>
        <v>#DIV/0!</v>
      </c>
      <c r="Q27" s="26" t="e">
        <f t="shared" si="32"/>
        <v>#DIV/0!</v>
      </c>
      <c r="R27" s="27" t="e">
        <f t="shared" si="33"/>
        <v>#DIV/0!</v>
      </c>
    </row>
    <row r="28" spans="1:230" s="10" customFormat="1" ht="51" x14ac:dyDescent="0.2">
      <c r="A28" s="37">
        <v>19</v>
      </c>
      <c r="B28" s="33" t="s">
        <v>69</v>
      </c>
      <c r="C28" s="28" t="s">
        <v>70</v>
      </c>
      <c r="D28" s="28" t="s">
        <v>71</v>
      </c>
      <c r="E28" s="28" t="s">
        <v>72</v>
      </c>
      <c r="F28" s="6">
        <v>89400</v>
      </c>
      <c r="G28" s="18"/>
      <c r="H28" s="45"/>
      <c r="I28" s="47" t="e">
        <f t="shared" ref="I28:I29" si="34">ROUNDUP(F28/G28,0)</f>
        <v>#DIV/0!</v>
      </c>
      <c r="J28" s="47" t="e">
        <f t="shared" ref="J28:J29" si="35">H28*I28</f>
        <v>#DIV/0!</v>
      </c>
      <c r="K28" s="21"/>
      <c r="L28" s="25">
        <v>3.45</v>
      </c>
      <c r="M28" s="25"/>
      <c r="N28" s="26" t="e">
        <f t="shared" ref="N28:N29" si="36">I28*K28</f>
        <v>#DIV/0!</v>
      </c>
      <c r="O28" s="25" t="e">
        <f t="shared" ref="O28:O29" si="37">I28*L28</f>
        <v>#DIV/0!</v>
      </c>
      <c r="P28" s="25" t="e">
        <f t="shared" ref="P28:P29" si="38">J28*M28</f>
        <v>#DIV/0!</v>
      </c>
      <c r="Q28" s="26" t="e">
        <f t="shared" ref="Q28:Q29" si="39">(P28+O28+N28)</f>
        <v>#DIV/0!</v>
      </c>
      <c r="R28" s="27" t="e">
        <f t="shared" ref="R28:R29" si="40">Q28/F28</f>
        <v>#DIV/0!</v>
      </c>
    </row>
    <row r="29" spans="1:230" s="10" customFormat="1" ht="38.25" x14ac:dyDescent="0.2">
      <c r="A29" s="37">
        <v>20</v>
      </c>
      <c r="B29" s="33" t="s">
        <v>158</v>
      </c>
      <c r="C29" s="28" t="s">
        <v>156</v>
      </c>
      <c r="D29" s="28" t="s">
        <v>157</v>
      </c>
      <c r="E29" s="28" t="s">
        <v>159</v>
      </c>
      <c r="F29" s="6">
        <v>58500</v>
      </c>
      <c r="G29" s="18"/>
      <c r="H29" s="45"/>
      <c r="I29" s="47" t="e">
        <f t="shared" si="34"/>
        <v>#DIV/0!</v>
      </c>
      <c r="J29" s="47" t="e">
        <f t="shared" si="35"/>
        <v>#DIV/0!</v>
      </c>
      <c r="K29" s="21"/>
      <c r="L29" s="25">
        <v>3.45</v>
      </c>
      <c r="M29" s="25"/>
      <c r="N29" s="26" t="e">
        <f t="shared" si="36"/>
        <v>#DIV/0!</v>
      </c>
      <c r="O29" s="25" t="e">
        <f t="shared" si="37"/>
        <v>#DIV/0!</v>
      </c>
      <c r="P29" s="25" t="e">
        <f t="shared" si="38"/>
        <v>#DIV/0!</v>
      </c>
      <c r="Q29" s="26" t="e">
        <f t="shared" si="39"/>
        <v>#DIV/0!</v>
      </c>
      <c r="R29" s="27" t="e">
        <f t="shared" si="40"/>
        <v>#DIV/0!</v>
      </c>
    </row>
    <row r="30" spans="1:230" s="10" customFormat="1" ht="38.25" x14ac:dyDescent="0.2">
      <c r="A30" s="37">
        <v>21</v>
      </c>
      <c r="B30" s="33" t="s">
        <v>155</v>
      </c>
      <c r="C30" s="49" t="s">
        <v>73</v>
      </c>
      <c r="D30" s="28" t="s">
        <v>74</v>
      </c>
      <c r="E30" s="28" t="s">
        <v>75</v>
      </c>
      <c r="F30" s="6">
        <v>53500</v>
      </c>
      <c r="G30" s="18"/>
      <c r="H30" s="45"/>
      <c r="I30" s="47" t="e">
        <f t="shared" si="27"/>
        <v>#DIV/0!</v>
      </c>
      <c r="J30" s="47" t="e">
        <f t="shared" si="28"/>
        <v>#DIV/0!</v>
      </c>
      <c r="K30" s="21"/>
      <c r="L30" s="25">
        <v>3.45</v>
      </c>
      <c r="M30" s="25"/>
      <c r="N30" s="26" t="e">
        <f t="shared" si="29"/>
        <v>#DIV/0!</v>
      </c>
      <c r="O30" s="25" t="e">
        <f t="shared" si="30"/>
        <v>#DIV/0!</v>
      </c>
      <c r="P30" s="25" t="e">
        <f t="shared" si="31"/>
        <v>#DIV/0!</v>
      </c>
      <c r="Q30" s="26" t="e">
        <f t="shared" si="32"/>
        <v>#DIV/0!</v>
      </c>
      <c r="R30" s="27" t="e">
        <f t="shared" si="33"/>
        <v>#DIV/0!</v>
      </c>
    </row>
    <row r="31" spans="1:230" s="7" customFormat="1" ht="18" x14ac:dyDescent="0.25">
      <c r="A31" s="17"/>
      <c r="B31" s="64" t="s">
        <v>135</v>
      </c>
      <c r="C31" s="65"/>
      <c r="D31" s="65"/>
      <c r="E31" s="66"/>
      <c r="F31" s="30"/>
      <c r="G31" s="30"/>
      <c r="H31" s="31"/>
      <c r="I31" s="32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</row>
    <row r="32" spans="1:230" s="10" customFormat="1" ht="38.25" x14ac:dyDescent="0.2">
      <c r="A32" s="37">
        <v>22</v>
      </c>
      <c r="B32" s="33" t="s">
        <v>136</v>
      </c>
      <c r="C32" s="28" t="s">
        <v>137</v>
      </c>
      <c r="D32" s="28" t="s">
        <v>138</v>
      </c>
      <c r="E32" s="28" t="s">
        <v>139</v>
      </c>
      <c r="F32" s="6">
        <v>60000</v>
      </c>
      <c r="G32" s="18"/>
      <c r="H32" s="45"/>
      <c r="I32" s="47" t="e">
        <f t="shared" ref="I32" si="41">ROUNDUP(F32/G32,0)</f>
        <v>#DIV/0!</v>
      </c>
      <c r="J32" s="47" t="e">
        <f t="shared" ref="J32" si="42">H32*I32</f>
        <v>#DIV/0!</v>
      </c>
      <c r="K32" s="21"/>
      <c r="L32" s="25">
        <v>3.45</v>
      </c>
      <c r="M32" s="25"/>
      <c r="N32" s="26" t="e">
        <f t="shared" ref="N32" si="43">I32*K32</f>
        <v>#DIV/0!</v>
      </c>
      <c r="O32" s="25" t="e">
        <f t="shared" ref="O32" si="44">I32*L32</f>
        <v>#DIV/0!</v>
      </c>
      <c r="P32" s="25" t="e">
        <f t="shared" ref="P32" si="45">J32*M32</f>
        <v>#DIV/0!</v>
      </c>
      <c r="Q32" s="26" t="e">
        <f t="shared" ref="Q32" si="46">(P32+O32+N32)</f>
        <v>#DIV/0!</v>
      </c>
      <c r="R32" s="27" t="e">
        <f t="shared" ref="R32" si="47">Q32/F32</f>
        <v>#DIV/0!</v>
      </c>
    </row>
    <row r="33" spans="1:230" s="7" customFormat="1" ht="18" x14ac:dyDescent="0.25">
      <c r="A33" s="17"/>
      <c r="B33" s="64" t="s">
        <v>76</v>
      </c>
      <c r="C33" s="65"/>
      <c r="D33" s="65"/>
      <c r="E33" s="66"/>
      <c r="F33" s="30"/>
      <c r="G33" s="30"/>
      <c r="H33" s="31"/>
      <c r="I33" s="32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</row>
    <row r="34" spans="1:230" s="10" customFormat="1" ht="38.25" x14ac:dyDescent="0.2">
      <c r="A34" s="37">
        <v>23</v>
      </c>
      <c r="B34" s="50" t="s">
        <v>140</v>
      </c>
      <c r="C34" s="28" t="s">
        <v>77</v>
      </c>
      <c r="D34" s="28" t="s">
        <v>78</v>
      </c>
      <c r="E34" s="28" t="s">
        <v>79</v>
      </c>
      <c r="F34" s="6">
        <v>50000</v>
      </c>
      <c r="G34" s="18"/>
      <c r="H34" s="45"/>
      <c r="I34" s="47" t="e">
        <f t="shared" ref="I34" si="48">ROUNDUP(F34/G34,0)</f>
        <v>#DIV/0!</v>
      </c>
      <c r="J34" s="47" t="e">
        <f t="shared" ref="J34" si="49">H34*I34</f>
        <v>#DIV/0!</v>
      </c>
      <c r="K34" s="21"/>
      <c r="L34" s="25">
        <v>3.45</v>
      </c>
      <c r="M34" s="25"/>
      <c r="N34" s="26" t="e">
        <f t="shared" ref="N34" si="50">I34*K34</f>
        <v>#DIV/0!</v>
      </c>
      <c r="O34" s="25" t="e">
        <f t="shared" ref="O34" si="51">I34*L34</f>
        <v>#DIV/0!</v>
      </c>
      <c r="P34" s="25" t="e">
        <f t="shared" ref="P34" si="52">J34*M34</f>
        <v>#DIV/0!</v>
      </c>
      <c r="Q34" s="26" t="e">
        <f t="shared" ref="Q34" si="53">(P34+O34+N34)</f>
        <v>#DIV/0!</v>
      </c>
      <c r="R34" s="27" t="e">
        <f t="shared" ref="R34" si="54">Q34/F34</f>
        <v>#DIV/0!</v>
      </c>
    </row>
    <row r="35" spans="1:230" s="7" customFormat="1" ht="18" x14ac:dyDescent="0.25">
      <c r="A35" s="17"/>
      <c r="B35" s="64" t="s">
        <v>80</v>
      </c>
      <c r="C35" s="65"/>
      <c r="D35" s="65"/>
      <c r="E35" s="66"/>
      <c r="F35" s="30"/>
      <c r="G35" s="30"/>
      <c r="H35" s="31"/>
      <c r="I35" s="32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</row>
    <row r="36" spans="1:230" s="7" customFormat="1" ht="54" customHeight="1" x14ac:dyDescent="0.25">
      <c r="A36" s="37">
        <v>24</v>
      </c>
      <c r="B36" s="33" t="s">
        <v>81</v>
      </c>
      <c r="C36" s="28" t="s">
        <v>82</v>
      </c>
      <c r="D36" s="28" t="s">
        <v>83</v>
      </c>
      <c r="E36" s="48" t="s">
        <v>84</v>
      </c>
      <c r="F36" s="6">
        <v>75000</v>
      </c>
      <c r="G36" s="48"/>
      <c r="H36" s="6"/>
      <c r="I36" s="47" t="e">
        <f t="shared" ref="I36" si="55">ROUNDUP(F36/G36,0)</f>
        <v>#DIV/0!</v>
      </c>
      <c r="J36" s="47" t="e">
        <f t="shared" ref="J36" si="56">H36*I36</f>
        <v>#DIV/0!</v>
      </c>
      <c r="K36" s="21"/>
      <c r="L36" s="25">
        <v>3.45</v>
      </c>
      <c r="M36" s="25"/>
      <c r="N36" s="26" t="e">
        <f t="shared" ref="N36" si="57">I36*K36</f>
        <v>#DIV/0!</v>
      </c>
      <c r="O36" s="25" t="e">
        <f t="shared" ref="O36" si="58">I36*L36</f>
        <v>#DIV/0!</v>
      </c>
      <c r="P36" s="25" t="e">
        <f t="shared" ref="P36" si="59">J36*M36</f>
        <v>#DIV/0!</v>
      </c>
      <c r="Q36" s="26" t="e">
        <f t="shared" ref="Q36" si="60">(P36+O36+N36)</f>
        <v>#DIV/0!</v>
      </c>
      <c r="R36" s="27" t="e">
        <f t="shared" ref="R36" si="61">Q36/F36</f>
        <v>#DIV/0!</v>
      </c>
      <c r="S36" s="6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</row>
    <row r="37" spans="1:230" s="7" customFormat="1" ht="51" x14ac:dyDescent="0.25">
      <c r="A37" s="37">
        <v>25</v>
      </c>
      <c r="B37" s="33" t="s">
        <v>85</v>
      </c>
      <c r="C37" s="28" t="s">
        <v>86</v>
      </c>
      <c r="D37" s="28" t="s">
        <v>87</v>
      </c>
      <c r="E37" s="48" t="s">
        <v>88</v>
      </c>
      <c r="F37" s="6">
        <v>266400</v>
      </c>
      <c r="G37" s="48"/>
      <c r="H37" s="6"/>
      <c r="I37" s="47" t="e">
        <f t="shared" ref="I37" si="62">ROUNDUP(F37/G37,0)</f>
        <v>#DIV/0!</v>
      </c>
      <c r="J37" s="47" t="e">
        <f t="shared" ref="J37" si="63">H37*I37</f>
        <v>#DIV/0!</v>
      </c>
      <c r="K37" s="21"/>
      <c r="L37" s="25">
        <v>3.45</v>
      </c>
      <c r="M37" s="25"/>
      <c r="N37" s="26" t="e">
        <f t="shared" ref="N37" si="64">I37*K37</f>
        <v>#DIV/0!</v>
      </c>
      <c r="O37" s="25" t="e">
        <f t="shared" ref="O37" si="65">I37*L37</f>
        <v>#DIV/0!</v>
      </c>
      <c r="P37" s="25" t="e">
        <f t="shared" ref="P37" si="66">J37*M37</f>
        <v>#DIV/0!</v>
      </c>
      <c r="Q37" s="26" t="e">
        <f t="shared" ref="Q37" si="67">(P37+O37+N37)</f>
        <v>#DIV/0!</v>
      </c>
      <c r="R37" s="27" t="e">
        <f t="shared" ref="R37" si="68">Q37/F37</f>
        <v>#DIV/0!</v>
      </c>
      <c r="S37" s="6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</row>
    <row r="38" spans="1:230" s="7" customFormat="1" ht="51" x14ac:dyDescent="0.25">
      <c r="A38" s="37">
        <v>26</v>
      </c>
      <c r="B38" s="33" t="s">
        <v>89</v>
      </c>
      <c r="C38" s="28" t="s">
        <v>86</v>
      </c>
      <c r="D38" s="28" t="s">
        <v>90</v>
      </c>
      <c r="E38" s="48" t="s">
        <v>88</v>
      </c>
      <c r="F38" s="6">
        <v>93600</v>
      </c>
      <c r="G38" s="48"/>
      <c r="H38" s="6"/>
      <c r="I38" s="47" t="e">
        <f t="shared" ref="I38:I40" si="69">ROUNDUP(F38/G38,0)</f>
        <v>#DIV/0!</v>
      </c>
      <c r="J38" s="47" t="e">
        <f t="shared" ref="J38:J40" si="70">H38*I38</f>
        <v>#DIV/0!</v>
      </c>
      <c r="K38" s="21"/>
      <c r="L38" s="25">
        <v>3.45</v>
      </c>
      <c r="M38" s="25"/>
      <c r="N38" s="26" t="e">
        <f t="shared" ref="N38:N40" si="71">I38*K38</f>
        <v>#DIV/0!</v>
      </c>
      <c r="O38" s="25" t="e">
        <f t="shared" ref="O38:O40" si="72">I38*L38</f>
        <v>#DIV/0!</v>
      </c>
      <c r="P38" s="25" t="e">
        <f t="shared" ref="P38:P40" si="73">J38*M38</f>
        <v>#DIV/0!</v>
      </c>
      <c r="Q38" s="26" t="e">
        <f t="shared" ref="Q38:Q40" si="74">(P38+O38+N38)</f>
        <v>#DIV/0!</v>
      </c>
      <c r="R38" s="27" t="e">
        <f t="shared" ref="R38:R40" si="75">Q38/F38</f>
        <v>#DIV/0!</v>
      </c>
      <c r="S38" s="6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</row>
    <row r="39" spans="1:230" s="10" customFormat="1" ht="51" x14ac:dyDescent="0.2">
      <c r="A39" s="37">
        <v>27</v>
      </c>
      <c r="B39" s="33" t="s">
        <v>91</v>
      </c>
      <c r="C39" s="28" t="s">
        <v>92</v>
      </c>
      <c r="D39" s="28" t="s">
        <v>93</v>
      </c>
      <c r="E39" s="48" t="s">
        <v>94</v>
      </c>
      <c r="F39" s="6">
        <v>72000</v>
      </c>
      <c r="G39" s="6"/>
      <c r="H39" s="12"/>
      <c r="I39" s="47" t="e">
        <f t="shared" si="69"/>
        <v>#DIV/0!</v>
      </c>
      <c r="J39" s="47" t="e">
        <f t="shared" si="70"/>
        <v>#DIV/0!</v>
      </c>
      <c r="K39" s="21"/>
      <c r="L39" s="25">
        <v>3.45</v>
      </c>
      <c r="M39" s="25"/>
      <c r="N39" s="26" t="e">
        <f t="shared" si="71"/>
        <v>#DIV/0!</v>
      </c>
      <c r="O39" s="25" t="e">
        <f t="shared" si="72"/>
        <v>#DIV/0!</v>
      </c>
      <c r="P39" s="25" t="e">
        <f t="shared" si="73"/>
        <v>#DIV/0!</v>
      </c>
      <c r="Q39" s="26" t="e">
        <f t="shared" si="74"/>
        <v>#DIV/0!</v>
      </c>
      <c r="R39" s="27" t="e">
        <f t="shared" si="75"/>
        <v>#DIV/0!</v>
      </c>
    </row>
    <row r="40" spans="1:230" s="10" customFormat="1" ht="51" x14ac:dyDescent="0.2">
      <c r="A40" s="37">
        <v>28</v>
      </c>
      <c r="B40" s="33" t="s">
        <v>95</v>
      </c>
      <c r="C40" s="28" t="s">
        <v>86</v>
      </c>
      <c r="D40" s="28" t="s">
        <v>96</v>
      </c>
      <c r="E40" s="48" t="s">
        <v>94</v>
      </c>
      <c r="F40" s="6">
        <v>36000</v>
      </c>
      <c r="G40" s="6"/>
      <c r="H40" s="12"/>
      <c r="I40" s="47" t="e">
        <f t="shared" si="69"/>
        <v>#DIV/0!</v>
      </c>
      <c r="J40" s="47" t="e">
        <f t="shared" si="70"/>
        <v>#DIV/0!</v>
      </c>
      <c r="K40" s="21"/>
      <c r="L40" s="25">
        <v>3.45</v>
      </c>
      <c r="M40" s="25"/>
      <c r="N40" s="26" t="e">
        <f t="shared" si="71"/>
        <v>#DIV/0!</v>
      </c>
      <c r="O40" s="25" t="e">
        <f t="shared" si="72"/>
        <v>#DIV/0!</v>
      </c>
      <c r="P40" s="25" t="e">
        <f t="shared" si="73"/>
        <v>#DIV/0!</v>
      </c>
      <c r="Q40" s="26" t="e">
        <f t="shared" si="74"/>
        <v>#DIV/0!</v>
      </c>
      <c r="R40" s="27" t="e">
        <f t="shared" si="75"/>
        <v>#DIV/0!</v>
      </c>
    </row>
    <row r="41" spans="1:230" s="7" customFormat="1" ht="18" x14ac:dyDescent="0.25">
      <c r="A41" s="17"/>
      <c r="B41" s="64" t="s">
        <v>97</v>
      </c>
      <c r="C41" s="65"/>
      <c r="D41" s="65"/>
      <c r="E41" s="66"/>
      <c r="F41" s="30"/>
      <c r="G41" s="30"/>
      <c r="H41" s="31"/>
      <c r="I41" s="32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</row>
    <row r="42" spans="1:230" s="10" customFormat="1" ht="38.25" x14ac:dyDescent="0.2">
      <c r="A42" s="37">
        <v>29</v>
      </c>
      <c r="B42" s="33" t="s">
        <v>98</v>
      </c>
      <c r="C42" s="28" t="s">
        <v>132</v>
      </c>
      <c r="D42" s="28" t="s">
        <v>99</v>
      </c>
      <c r="E42" s="52" t="s">
        <v>100</v>
      </c>
      <c r="F42" s="6">
        <v>115200</v>
      </c>
      <c r="G42" s="6"/>
      <c r="H42" s="12"/>
      <c r="I42" s="47" t="e">
        <f t="shared" ref="I42" si="76">ROUNDUP(F42/G42,0)</f>
        <v>#DIV/0!</v>
      </c>
      <c r="J42" s="47" t="e">
        <f t="shared" ref="J42" si="77">H42*I42</f>
        <v>#DIV/0!</v>
      </c>
      <c r="K42" s="21"/>
      <c r="L42" s="25">
        <v>3.45</v>
      </c>
      <c r="M42" s="25"/>
      <c r="N42" s="26" t="e">
        <f t="shared" ref="N42" si="78">I42*K42</f>
        <v>#DIV/0!</v>
      </c>
      <c r="O42" s="25" t="e">
        <f t="shared" ref="O42" si="79">I42*L42</f>
        <v>#DIV/0!</v>
      </c>
      <c r="P42" s="25" t="e">
        <f t="shared" ref="P42" si="80">J42*M42</f>
        <v>#DIV/0!</v>
      </c>
      <c r="Q42" s="26" t="e">
        <f t="shared" ref="Q42" si="81">(P42+O42+N42)</f>
        <v>#DIV/0!</v>
      </c>
      <c r="R42" s="27" t="e">
        <f t="shared" ref="R42" si="82">Q42/F42</f>
        <v>#DIV/0!</v>
      </c>
    </row>
    <row r="43" spans="1:230" s="7" customFormat="1" ht="18" x14ac:dyDescent="0.25">
      <c r="A43" s="17"/>
      <c r="B43" s="64" t="s">
        <v>101</v>
      </c>
      <c r="C43" s="65"/>
      <c r="D43" s="65"/>
      <c r="E43" s="66"/>
      <c r="F43" s="30"/>
      <c r="G43" s="30"/>
      <c r="H43" s="31"/>
      <c r="I43" s="32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</row>
    <row r="44" spans="1:230" s="7" customFormat="1" ht="33" customHeight="1" x14ac:dyDescent="0.25">
      <c r="A44" s="36"/>
      <c r="B44" s="62" t="s">
        <v>102</v>
      </c>
      <c r="C44" s="63"/>
      <c r="D44" s="63"/>
      <c r="E44" s="63"/>
      <c r="F44" s="63"/>
      <c r="G44" s="63"/>
      <c r="H44" s="63"/>
      <c r="I44" s="63"/>
      <c r="J44" s="47"/>
      <c r="K44" s="21"/>
      <c r="L44" s="25"/>
      <c r="M44" s="25"/>
      <c r="N44" s="26"/>
      <c r="O44" s="25"/>
      <c r="P44" s="25"/>
      <c r="Q44" s="26"/>
      <c r="R44" s="27"/>
    </row>
    <row r="45" spans="1:230" s="14" customFormat="1" ht="51" x14ac:dyDescent="0.2">
      <c r="A45" s="13">
        <v>30</v>
      </c>
      <c r="B45" s="33" t="s">
        <v>103</v>
      </c>
      <c r="C45" s="1" t="s">
        <v>104</v>
      </c>
      <c r="D45" s="28" t="s">
        <v>105</v>
      </c>
      <c r="E45" s="29" t="s">
        <v>106</v>
      </c>
      <c r="F45" s="6">
        <v>26100</v>
      </c>
      <c r="G45" s="18"/>
      <c r="H45" s="35"/>
      <c r="I45" s="47" t="e">
        <f t="shared" ref="I45:I47" si="83">ROUNDUP(F45/G45,0)</f>
        <v>#DIV/0!</v>
      </c>
      <c r="J45" s="47" t="e">
        <f t="shared" ref="J45:J47" si="84">H45*I45</f>
        <v>#DIV/0!</v>
      </c>
      <c r="K45" s="21"/>
      <c r="L45" s="25">
        <v>3.45</v>
      </c>
      <c r="M45" s="25"/>
      <c r="N45" s="26" t="e">
        <f t="shared" ref="N45:N47" si="85">I45*K45</f>
        <v>#DIV/0!</v>
      </c>
      <c r="O45" s="25" t="e">
        <f t="shared" ref="O45:O47" si="86">I45*L45</f>
        <v>#DIV/0!</v>
      </c>
      <c r="P45" s="25" t="e">
        <f t="shared" ref="P45:P47" si="87">J45*M45</f>
        <v>#DIV/0!</v>
      </c>
      <c r="Q45" s="26" t="e">
        <f t="shared" ref="Q45:Q47" si="88">(P45+O45+N45)</f>
        <v>#DIV/0!</v>
      </c>
      <c r="R45" s="27" t="e">
        <f t="shared" ref="R45:R47" si="89">Q45/F45</f>
        <v>#DIV/0!</v>
      </c>
    </row>
    <row r="46" spans="1:230" s="14" customFormat="1" ht="51" x14ac:dyDescent="0.2">
      <c r="A46" s="36">
        <v>31</v>
      </c>
      <c r="B46" s="33" t="s">
        <v>161</v>
      </c>
      <c r="C46" s="1" t="s">
        <v>107</v>
      </c>
      <c r="D46" s="28" t="s">
        <v>108</v>
      </c>
      <c r="E46" s="29" t="s">
        <v>109</v>
      </c>
      <c r="F46" s="6">
        <v>19104</v>
      </c>
      <c r="G46" s="18"/>
      <c r="H46" s="35"/>
      <c r="I46" s="47" t="e">
        <f t="shared" ref="I46" si="90">ROUNDUP(F46/G46,0)</f>
        <v>#DIV/0!</v>
      </c>
      <c r="J46" s="47" t="e">
        <f t="shared" ref="J46" si="91">H46*I46</f>
        <v>#DIV/0!</v>
      </c>
      <c r="K46" s="21"/>
      <c r="L46" s="25">
        <v>3.45</v>
      </c>
      <c r="M46" s="25"/>
      <c r="N46" s="26" t="e">
        <f t="shared" ref="N46" si="92">I46*K46</f>
        <v>#DIV/0!</v>
      </c>
      <c r="O46" s="25" t="e">
        <f t="shared" ref="O46" si="93">I46*L46</f>
        <v>#DIV/0!</v>
      </c>
      <c r="P46" s="25" t="e">
        <f t="shared" ref="P46" si="94">J46*M46</f>
        <v>#DIV/0!</v>
      </c>
      <c r="Q46" s="26" t="e">
        <f t="shared" ref="Q46" si="95">(P46+O46+N46)</f>
        <v>#DIV/0!</v>
      </c>
      <c r="R46" s="27" t="e">
        <f t="shared" ref="R46" si="96">Q46/F46</f>
        <v>#DIV/0!</v>
      </c>
    </row>
    <row r="47" spans="1:230" s="14" customFormat="1" ht="76.5" x14ac:dyDescent="0.2">
      <c r="A47" s="36">
        <v>32</v>
      </c>
      <c r="B47" s="33" t="s">
        <v>110</v>
      </c>
      <c r="C47" s="28" t="s">
        <v>111</v>
      </c>
      <c r="D47" s="28" t="s">
        <v>112</v>
      </c>
      <c r="E47" s="28" t="s">
        <v>113</v>
      </c>
      <c r="F47" s="6">
        <v>8000</v>
      </c>
      <c r="G47" s="18"/>
      <c r="H47" s="35"/>
      <c r="I47" s="47" t="e">
        <f t="shared" si="83"/>
        <v>#DIV/0!</v>
      </c>
      <c r="J47" s="47" t="e">
        <f t="shared" si="84"/>
        <v>#DIV/0!</v>
      </c>
      <c r="K47" s="21"/>
      <c r="L47" s="25">
        <v>3.45</v>
      </c>
      <c r="M47" s="25"/>
      <c r="N47" s="26" t="e">
        <f t="shared" si="85"/>
        <v>#DIV/0!</v>
      </c>
      <c r="O47" s="25" t="e">
        <f t="shared" si="86"/>
        <v>#DIV/0!</v>
      </c>
      <c r="P47" s="25" t="e">
        <f t="shared" si="87"/>
        <v>#DIV/0!</v>
      </c>
      <c r="Q47" s="26" t="e">
        <f t="shared" si="88"/>
        <v>#DIV/0!</v>
      </c>
      <c r="R47" s="27" t="e">
        <f t="shared" si="89"/>
        <v>#DIV/0!</v>
      </c>
    </row>
    <row r="48" spans="1:230" s="14" customFormat="1" ht="12.75" x14ac:dyDescent="0.2">
      <c r="A48" s="36"/>
      <c r="B48" s="64" t="s">
        <v>114</v>
      </c>
      <c r="C48" s="65"/>
      <c r="D48" s="65"/>
      <c r="E48" s="66"/>
      <c r="F48" s="30"/>
      <c r="G48" s="30"/>
      <c r="H48" s="31"/>
      <c r="I48" s="32"/>
      <c r="J48" s="32"/>
      <c r="K48" s="32"/>
      <c r="L48" s="32"/>
      <c r="M48" s="32"/>
      <c r="N48" s="32"/>
      <c r="O48" s="32"/>
      <c r="P48" s="32"/>
      <c r="Q48" s="32"/>
      <c r="R48" s="32"/>
    </row>
    <row r="49" spans="1:18" s="14" customFormat="1" ht="28.9" customHeight="1" x14ac:dyDescent="0.2">
      <c r="A49" s="36"/>
      <c r="B49" s="62" t="s">
        <v>102</v>
      </c>
      <c r="C49" s="63"/>
      <c r="D49" s="63"/>
      <c r="E49" s="63"/>
      <c r="F49" s="63"/>
      <c r="G49" s="63"/>
      <c r="H49" s="63"/>
      <c r="I49" s="63"/>
      <c r="J49" s="47"/>
      <c r="K49" s="21"/>
      <c r="L49" s="25"/>
      <c r="M49" s="25"/>
      <c r="N49" s="26"/>
      <c r="O49" s="25"/>
      <c r="P49" s="25"/>
      <c r="Q49" s="26"/>
      <c r="R49" s="27"/>
    </row>
    <row r="50" spans="1:18" s="14" customFormat="1" ht="38.25" x14ac:dyDescent="0.2">
      <c r="A50" s="36">
        <v>33</v>
      </c>
      <c r="B50" s="50" t="s">
        <v>115</v>
      </c>
      <c r="C50" s="28" t="s">
        <v>116</v>
      </c>
      <c r="D50" s="28" t="s">
        <v>117</v>
      </c>
      <c r="E50" s="28" t="s">
        <v>118</v>
      </c>
      <c r="F50" s="6">
        <v>124300</v>
      </c>
      <c r="G50" s="18"/>
      <c r="H50" s="35"/>
      <c r="I50" s="47" t="e">
        <f t="shared" ref="I50" si="97">ROUNDUP(F50/G50,0)</f>
        <v>#DIV/0!</v>
      </c>
      <c r="J50" s="47" t="e">
        <f t="shared" ref="J50" si="98">H50*I50</f>
        <v>#DIV/0!</v>
      </c>
      <c r="K50" s="21"/>
      <c r="L50" s="25">
        <v>3.45</v>
      </c>
      <c r="M50" s="25"/>
      <c r="N50" s="26" t="e">
        <f t="shared" ref="N50" si="99">I50*K50</f>
        <v>#DIV/0!</v>
      </c>
      <c r="O50" s="25" t="e">
        <f t="shared" ref="O50" si="100">I50*L50</f>
        <v>#DIV/0!</v>
      </c>
      <c r="P50" s="25" t="e">
        <f t="shared" ref="P50" si="101">J50*M50</f>
        <v>#DIV/0!</v>
      </c>
      <c r="Q50" s="26" t="e">
        <f t="shared" ref="Q50" si="102">(P50+O50+N50)</f>
        <v>#DIV/0!</v>
      </c>
      <c r="R50" s="27" t="e">
        <f t="shared" ref="R50" si="103">Q50/F50</f>
        <v>#DIV/0!</v>
      </c>
    </row>
    <row r="51" spans="1:18" s="14" customFormat="1" ht="78" customHeight="1" x14ac:dyDescent="0.2">
      <c r="A51" s="36">
        <v>34</v>
      </c>
      <c r="B51" s="50" t="s">
        <v>119</v>
      </c>
      <c r="C51" s="28" t="s">
        <v>120</v>
      </c>
      <c r="D51" s="28" t="s">
        <v>121</v>
      </c>
      <c r="E51" s="28" t="s">
        <v>122</v>
      </c>
      <c r="F51" s="6">
        <v>22800</v>
      </c>
      <c r="G51" s="18"/>
      <c r="H51" s="35"/>
      <c r="I51" s="47" t="e">
        <f>ROUNDUP(F51/G51,0)</f>
        <v>#DIV/0!</v>
      </c>
      <c r="J51" s="47" t="e">
        <f t="shared" ref="J51" si="104">H51*I51</f>
        <v>#DIV/0!</v>
      </c>
      <c r="K51" s="21"/>
      <c r="L51" s="25">
        <v>3.45</v>
      </c>
      <c r="M51" s="25"/>
      <c r="N51" s="26" t="e">
        <f t="shared" ref="N51" si="105">I51*K51</f>
        <v>#DIV/0!</v>
      </c>
      <c r="O51" s="25" t="e">
        <f t="shared" ref="O51" si="106">I51*L51</f>
        <v>#DIV/0!</v>
      </c>
      <c r="P51" s="25" t="e">
        <f t="shared" ref="P51" si="107">J51*M51</f>
        <v>#DIV/0!</v>
      </c>
      <c r="Q51" s="26" t="e">
        <f t="shared" ref="Q51" si="108">(P51+O51+N51)</f>
        <v>#DIV/0!</v>
      </c>
      <c r="R51" s="27" t="e">
        <f t="shared" ref="R51" si="109">Q51/F51</f>
        <v>#DIV/0!</v>
      </c>
    </row>
    <row r="52" spans="1:18" s="14" customFormat="1" ht="38.25" x14ac:dyDescent="0.2">
      <c r="A52" s="36">
        <v>35</v>
      </c>
      <c r="B52" s="50" t="s">
        <v>123</v>
      </c>
      <c r="C52" s="28" t="s">
        <v>124</v>
      </c>
      <c r="D52" s="28" t="s">
        <v>125</v>
      </c>
      <c r="E52" s="28" t="s">
        <v>126</v>
      </c>
      <c r="F52" s="6">
        <v>79800</v>
      </c>
      <c r="G52" s="18"/>
      <c r="H52" s="35"/>
      <c r="I52" s="47" t="e">
        <f>ROUNDUP(F52/G52,0)</f>
        <v>#DIV/0!</v>
      </c>
      <c r="J52" s="47" t="e">
        <f t="shared" ref="J52" si="110">H52*I52</f>
        <v>#DIV/0!</v>
      </c>
      <c r="K52" s="21"/>
      <c r="L52" s="25">
        <v>3.45</v>
      </c>
      <c r="M52" s="25"/>
      <c r="N52" s="26" t="e">
        <f t="shared" ref="N52" si="111">I52*K52</f>
        <v>#DIV/0!</v>
      </c>
      <c r="O52" s="25" t="e">
        <f t="shared" ref="O52" si="112">I52*L52</f>
        <v>#DIV/0!</v>
      </c>
      <c r="P52" s="25" t="e">
        <f t="shared" ref="P52" si="113">J52*M52</f>
        <v>#DIV/0!</v>
      </c>
      <c r="Q52" s="26" t="e">
        <f t="shared" ref="Q52" si="114">(P52+O52+N52)</f>
        <v>#DIV/0!</v>
      </c>
      <c r="R52" s="27" t="e">
        <f t="shared" ref="R52" si="115">Q52/F52</f>
        <v>#DIV/0!</v>
      </c>
    </row>
    <row r="53" spans="1:18" ht="51" x14ac:dyDescent="0.25">
      <c r="A53" s="59">
        <v>36</v>
      </c>
      <c r="B53" s="33" t="s">
        <v>162</v>
      </c>
      <c r="C53" s="1" t="s">
        <v>165</v>
      </c>
      <c r="D53" s="28" t="s">
        <v>163</v>
      </c>
      <c r="E53" s="29" t="s">
        <v>164</v>
      </c>
      <c r="F53" s="6">
        <v>32000</v>
      </c>
      <c r="G53" s="18"/>
      <c r="H53" s="35"/>
      <c r="I53" s="47" t="e">
        <f>ROUNDUP(F53/G53,0)</f>
        <v>#DIV/0!</v>
      </c>
      <c r="J53" s="47" t="e">
        <f t="shared" ref="J53" si="116">H53*I53</f>
        <v>#DIV/0!</v>
      </c>
      <c r="K53" s="21"/>
      <c r="L53" s="25">
        <v>3.45</v>
      </c>
      <c r="M53" s="25"/>
      <c r="N53" s="26" t="e">
        <f t="shared" ref="N53" si="117">I53*K53</f>
        <v>#DIV/0!</v>
      </c>
      <c r="O53" s="25" t="e">
        <f t="shared" ref="O53" si="118">I53*L53</f>
        <v>#DIV/0!</v>
      </c>
      <c r="P53" s="25" t="e">
        <f t="shared" ref="P53" si="119">J53*M53</f>
        <v>#DIV/0!</v>
      </c>
      <c r="Q53" s="26" t="e">
        <f t="shared" ref="Q53" si="120">(P53+O53+N53)</f>
        <v>#DIV/0!</v>
      </c>
      <c r="R53" s="27" t="e">
        <f t="shared" ref="R53" si="121">Q53/F53</f>
        <v>#DIV/0!</v>
      </c>
    </row>
  </sheetData>
  <sortState xmlns:xlrd2="http://schemas.microsoft.com/office/spreadsheetml/2017/richdata2" ref="B10:R17">
    <sortCondition ref="B10"/>
  </sortState>
  <mergeCells count="17">
    <mergeCell ref="B18:E18"/>
    <mergeCell ref="G2:R2"/>
    <mergeCell ref="B9:E9"/>
    <mergeCell ref="A1:C1"/>
    <mergeCell ref="B2:F2"/>
    <mergeCell ref="B4:E4"/>
    <mergeCell ref="B20:E20"/>
    <mergeCell ref="B49:I49"/>
    <mergeCell ref="B48:E48"/>
    <mergeCell ref="B44:I44"/>
    <mergeCell ref="B43:E43"/>
    <mergeCell ref="B22:E22"/>
    <mergeCell ref="B35:E35"/>
    <mergeCell ref="B23:I23"/>
    <mergeCell ref="B33:E33"/>
    <mergeCell ref="B41:E41"/>
    <mergeCell ref="B31:E31"/>
  </mergeCells>
  <pageMargins left="0.25" right="0.25" top="0.75" bottom="0.75" header="0.3" footer="0.3"/>
  <pageSetup paperSize="5" scale="68" fitToHeight="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ac159877-ca3c-467f-b438-1e32a00fe8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D73EE6D3B5D54FBA4A50BDD5F8CE72" ma:contentTypeVersion="18" ma:contentTypeDescription="Create a new document." ma:contentTypeScope="" ma:versionID="0221bf10b44e99c4455bac6a2de4b377">
  <xsd:schema xmlns:xsd="http://www.w3.org/2001/XMLSchema" xmlns:xs="http://www.w3.org/2001/XMLSchema" xmlns:p="http://schemas.microsoft.com/office/2006/metadata/properties" xmlns:ns1="http://schemas.microsoft.com/sharepoint/v3" xmlns:ns3="ac159877-ca3c-467f-b438-1e32a00fe89c" xmlns:ns4="8c478201-b0fb-41b7-9bd6-5a6fa8007870" targetNamespace="http://schemas.microsoft.com/office/2006/metadata/properties" ma:root="true" ma:fieldsID="3d50325a856fa0c5d81accee997e758e" ns1:_="" ns3:_="" ns4:_="">
    <xsd:import namespace="http://schemas.microsoft.com/sharepoint/v3"/>
    <xsd:import namespace="ac159877-ca3c-467f-b438-1e32a00fe89c"/>
    <xsd:import namespace="8c478201-b0fb-41b7-9bd6-5a6fa80078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59877-ca3c-467f-b438-1e32a00fe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78201-b0fb-41b7-9bd6-5a6fa80078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0A6D2C-BAD3-41DD-93DD-EE967CC2FC7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c159877-ca3c-467f-b438-1e32a00fe89c"/>
  </ds:schemaRefs>
</ds:datastoreItem>
</file>

<file path=customXml/itemProps2.xml><?xml version="1.0" encoding="utf-8"?>
<ds:datastoreItem xmlns:ds="http://schemas.openxmlformats.org/officeDocument/2006/customXml" ds:itemID="{38EE9DD6-CB14-43AB-8741-ADA0A2367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159877-ca3c-467f-b438-1e32a00fe89c"/>
    <ds:schemaRef ds:uri="8c478201-b0fb-41b7-9bd6-5a6fa80078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D440BA-73B1-4B2F-84CC-5F534AF49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Ingram</dc:creator>
  <cp:keywords/>
  <dc:description/>
  <cp:lastModifiedBy>JACKSON DEBBIE</cp:lastModifiedBy>
  <cp:revision/>
  <dcterms:created xsi:type="dcterms:W3CDTF">2018-02-27T16:56:14Z</dcterms:created>
  <dcterms:modified xsi:type="dcterms:W3CDTF">2023-02-01T22:28:48Z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0x01010094D73EE6D3B5D54FBA4A50BDD5F8CE72</vt:lpwstr>
  </property>
</Properties>
</file>