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https://arlingtonva-my.sharepoint.com/personal/tprice_arlingtonva_us/Documents/FY23 Procurements/23-DES-ITBPW-574 Traffic Signal Upgrades 3 Intersections/Solicitation/Invitation to Bid/ITB/Final Version/"/>
    </mc:Choice>
  </mc:AlternateContent>
  <xr:revisionPtr revIDLastSave="0" documentId="13_ncr:1_{859ED230-4575-48C8-8FA8-71B54A3BC25C}" xr6:coauthVersionLast="47" xr6:coauthVersionMax="47" xr10:uidLastSave="{00000000-0000-0000-0000-000000000000}"/>
  <bookViews>
    <workbookView minimized="1" xWindow="0" yWindow="500" windowWidth="32000" windowHeight="16560" xr2:uid="{53DE5D21-B7E4-44F5-AA64-AC21E614084E}"/>
  </bookViews>
  <sheets>
    <sheet name="PRICING SHEET" sheetId="1" r:id="rId1"/>
  </sheets>
  <externalReferences>
    <externalReference r:id="rId2"/>
  </externalReferences>
  <definedNames>
    <definedName name="BidTabs1" localSheetId="0">[1]!BidTabs[#Data]</definedName>
    <definedName name="BidTabs1">[1]!BidTabs[#Data]</definedName>
    <definedName name="_xlnm.Print_Area" localSheetId="0">'PRICING SHEET'!$A$1:$F$59</definedName>
    <definedName name="_xlnm.Print_Titles" localSheetId="0">'PRICING SHEET'!$1:$6</definedName>
    <definedName name="Spanner_Auto_File">"alse"</definedName>
    <definedName name="UnitPrice" localSheetId="0">[1]!BidTabs[[Master Item Number]:[Unit]]</definedName>
    <definedName name="UnitPrice">[1]!BidTabs[[Master Item Number]:[Unit]]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2" i="1" l="1"/>
  <c r="F141" i="1"/>
  <c r="F140" i="1"/>
  <c r="F135" i="1"/>
  <c r="F136" i="1" s="1"/>
  <c r="F130" i="1"/>
  <c r="F129" i="1"/>
  <c r="F124" i="1"/>
  <c r="F123" i="1"/>
  <c r="F122" i="1"/>
  <c r="F121" i="1"/>
  <c r="C120" i="1"/>
  <c r="F120" i="1" s="1"/>
  <c r="F119" i="1"/>
  <c r="F118" i="1"/>
  <c r="F117" i="1"/>
  <c r="F116" i="1"/>
  <c r="F115" i="1"/>
  <c r="C114" i="1"/>
  <c r="F114" i="1" s="1"/>
  <c r="F113" i="1"/>
  <c r="F108" i="1"/>
  <c r="F107" i="1"/>
  <c r="F106" i="1"/>
  <c r="F101" i="1"/>
  <c r="F100" i="1"/>
  <c r="F99" i="1"/>
  <c r="F98" i="1"/>
  <c r="F93" i="1"/>
  <c r="F92" i="1"/>
  <c r="F91" i="1"/>
  <c r="F94" i="1" s="1"/>
  <c r="F86" i="1"/>
  <c r="C85" i="1"/>
  <c r="F85" i="1" s="1"/>
  <c r="F84" i="1"/>
  <c r="F83" i="1"/>
  <c r="C82" i="1"/>
  <c r="F82" i="1" s="1"/>
  <c r="C77" i="1"/>
  <c r="F77" i="1" s="1"/>
  <c r="F76" i="1"/>
  <c r="F75" i="1"/>
  <c r="F74" i="1"/>
  <c r="F65" i="1"/>
  <c r="F64" i="1"/>
  <c r="F63" i="1"/>
  <c r="F33" i="1"/>
  <c r="F34" i="1"/>
  <c r="F35" i="1"/>
  <c r="F36" i="1"/>
  <c r="F32" i="1"/>
  <c r="F26" i="1"/>
  <c r="F27" i="1"/>
  <c r="F25" i="1"/>
  <c r="F16" i="1"/>
  <c r="F17" i="1"/>
  <c r="F18" i="1"/>
  <c r="F19" i="1"/>
  <c r="F20" i="1"/>
  <c r="F15" i="1"/>
  <c r="F9" i="1"/>
  <c r="F10" i="1"/>
  <c r="F143" i="1" l="1"/>
  <c r="F37" i="1"/>
  <c r="F109" i="1"/>
  <c r="F66" i="1"/>
  <c r="F78" i="1"/>
  <c r="F131" i="1"/>
  <c r="F87" i="1"/>
  <c r="F102" i="1"/>
  <c r="F125" i="1"/>
  <c r="F145" i="1" s="1"/>
  <c r="F28" i="1"/>
  <c r="F21" i="1"/>
  <c r="F8" i="1" l="1"/>
  <c r="F11" i="1" s="1"/>
  <c r="F58" i="1" l="1"/>
  <c r="F57" i="1"/>
  <c r="F59" i="1" s="1"/>
  <c r="F52" i="1"/>
  <c r="F51" i="1"/>
  <c r="F50" i="1"/>
  <c r="F49" i="1"/>
  <c r="F48" i="1"/>
  <c r="F47" i="1"/>
  <c r="F46" i="1"/>
  <c r="F41" i="1"/>
  <c r="F42" i="1" s="1"/>
  <c r="F68" i="1" l="1"/>
  <c r="F148" i="1" s="1"/>
  <c r="F53" i="1"/>
</calcChain>
</file>

<file path=xl/sharedStrings.xml><?xml version="1.0" encoding="utf-8"?>
<sst xmlns="http://schemas.openxmlformats.org/spreadsheetml/2006/main" count="276" uniqueCount="80">
  <si>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</si>
  <si>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PRICING SHEET FOR S. GLEBE RD. &amp; S. EADS ST. ONLY</t>
  </si>
  <si>
    <t>GENERAL EARTHWORK</t>
  </si>
  <si>
    <t>BID ITEM #</t>
  </si>
  <si>
    <t>DESCRIPTION</t>
  </si>
  <si>
    <t>QTY</t>
  </si>
  <si>
    <t>UNIT</t>
  </si>
  <si>
    <t>UNIT PRICE</t>
  </si>
  <si>
    <t>TOTAL</t>
  </si>
  <si>
    <t>General Excavation, only when not included in other pay items</t>
  </si>
  <si>
    <t>CY</t>
  </si>
  <si>
    <t>Test Pits (or Test Bores), Up to 6' Deep (with restoration)</t>
  </si>
  <si>
    <t>EA</t>
  </si>
  <si>
    <t>Aggregate, VDOT #21-A  (Compacted in Place per VDOT standards &amp; Specs)</t>
  </si>
  <si>
    <t>SUBTOTAL</t>
  </si>
  <si>
    <t>CONCRETE WORK</t>
  </si>
  <si>
    <t>Concrete Curb, Standard 6" (VDOT CG-2), includes curb for aprons, ramps, etc.</t>
  </si>
  <si>
    <t>LF</t>
  </si>
  <si>
    <t>Concrete Curb, Standard 4" (VDOT CG-3), includes curb for aprons, ramps, etc.</t>
  </si>
  <si>
    <t>Concrete Curb &amp; Gutter, Standard C-2 and C-2R (Arlington County Detail R-2.0), includes curb &amp; gutter for aprons, ramps, etc.</t>
  </si>
  <si>
    <t>Concrete Curb &amp; Gutter, Combination 6" (VDOT CG-6), includes curb &amp; gutter for aprons, ramps, etc.</t>
  </si>
  <si>
    <t>Concrete Sidewalk, 4" Thickness (Arlington County Detail R-2.0)</t>
  </si>
  <si>
    <t>SY</t>
  </si>
  <si>
    <t xml:space="preserve">CG-12 Detectable Warning Surface - Truncated Domes, VDOT Standard "Safety Yellow" color. </t>
  </si>
  <si>
    <t>ASPHALT WORK</t>
  </si>
  <si>
    <t>UNIT
PRICE</t>
  </si>
  <si>
    <t>Asphalt Concrete, Planing or Milling (1/2" to 3" Depth)</t>
  </si>
  <si>
    <t>Asphalt Concrete, Base Course (VDOT BM-25.0A)</t>
  </si>
  <si>
    <t>TON</t>
  </si>
  <si>
    <t>Asphalt Concrete, Surface Course (VDOT SM-9.5D)</t>
  </si>
  <si>
    <t>WATERMAIN WORK</t>
  </si>
  <si>
    <t>Connect To Existing 6-Inch Water Main, only if required</t>
  </si>
  <si>
    <t>Remove Existing Fire Hydrant, only if required</t>
  </si>
  <si>
    <t>Remove And Reset Existing Fire Hydrant</t>
  </si>
  <si>
    <t>Install New Fire Hydrant (includes Fire Hydrant, Gate Valve with Valve Box and up to 20 LF 6-inch DIP CL-52), only if required</t>
  </si>
  <si>
    <t>6-Inch Water Main, DIP CL-52, &gt; 6' Deep, only if required</t>
  </si>
  <si>
    <t>TRAFFIC SIGNAL WORK</t>
  </si>
  <si>
    <t>Traffic Signal Upgrade of S. Glebe Rd. &amp; S. Eads St. as outlined in Construction Plans</t>
  </si>
  <si>
    <t>LS</t>
  </si>
  <si>
    <t>PAVEMENT MARKING AND SIGNAGE WORK</t>
  </si>
  <si>
    <t>Twenty Four (24) Inch Transverse Markings, Note: Used For Continental (Ladder) Crosswalk</t>
  </si>
  <si>
    <t>Four (4) Inch, White or Yellow, Longitudinal Solid Line</t>
  </si>
  <si>
    <t>Six (6) Inch, White or Yellow, Longitudinal Solid Line</t>
  </si>
  <si>
    <t>Single Arrows</t>
  </si>
  <si>
    <t>Standard Bicycle Symbols (MUTCD, Chapter 9C, Figure 9C-3), "Bike Symbol", "Helmeted Bicyclist Symbol"</t>
  </si>
  <si>
    <t>Colorized Bike Lane Coatings (per Specification 02900)</t>
  </si>
  <si>
    <t>Traffic Control Sign (Typical Stop, Yield, No Parking, Speed Limit, or Similar)</t>
  </si>
  <si>
    <t>LANDSCAPE AND HARDSCAPE RESTORATION WORK</t>
  </si>
  <si>
    <t>Sod, Tall Fescue/Bluegrass Mixture, 2" topsoil + lime and fertilizer (Arlington County Spec #329200)</t>
  </si>
  <si>
    <t>Chain Link Fence, Height Less Than or Equal to 6'</t>
  </si>
  <si>
    <t>E&amp;SC, MOT &amp; MOBILIZATION WORK</t>
  </si>
  <si>
    <t>Temporary Erosion and Sediment Controls (E&amp;SC)</t>
  </si>
  <si>
    <t>Maintenance of Traffic (MOT)</t>
  </si>
  <si>
    <t xml:space="preserve">Mobilization and De-Mobilization </t>
  </si>
  <si>
    <t>TOTAL (S. GLEBE &amp; S. EADS ST.):</t>
  </si>
  <si>
    <t>PRICING SHEET FOR WASHINGTON BLVD. SIGNALS ONLY.</t>
  </si>
  <si>
    <t>Select Borrow (VDOT Section 207 - Select Material, Type I)</t>
  </si>
  <si>
    <t>Concrete Curb, Standard Header Curb C-3 (Arlington County Detail R-2.0), includes curb for aprons, ramps, etc.</t>
  </si>
  <si>
    <t>CG-12 Detectable Warning Surface - Truncated Domes</t>
  </si>
  <si>
    <t>Concrete Pavers, Remove and Reset (Arlington County Detail R-2.1)</t>
  </si>
  <si>
    <t>Connect To Existing 12-Inch Water Main</t>
  </si>
  <si>
    <t>Remove Existing Fire Hydrant</t>
  </si>
  <si>
    <t>Install New Fire Hydrant (includes Fire Hydrant, Gate Valve with Valve Box and up to 20 LF 6-inch DIP CL-52)</t>
  </si>
  <si>
    <t>6-Inch Water Main, DIP CL-52, &gt; 6' Deep</t>
  </si>
  <si>
    <t>Traffic Signal Upgrade of Washington Blvd. &amp; N. Glebe Rd. as outlined in Construction Plans</t>
  </si>
  <si>
    <t>Traffic Signal Upgrade of Washington Blvd. &amp; Patrick Henry Drive as outlined in Construction Plans</t>
  </si>
  <si>
    <t xml:space="preserve">Remove Existing Solar Powered School Beacon. Note - Removed Beacon shall be salvaged as per direction of Project Officer. </t>
  </si>
  <si>
    <t>Eighteen (18) Inch Transverse Markings</t>
  </si>
  <si>
    <t>Four (4) Inch Longitudinal Skip Line (Ten (10) Foot Line/Thirty (30) Foot Spacing), Note: Forty (40) LF Consists of Ten (10) LF of Marking and Thirty (30) LF of Space</t>
  </si>
  <si>
    <t>Four (4) Inch Longitudinal Skip Line (Two (2) Foot Line/Ten (10) Foot Spacing), Note: Twelve (12) LF Consists of Two (2) LF of Marking and Ten (10) LF of Space, **Turn Lane Skips**</t>
  </si>
  <si>
    <t>Six (6) Inch Longitudinal Skip Line (Two (2) Foot Line/ Four (4) Foot Spacing), Note: Twelve (12) LF Consists of Two (2) LF of Marking and Four (4) LF of Space</t>
  </si>
  <si>
    <t>Twelve (12) Inch Yellow Longitudinal Centerline, Two - Four (4) Inch Yellow Lines with Four (4) Inch Separation</t>
  </si>
  <si>
    <t>Traffic Control Sign (Typical Stop, Yield, No Parking, Speed Limit, or Similar), Relocate with Existing Post</t>
  </si>
  <si>
    <t>Seed, Mixture of 85% Tall Fescue/Bluegrass and 15% Annual Rye</t>
  </si>
  <si>
    <t>Sod, Zoysia</t>
  </si>
  <si>
    <t>BUS STOP SHELTER AND FURNISHINGS</t>
  </si>
  <si>
    <t>Bus Shelter Pad (Detail R-2.10)</t>
  </si>
  <si>
    <t>Mobilization and De-Mobilization</t>
  </si>
  <si>
    <t>TOTAL (WASHINGTON BLVD. SIGNALS):</t>
  </si>
  <si>
    <t>CONTRACT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</si>
</sst>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6" fillId="0" borderId="0"/>
  </cellStyleXfs>
  <cellXfs count="51">
    <xf numFmtId="0" fontId="0" fillId="0" borderId="0" xfId="0"/>
    <xf numFmtId="0" fontId="0" fillId="0" borderId="0" xfId="0" applyAlignment="1">
      <alignment wrapText="1"/>
    </xf>
    <xf numFmtId="164" fontId="0" fillId="0" borderId="0" xfId="0" applyNumberFormat="1"/>
    <xf numFmtId="0" fontId="1" fillId="0" borderId="0" xfId="0" applyFont="1"/>
    <xf numFmtId="0" fontId="1" fillId="0" borderId="0" xfId="0" applyFont="1" applyAlignment="1">
      <alignment wrapText="1"/>
    </xf>
    <xf numFmtId="0" fontId="1" fillId="2" borderId="3" xfId="0" applyFont="1" applyFill="1" applyBorder="1" applyAlignment="1">
      <alignment wrapText="1"/>
    </xf>
    <xf numFmtId="0" fontId="1" fillId="2" borderId="3" xfId="0" applyFont="1" applyFill="1" applyBorder="1"/>
    <xf numFmtId="164" fontId="1" fillId="2" borderId="3" xfId="0" applyNumberFormat="1" applyFont="1" applyFill="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xf numFmtId="0" fontId="1" fillId="0" borderId="4" xfId="0" applyFont="1" applyBorder="1"/>
    <xf numFmtId="164" fontId="1" fillId="0" borderId="4" xfId="0" applyNumberFormat="1" applyFont="1" applyBorder="1"/>
    <xf numFmtId="164" fontId="1" fillId="2" borderId="3" xfId="0" applyNumberFormat="1" applyFont="1" applyFill="1" applyBorder="1" applyAlignment="1">
      <alignment wrapText="1"/>
    </xf>
    <xf numFmtId="0" fontId="5" fillId="0" borderId="4" xfId="0" applyFont="1" applyBorder="1"/>
    <xf numFmtId="0" fontId="0" fillId="0" borderId="2" xfId="0" applyBorder="1" applyAlignment="1">
      <alignment wrapText="1"/>
    </xf>
    <xf numFmtId="0" fontId="2" fillId="0" borderId="0" xfId="0" applyFont="1" applyAlignment="1" applyProtection="1">
      <alignment horizontal="right" vertical="center"/>
      <protection locked="0"/>
    </xf>
    <xf numFmtId="14" fontId="3" fillId="0" borderId="0" xfId="0" applyNumberFormat="1" applyFont="1" applyAlignment="1" applyProtection="1">
      <alignment horizontal="left" vertical="center"/>
      <protection locked="0"/>
    </xf>
    <xf numFmtId="0" fontId="0" fillId="0" borderId="2" xfId="0" applyBorder="1" applyAlignment="1">
      <alignment horizontal="center" wrapText="1"/>
    </xf>
    <xf numFmtId="164" fontId="1" fillId="0" borderId="0" xfId="0" applyNumberFormat="1" applyFont="1"/>
    <xf numFmtId="0" fontId="0" fillId="0" borderId="8" xfId="0" applyBorder="1" applyAlignment="1">
      <alignment horizontal="center" wrapText="1"/>
    </xf>
    <xf numFmtId="0" fontId="0" fillId="0" borderId="6" xfId="0" applyBorder="1"/>
    <xf numFmtId="0" fontId="0" fillId="0" borderId="9" xfId="0" applyBorder="1" applyAlignment="1">
      <alignment wrapText="1"/>
    </xf>
    <xf numFmtId="0" fontId="0" fillId="3" borderId="9" xfId="0" applyFill="1" applyBorder="1"/>
    <xf numFmtId="164" fontId="0" fillId="0" borderId="9" xfId="0" applyNumberFormat="1" applyBorder="1"/>
    <xf numFmtId="164" fontId="0" fillId="0" borderId="10" xfId="0" applyNumberFormat="1" applyBorder="1"/>
    <xf numFmtId="0" fontId="0" fillId="0" borderId="9" xfId="0" applyBorder="1" applyAlignment="1">
      <alignment horizontal="center" wrapText="1"/>
    </xf>
    <xf numFmtId="0" fontId="0" fillId="0" borderId="11" xfId="0" applyBorder="1"/>
    <xf numFmtId="0" fontId="0" fillId="0" borderId="5" xfId="0" applyBorder="1"/>
    <xf numFmtId="0" fontId="0" fillId="0" borderId="5" xfId="0" applyBorder="1" applyAlignment="1">
      <alignment wrapText="1"/>
    </xf>
    <xf numFmtId="0" fontId="7" fillId="0" borderId="5" xfId="0" applyFont="1" applyBorder="1" applyAlignment="1">
      <alignment horizontal="right"/>
    </xf>
    <xf numFmtId="164" fontId="7" fillId="0" borderId="5" xfId="0" applyNumberFormat="1" applyFont="1" applyBorder="1"/>
    <xf numFmtId="164" fontId="1" fillId="0" borderId="12" xfId="0" applyNumberFormat="1" applyFont="1" applyBorder="1"/>
    <xf numFmtId="0" fontId="0" fillId="0" borderId="13" xfId="0" applyBorder="1"/>
    <xf numFmtId="0" fontId="1" fillId="0" borderId="13" xfId="0" applyFont="1" applyBorder="1" applyAlignment="1">
      <alignment horizontal="right"/>
    </xf>
    <xf numFmtId="164" fontId="1" fillId="0" borderId="13" xfId="0" applyNumberFormat="1" applyFont="1" applyBorder="1"/>
    <xf numFmtId="0" fontId="0" fillId="0" borderId="14" xfId="0" applyBorder="1"/>
    <xf numFmtId="0" fontId="0" fillId="0" borderId="14" xfId="0" applyBorder="1" applyAlignment="1">
      <alignment wrapText="1"/>
    </xf>
    <xf numFmtId="164" fontId="0" fillId="0" borderId="14" xfId="0" applyNumberFormat="1" applyBorder="1"/>
    <xf numFmtId="0" fontId="1" fillId="0" borderId="15" xfId="0" applyFont="1" applyBorder="1"/>
    <xf numFmtId="164" fontId="1" fillId="0" borderId="15" xfId="0" applyNumberFormat="1" applyFont="1" applyBorder="1"/>
    <xf numFmtId="0" fontId="4" fillId="0" borderId="0" xfId="0" applyFont="1" applyAlignment="1">
      <alignment horizontal="left" vertical="center" wrapText="1"/>
    </xf>
    <xf numFmtId="0" fontId="4" fillId="0" borderId="0" xfId="0" applyFont="1" applyAlignment="1">
      <alignment horizontal="left" vertical="center"/>
    </xf>
    <xf numFmtId="0" fontId="1" fillId="2" borderId="5" xfId="0" applyFont="1" applyFill="1" applyBorder="1" applyAlignment="1">
      <alignment horizontal="center" wrapText="1"/>
    </xf>
    <xf numFmtId="0" fontId="1" fillId="2" borderId="1" xfId="0" applyFont="1" applyFill="1" applyBorder="1" applyAlignment="1">
      <alignment horizontal="center" wrapText="1"/>
    </xf>
    <xf numFmtId="0" fontId="1" fillId="2" borderId="7" xfId="0" applyFont="1" applyFill="1" applyBorder="1" applyAlignment="1">
      <alignment horizontal="center" wrapText="1"/>
    </xf>
    <xf numFmtId="0" fontId="1" fillId="0" borderId="13" xfId="0" applyFont="1" applyBorder="1" applyAlignment="1">
      <alignment horizontal="right"/>
    </xf>
  </cellXfs>
  <cellStyles count="2">
    <cellStyle name="Normal" xfId="0" builtinId="0"/>
    <cellStyle name="Normal 2" xfId="1" xr:uid="{B53D0D38-0CE5-47A8-944D-15AC3CF4CFA8}"/>
  </cellStyles>
  <dxfs count="59">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personal/tprice_arlingtonva_us/Documents/FY23%20Procurements/23-DES-ITBPW-%20Traffic%20Signal%20Upgrades%203%20Intersections/Solicitation/Invitation%20to%20Bid/ITB/Final%20Version/TR08-Engineer's%20Cost%20Estimate-S.%20Glebe%20&amp;%20Eads.xlsm?F745B760" TargetMode="External"/><Relationship Id="rId1" Type="http://schemas.openxmlformats.org/officeDocument/2006/relationships/externalLinkPath" Target="file:///F745B760/TR08-Engineer's%20Cost%20Estimate-S.%20Glebe%20&amp;%20Ead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TR08-Engineer's Cost Estimate-S"/>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55B0B-17BE-41F4-B0DD-1EF4E3800ACD}">
  <sheetPr codeName="Sheet9"/>
  <dimension ref="A1:F149"/>
  <sheetViews>
    <sheetView tabSelected="1" topLeftCell="A136" zoomScaleNormal="100" zoomScaleSheetLayoutView="120" workbookViewId="0">
      <selection activeCell="G15" sqref="G15"/>
    </sheetView>
  </sheetViews>
  <sheetFormatPr baseColWidth="10" defaultColWidth="8.83203125" defaultRowHeight="15" x14ac:dyDescent="0.2"/>
  <cols>
    <col min="1" max="1" width="14.5" bestFit="1" customWidth="1"/>
    <col min="2" max="2" width="36.6640625" style="1" bestFit="1" customWidth="1"/>
    <col min="3" max="3" width="7" bestFit="1" customWidth="1"/>
    <col min="4" max="4" width="7.6640625" bestFit="1" customWidth="1"/>
    <col min="5" max="5" width="16.1640625" customWidth="1"/>
    <col min="6" max="6" width="15" style="2" bestFit="1" customWidth="1"/>
  </cols>
  <sheetData>
    <row r="1" spans="1:6" x14ac:dyDescent="0.2">
      <c r="D1" s="20"/>
      <c r="E1" s="21"/>
    </row>
    <row r="2" spans="1:6" ht="80" customHeight="1" x14ac:dyDescent="0.2">
      <c r="A2" s="45" t="s">
        <v>0</v>
      </c>
      <c r="B2" s="46"/>
      <c r="C2" s="46"/>
      <c r="D2" s="46"/>
      <c r="E2" s="46"/>
      <c r="F2" s="46"/>
    </row>
    <row r="3" spans="1:6" x14ac:dyDescent="0.2">
      <c r="D3" s="20"/>
      <c r="E3" s="21"/>
    </row>
    <row r="5" spans="1:6" x14ac:dyDescent="0.2">
      <c r="A5" s="47" t="s">
        <v>1</v>
      </c>
      <c r="B5" s="48"/>
      <c r="C5" s="48"/>
      <c r="D5" s="48"/>
      <c r="E5" s="48"/>
      <c r="F5" s="49"/>
    </row>
    <row r="6" spans="1:6" ht="16" x14ac:dyDescent="0.2">
      <c r="A6" s="3"/>
      <c r="B6" s="4" t="s">
        <v>2</v>
      </c>
      <c r="F6"/>
    </row>
    <row r="7" spans="1:6" ht="16" x14ac:dyDescent="0.2">
      <c r="A7" s="5" t="s">
        <v>3</v>
      </c>
      <c r="B7" s="5" t="s">
        <v>4</v>
      </c>
      <c r="C7" s="6" t="s">
        <v>5</v>
      </c>
      <c r="D7" s="6" t="s">
        <v>6</v>
      </c>
      <c r="E7" s="5" t="s">
        <v>7</v>
      </c>
      <c r="F7" s="7" t="s">
        <v>8</v>
      </c>
    </row>
    <row r="8" spans="1:6" ht="32" x14ac:dyDescent="0.2">
      <c r="A8" s="22">
        <v>1</v>
      </c>
      <c r="B8" s="19" t="s">
        <v>9</v>
      </c>
      <c r="C8" s="9">
        <v>25</v>
      </c>
      <c r="D8" s="10" t="s">
        <v>10</v>
      </c>
      <c r="E8" s="11"/>
      <c r="F8" s="11">
        <f>C8*E8</f>
        <v>0</v>
      </c>
    </row>
    <row r="9" spans="1:6" ht="32" x14ac:dyDescent="0.2">
      <c r="A9" s="22">
        <v>2</v>
      </c>
      <c r="B9" s="8" t="s">
        <v>11</v>
      </c>
      <c r="C9" s="9">
        <v>5</v>
      </c>
      <c r="D9" s="10" t="s">
        <v>12</v>
      </c>
      <c r="E9" s="11"/>
      <c r="F9" s="11">
        <f t="shared" ref="F9:F10" si="0">C9*E9</f>
        <v>0</v>
      </c>
    </row>
    <row r="10" spans="1:6" ht="33" thickBot="1" x14ac:dyDescent="0.25">
      <c r="A10" s="22">
        <v>3</v>
      </c>
      <c r="B10" s="8" t="s">
        <v>13</v>
      </c>
      <c r="C10" s="9">
        <v>50</v>
      </c>
      <c r="D10" s="10" t="s">
        <v>10</v>
      </c>
      <c r="E10" s="11"/>
      <c r="F10" s="11">
        <f t="shared" si="0"/>
        <v>0</v>
      </c>
    </row>
    <row r="11" spans="1:6" ht="16" thickTop="1" x14ac:dyDescent="0.2">
      <c r="A11" s="12"/>
      <c r="B11" s="13"/>
      <c r="C11" s="14"/>
      <c r="D11" s="12"/>
      <c r="E11" s="15" t="s">
        <v>14</v>
      </c>
      <c r="F11" s="16">
        <f>SUM(F8:F10)</f>
        <v>0</v>
      </c>
    </row>
    <row r="13" spans="1:6" ht="16" x14ac:dyDescent="0.2">
      <c r="A13" s="3"/>
      <c r="B13" s="4" t="s">
        <v>15</v>
      </c>
    </row>
    <row r="14" spans="1:6" ht="16" x14ac:dyDescent="0.2">
      <c r="A14" s="5" t="s">
        <v>3</v>
      </c>
      <c r="B14" s="5" t="s">
        <v>4</v>
      </c>
      <c r="C14" s="6" t="s">
        <v>5</v>
      </c>
      <c r="D14" s="6" t="s">
        <v>6</v>
      </c>
      <c r="E14" s="17" t="s">
        <v>7</v>
      </c>
      <c r="F14" s="7" t="s">
        <v>8</v>
      </c>
    </row>
    <row r="15" spans="1:6" ht="38.5" customHeight="1" x14ac:dyDescent="0.2">
      <c r="A15" s="22">
        <v>4</v>
      </c>
      <c r="B15" s="8" t="s">
        <v>16</v>
      </c>
      <c r="C15" s="9">
        <v>35</v>
      </c>
      <c r="D15" s="10" t="s">
        <v>17</v>
      </c>
      <c r="E15" s="11"/>
      <c r="F15" s="11">
        <f>C15*E15</f>
        <v>0</v>
      </c>
    </row>
    <row r="16" spans="1:6" ht="41.5" customHeight="1" x14ac:dyDescent="0.2">
      <c r="A16" s="22">
        <v>5</v>
      </c>
      <c r="B16" s="8" t="s">
        <v>18</v>
      </c>
      <c r="C16" s="9">
        <v>65</v>
      </c>
      <c r="D16" s="10" t="s">
        <v>17</v>
      </c>
      <c r="E16" s="11"/>
      <c r="F16" s="11">
        <f t="shared" ref="F16:F20" si="1">C16*E16</f>
        <v>0</v>
      </c>
    </row>
    <row r="17" spans="1:6" ht="48" x14ac:dyDescent="0.2">
      <c r="A17" s="22">
        <v>6</v>
      </c>
      <c r="B17" s="8" t="s">
        <v>19</v>
      </c>
      <c r="C17" s="9">
        <v>70</v>
      </c>
      <c r="D17" s="10" t="s">
        <v>17</v>
      </c>
      <c r="E17" s="11"/>
      <c r="F17" s="11">
        <f t="shared" si="1"/>
        <v>0</v>
      </c>
    </row>
    <row r="18" spans="1:6" ht="48" x14ac:dyDescent="0.2">
      <c r="A18" s="22">
        <v>7</v>
      </c>
      <c r="B18" s="8" t="s">
        <v>20</v>
      </c>
      <c r="C18" s="9">
        <v>120</v>
      </c>
      <c r="D18" s="10" t="s">
        <v>17</v>
      </c>
      <c r="E18" s="11"/>
      <c r="F18" s="11">
        <f t="shared" si="1"/>
        <v>0</v>
      </c>
    </row>
    <row r="19" spans="1:6" ht="32" x14ac:dyDescent="0.2">
      <c r="A19" s="22">
        <v>8</v>
      </c>
      <c r="B19" s="8" t="s">
        <v>21</v>
      </c>
      <c r="C19" s="9">
        <v>320</v>
      </c>
      <c r="D19" s="10" t="s">
        <v>22</v>
      </c>
      <c r="E19" s="11"/>
      <c r="F19" s="11">
        <f t="shared" si="1"/>
        <v>0</v>
      </c>
    </row>
    <row r="20" spans="1:6" ht="33" thickBot="1" x14ac:dyDescent="0.25">
      <c r="A20" s="22">
        <v>9</v>
      </c>
      <c r="B20" s="8" t="s">
        <v>23</v>
      </c>
      <c r="C20" s="9">
        <v>14</v>
      </c>
      <c r="D20" s="10" t="s">
        <v>22</v>
      </c>
      <c r="E20" s="11"/>
      <c r="F20" s="11">
        <f t="shared" si="1"/>
        <v>0</v>
      </c>
    </row>
    <row r="21" spans="1:6" ht="16" thickTop="1" x14ac:dyDescent="0.2">
      <c r="A21" s="12"/>
      <c r="B21" s="13"/>
      <c r="C21" s="14"/>
      <c r="D21" s="12"/>
      <c r="E21" s="15" t="s">
        <v>14</v>
      </c>
      <c r="F21" s="16">
        <f>SUM(F15:F20)</f>
        <v>0</v>
      </c>
    </row>
    <row r="23" spans="1:6" ht="16" x14ac:dyDescent="0.2">
      <c r="A23" s="3"/>
      <c r="B23" s="4" t="s">
        <v>24</v>
      </c>
    </row>
    <row r="24" spans="1:6" ht="16" x14ac:dyDescent="0.2">
      <c r="A24" s="5" t="s">
        <v>3</v>
      </c>
      <c r="B24" s="5" t="s">
        <v>4</v>
      </c>
      <c r="C24" s="6" t="s">
        <v>5</v>
      </c>
      <c r="D24" s="6" t="s">
        <v>6</v>
      </c>
      <c r="E24" s="6" t="s">
        <v>25</v>
      </c>
      <c r="F24" s="7" t="s">
        <v>8</v>
      </c>
    </row>
    <row r="25" spans="1:6" ht="32" x14ac:dyDescent="0.2">
      <c r="A25" s="22">
        <v>10</v>
      </c>
      <c r="B25" s="8" t="s">
        <v>26</v>
      </c>
      <c r="C25" s="9">
        <v>2085</v>
      </c>
      <c r="D25" s="10" t="s">
        <v>22</v>
      </c>
      <c r="E25" s="11"/>
      <c r="F25" s="11">
        <f>C25*E25</f>
        <v>0</v>
      </c>
    </row>
    <row r="26" spans="1:6" ht="32" x14ac:dyDescent="0.2">
      <c r="A26" s="22">
        <v>11</v>
      </c>
      <c r="B26" s="8" t="s">
        <v>27</v>
      </c>
      <c r="C26" s="9">
        <v>55</v>
      </c>
      <c r="D26" s="10" t="s">
        <v>28</v>
      </c>
      <c r="E26" s="11"/>
      <c r="F26" s="11">
        <f t="shared" ref="F26:F27" si="2">C26*E26</f>
        <v>0</v>
      </c>
    </row>
    <row r="27" spans="1:6" ht="33" thickBot="1" x14ac:dyDescent="0.25">
      <c r="A27" s="22">
        <v>12</v>
      </c>
      <c r="B27" s="8" t="s">
        <v>29</v>
      </c>
      <c r="C27" s="9">
        <v>265</v>
      </c>
      <c r="D27" s="10" t="s">
        <v>28</v>
      </c>
      <c r="E27" s="11"/>
      <c r="F27" s="11">
        <f t="shared" si="2"/>
        <v>0</v>
      </c>
    </row>
    <row r="28" spans="1:6" ht="16" thickTop="1" x14ac:dyDescent="0.2">
      <c r="A28" s="18"/>
      <c r="B28" s="13"/>
      <c r="C28" s="14"/>
      <c r="D28" s="12"/>
      <c r="E28" s="15" t="s">
        <v>14</v>
      </c>
      <c r="F28" s="16">
        <f>SUM(F25:F27)</f>
        <v>0</v>
      </c>
    </row>
    <row r="30" spans="1:6" ht="16" x14ac:dyDescent="0.2">
      <c r="A30" s="3"/>
      <c r="B30" s="4" t="s">
        <v>30</v>
      </c>
    </row>
    <row r="31" spans="1:6" ht="16" x14ac:dyDescent="0.2">
      <c r="A31" s="5" t="s">
        <v>3</v>
      </c>
      <c r="B31" s="5" t="s">
        <v>4</v>
      </c>
      <c r="C31" s="6" t="s">
        <v>5</v>
      </c>
      <c r="D31" s="6" t="s">
        <v>6</v>
      </c>
      <c r="E31" s="6" t="s">
        <v>25</v>
      </c>
      <c r="F31" s="7" t="s">
        <v>8</v>
      </c>
    </row>
    <row r="32" spans="1:6" ht="32" x14ac:dyDescent="0.2">
      <c r="A32" s="22">
        <v>13</v>
      </c>
      <c r="B32" s="8" t="s">
        <v>31</v>
      </c>
      <c r="C32" s="9">
        <v>1</v>
      </c>
      <c r="D32" s="10" t="s">
        <v>12</v>
      </c>
      <c r="E32" s="11"/>
      <c r="F32" s="11">
        <f>C32*E32</f>
        <v>0</v>
      </c>
    </row>
    <row r="33" spans="1:6" ht="16" x14ac:dyDescent="0.2">
      <c r="A33" s="22">
        <v>14</v>
      </c>
      <c r="B33" s="8" t="s">
        <v>32</v>
      </c>
      <c r="C33" s="9">
        <v>1</v>
      </c>
      <c r="D33" s="10" t="s">
        <v>12</v>
      </c>
      <c r="E33" s="11"/>
      <c r="F33" s="11">
        <f t="shared" ref="F33:F36" si="3">C33*E33</f>
        <v>0</v>
      </c>
    </row>
    <row r="34" spans="1:6" ht="16" x14ac:dyDescent="0.2">
      <c r="A34" s="22">
        <v>15</v>
      </c>
      <c r="B34" s="8" t="s">
        <v>33</v>
      </c>
      <c r="C34" s="9">
        <v>1</v>
      </c>
      <c r="D34" s="10" t="s">
        <v>12</v>
      </c>
      <c r="E34" s="11"/>
      <c r="F34" s="11">
        <f t="shared" si="3"/>
        <v>0</v>
      </c>
    </row>
    <row r="35" spans="1:6" ht="48" x14ac:dyDescent="0.2">
      <c r="A35" s="22">
        <v>16</v>
      </c>
      <c r="B35" s="8" t="s">
        <v>34</v>
      </c>
      <c r="C35" s="9">
        <v>1</v>
      </c>
      <c r="D35" s="10" t="s">
        <v>12</v>
      </c>
      <c r="E35" s="11"/>
      <c r="F35" s="11">
        <f t="shared" si="3"/>
        <v>0</v>
      </c>
    </row>
    <row r="36" spans="1:6" ht="33" thickBot="1" x14ac:dyDescent="0.25">
      <c r="A36" s="22">
        <v>17</v>
      </c>
      <c r="B36" s="8" t="s">
        <v>35</v>
      </c>
      <c r="C36" s="9">
        <v>10</v>
      </c>
      <c r="D36" s="10" t="s">
        <v>17</v>
      </c>
      <c r="E36" s="11"/>
      <c r="F36" s="29">
        <f t="shared" si="3"/>
        <v>0</v>
      </c>
    </row>
    <row r="37" spans="1:6" ht="16" thickTop="1" x14ac:dyDescent="0.2">
      <c r="A37" s="12"/>
      <c r="B37" s="13"/>
      <c r="C37" s="14"/>
      <c r="D37" s="12"/>
      <c r="E37" s="15" t="s">
        <v>14</v>
      </c>
      <c r="F37" s="36">
        <f>SUM(F32:F36)</f>
        <v>0</v>
      </c>
    </row>
    <row r="39" spans="1:6" ht="16" x14ac:dyDescent="0.2">
      <c r="A39" s="3"/>
      <c r="B39" s="4" t="s">
        <v>36</v>
      </c>
    </row>
    <row r="40" spans="1:6" ht="16" x14ac:dyDescent="0.2">
      <c r="A40" s="5" t="s">
        <v>3</v>
      </c>
      <c r="B40" s="5" t="s">
        <v>4</v>
      </c>
      <c r="C40" s="6" t="s">
        <v>5</v>
      </c>
      <c r="D40" s="6" t="s">
        <v>6</v>
      </c>
      <c r="E40" s="6" t="s">
        <v>25</v>
      </c>
      <c r="F40" s="7" t="s">
        <v>8</v>
      </c>
    </row>
    <row r="41" spans="1:6" ht="33" thickBot="1" x14ac:dyDescent="0.25">
      <c r="A41" s="22">
        <v>18</v>
      </c>
      <c r="B41" s="8" t="s">
        <v>37</v>
      </c>
      <c r="C41" s="9">
        <v>1</v>
      </c>
      <c r="D41" s="10" t="s">
        <v>38</v>
      </c>
      <c r="E41" s="11"/>
      <c r="F41" s="11">
        <f>IFERROR($C41*$E41, "")</f>
        <v>0</v>
      </c>
    </row>
    <row r="42" spans="1:6" ht="16" thickTop="1" x14ac:dyDescent="0.2">
      <c r="A42" s="12"/>
      <c r="B42" s="13"/>
      <c r="C42" s="14"/>
      <c r="D42" s="12"/>
      <c r="E42" s="15" t="s">
        <v>14</v>
      </c>
      <c r="F42" s="16">
        <f>SUM(F41)</f>
        <v>0</v>
      </c>
    </row>
    <row r="44" spans="1:6" ht="16" x14ac:dyDescent="0.2">
      <c r="A44" s="3"/>
      <c r="B44" s="4" t="s">
        <v>39</v>
      </c>
    </row>
    <row r="45" spans="1:6" ht="16" x14ac:dyDescent="0.2">
      <c r="A45" s="5" t="s">
        <v>3</v>
      </c>
      <c r="B45" s="5" t="s">
        <v>4</v>
      </c>
      <c r="C45" s="6" t="s">
        <v>5</v>
      </c>
      <c r="D45" s="6" t="s">
        <v>6</v>
      </c>
      <c r="E45" s="6" t="s">
        <v>25</v>
      </c>
      <c r="F45" s="7" t="s">
        <v>8</v>
      </c>
    </row>
    <row r="46" spans="1:6" ht="32" x14ac:dyDescent="0.2">
      <c r="A46" s="22">
        <v>19</v>
      </c>
      <c r="B46" s="8" t="s">
        <v>40</v>
      </c>
      <c r="C46" s="9">
        <v>840</v>
      </c>
      <c r="D46" s="10" t="s">
        <v>17</v>
      </c>
      <c r="E46" s="11"/>
      <c r="F46" s="11">
        <f t="shared" ref="F46:F52" si="4">IFERROR($C46*$E46, "")</f>
        <v>0</v>
      </c>
    </row>
    <row r="47" spans="1:6" ht="32" x14ac:dyDescent="0.2">
      <c r="A47" s="22">
        <v>20</v>
      </c>
      <c r="B47" s="8" t="s">
        <v>41</v>
      </c>
      <c r="C47" s="9">
        <v>340</v>
      </c>
      <c r="D47" s="10" t="s">
        <v>17</v>
      </c>
      <c r="E47" s="11"/>
      <c r="F47" s="11">
        <f t="shared" si="4"/>
        <v>0</v>
      </c>
    </row>
    <row r="48" spans="1:6" ht="32" x14ac:dyDescent="0.2">
      <c r="A48" s="22">
        <v>21</v>
      </c>
      <c r="B48" s="8" t="s">
        <v>42</v>
      </c>
      <c r="C48" s="9">
        <v>70</v>
      </c>
      <c r="D48" s="10" t="s">
        <v>17</v>
      </c>
      <c r="E48" s="11"/>
      <c r="F48" s="11">
        <f t="shared" si="4"/>
        <v>0</v>
      </c>
    </row>
    <row r="49" spans="1:6" ht="16" x14ac:dyDescent="0.2">
      <c r="A49" s="22">
        <v>22</v>
      </c>
      <c r="B49" s="8" t="s">
        <v>43</v>
      </c>
      <c r="C49" s="9">
        <v>1</v>
      </c>
      <c r="D49" s="10" t="s">
        <v>12</v>
      </c>
      <c r="E49" s="11"/>
      <c r="F49" s="11">
        <f t="shared" si="4"/>
        <v>0</v>
      </c>
    </row>
    <row r="50" spans="1:6" ht="48" x14ac:dyDescent="0.2">
      <c r="A50" s="22">
        <v>23</v>
      </c>
      <c r="B50" s="8" t="s">
        <v>44</v>
      </c>
      <c r="C50" s="9">
        <v>1</v>
      </c>
      <c r="D50" s="10" t="s">
        <v>12</v>
      </c>
      <c r="E50" s="11"/>
      <c r="F50" s="11">
        <f t="shared" si="4"/>
        <v>0</v>
      </c>
    </row>
    <row r="51" spans="1:6" ht="32" x14ac:dyDescent="0.2">
      <c r="A51" s="22">
        <v>24</v>
      </c>
      <c r="B51" s="8" t="s">
        <v>45</v>
      </c>
      <c r="C51" s="9">
        <v>2</v>
      </c>
      <c r="D51" s="10" t="s">
        <v>22</v>
      </c>
      <c r="E51" s="11"/>
      <c r="F51" s="11">
        <f t="shared" si="4"/>
        <v>0</v>
      </c>
    </row>
    <row r="52" spans="1:6" ht="33" thickBot="1" x14ac:dyDescent="0.25">
      <c r="A52" s="24">
        <v>25</v>
      </c>
      <c r="B52" s="8" t="s">
        <v>46</v>
      </c>
      <c r="C52" s="9">
        <v>1</v>
      </c>
      <c r="D52" s="10" t="s">
        <v>12</v>
      </c>
      <c r="E52" s="11"/>
      <c r="F52" s="11">
        <f t="shared" si="4"/>
        <v>0</v>
      </c>
    </row>
    <row r="53" spans="1:6" ht="16" thickTop="1" x14ac:dyDescent="0.2">
      <c r="A53" s="25"/>
      <c r="B53" s="13"/>
      <c r="C53" s="14"/>
      <c r="D53" s="12"/>
      <c r="E53" s="15" t="s">
        <v>14</v>
      </c>
      <c r="F53" s="16">
        <f>SUM(F46:F52)</f>
        <v>0</v>
      </c>
    </row>
    <row r="55" spans="1:6" ht="32" x14ac:dyDescent="0.2">
      <c r="A55" s="3"/>
      <c r="B55" s="4" t="s">
        <v>47</v>
      </c>
    </row>
    <row r="56" spans="1:6" ht="16" x14ac:dyDescent="0.2">
      <c r="A56" s="5" t="s">
        <v>3</v>
      </c>
      <c r="B56" s="5" t="s">
        <v>4</v>
      </c>
      <c r="C56" s="6" t="s">
        <v>5</v>
      </c>
      <c r="D56" s="6" t="s">
        <v>6</v>
      </c>
      <c r="E56" s="6" t="s">
        <v>25</v>
      </c>
      <c r="F56" s="7" t="s">
        <v>8</v>
      </c>
    </row>
    <row r="57" spans="1:6" ht="48" x14ac:dyDescent="0.2">
      <c r="A57" s="22">
        <v>26</v>
      </c>
      <c r="B57" s="8" t="s">
        <v>48</v>
      </c>
      <c r="C57" s="9">
        <v>45</v>
      </c>
      <c r="D57" s="10" t="s">
        <v>22</v>
      </c>
      <c r="E57" s="11"/>
      <c r="F57" s="11">
        <f t="shared" ref="F57:F58" si="5">IFERROR($C57*$E57, "")</f>
        <v>0</v>
      </c>
    </row>
    <row r="58" spans="1:6" ht="33" thickBot="1" x14ac:dyDescent="0.25">
      <c r="A58" s="22">
        <v>27</v>
      </c>
      <c r="B58" s="8" t="s">
        <v>49</v>
      </c>
      <c r="C58" s="9">
        <v>50</v>
      </c>
      <c r="D58" s="10" t="s">
        <v>17</v>
      </c>
      <c r="E58" s="11"/>
      <c r="F58" s="11">
        <f t="shared" si="5"/>
        <v>0</v>
      </c>
    </row>
    <row r="59" spans="1:6" ht="16" thickTop="1" x14ac:dyDescent="0.2">
      <c r="A59" s="12"/>
      <c r="B59" s="13"/>
      <c r="C59" s="14"/>
      <c r="D59" s="12"/>
      <c r="E59" s="15" t="s">
        <v>14</v>
      </c>
      <c r="F59" s="16">
        <f>SUM(F57:F58)</f>
        <v>0</v>
      </c>
    </row>
    <row r="60" spans="1:6" x14ac:dyDescent="0.2">
      <c r="E60" s="3"/>
      <c r="F60" s="23"/>
    </row>
    <row r="61" spans="1:6" ht="16" x14ac:dyDescent="0.2">
      <c r="A61" s="3"/>
      <c r="B61" s="4" t="s">
        <v>50</v>
      </c>
    </row>
    <row r="62" spans="1:6" ht="16" x14ac:dyDescent="0.2">
      <c r="A62" s="5" t="s">
        <v>3</v>
      </c>
      <c r="B62" s="5" t="s">
        <v>4</v>
      </c>
      <c r="C62" s="6" t="s">
        <v>5</v>
      </c>
      <c r="D62" s="6" t="s">
        <v>6</v>
      </c>
      <c r="E62" s="6" t="s">
        <v>25</v>
      </c>
      <c r="F62" s="7" t="s">
        <v>8</v>
      </c>
    </row>
    <row r="63" spans="1:6" ht="32" x14ac:dyDescent="0.2">
      <c r="A63" s="22">
        <v>28</v>
      </c>
      <c r="B63" s="8" t="s">
        <v>51</v>
      </c>
      <c r="C63" s="9">
        <v>1</v>
      </c>
      <c r="D63" s="10" t="s">
        <v>38</v>
      </c>
      <c r="E63" s="11"/>
      <c r="F63" s="11">
        <f>C63*E63</f>
        <v>0</v>
      </c>
    </row>
    <row r="64" spans="1:6" ht="16" x14ac:dyDescent="0.2">
      <c r="A64" s="22">
        <v>29</v>
      </c>
      <c r="B64" s="8" t="s">
        <v>52</v>
      </c>
      <c r="C64" s="9">
        <v>1</v>
      </c>
      <c r="D64" s="10" t="s">
        <v>38</v>
      </c>
      <c r="E64" s="11"/>
      <c r="F64" s="11">
        <f>C64*E64</f>
        <v>0</v>
      </c>
    </row>
    <row r="65" spans="1:6" ht="17" thickBot="1" x14ac:dyDescent="0.25">
      <c r="A65" s="24">
        <v>31</v>
      </c>
      <c r="B65" s="26" t="s">
        <v>53</v>
      </c>
      <c r="C65" s="27">
        <v>1</v>
      </c>
      <c r="D65" s="10" t="s">
        <v>38</v>
      </c>
      <c r="E65" s="28"/>
      <c r="F65" s="29">
        <f>C65*E65</f>
        <v>0</v>
      </c>
    </row>
    <row r="66" spans="1:6" ht="16" thickTop="1" x14ac:dyDescent="0.2">
      <c r="A66" s="12"/>
      <c r="B66" s="13"/>
      <c r="C66" s="14"/>
      <c r="D66" s="12"/>
      <c r="E66" s="15" t="s">
        <v>14</v>
      </c>
      <c r="F66" s="16">
        <f>SUM(F63:F65)</f>
        <v>0</v>
      </c>
    </row>
    <row r="67" spans="1:6" ht="16" thickBot="1" x14ac:dyDescent="0.25"/>
    <row r="68" spans="1:6" ht="16" thickBot="1" x14ac:dyDescent="0.25">
      <c r="C68" s="37"/>
      <c r="D68" s="37"/>
      <c r="E68" s="38" t="s">
        <v>54</v>
      </c>
      <c r="F68" s="39">
        <f>SUM(F66,F59,F53,F42,F37,F28,F21,F11)</f>
        <v>0</v>
      </c>
    </row>
    <row r="69" spans="1:6" ht="16" thickBot="1" x14ac:dyDescent="0.25">
      <c r="A69" s="40"/>
      <c r="B69" s="41"/>
      <c r="C69" s="40"/>
      <c r="D69" s="40"/>
      <c r="E69" s="40"/>
      <c r="F69" s="42"/>
    </row>
    <row r="70" spans="1:6" ht="16" thickTop="1" x14ac:dyDescent="0.2"/>
    <row r="71" spans="1:6" x14ac:dyDescent="0.2">
      <c r="A71" s="47" t="s">
        <v>55</v>
      </c>
      <c r="B71" s="48"/>
      <c r="C71" s="48"/>
      <c r="D71" s="48"/>
      <c r="E71" s="48"/>
      <c r="F71" s="49"/>
    </row>
    <row r="72" spans="1:6" ht="16" x14ac:dyDescent="0.2">
      <c r="A72" s="3"/>
      <c r="B72" s="4" t="s">
        <v>2</v>
      </c>
      <c r="F72"/>
    </row>
    <row r="73" spans="1:6" ht="16" x14ac:dyDescent="0.2">
      <c r="A73" s="5" t="s">
        <v>3</v>
      </c>
      <c r="B73" s="5" t="s">
        <v>4</v>
      </c>
      <c r="C73" s="6" t="s">
        <v>5</v>
      </c>
      <c r="D73" s="6" t="s">
        <v>6</v>
      </c>
      <c r="E73" s="5" t="s">
        <v>7</v>
      </c>
      <c r="F73" s="7" t="s">
        <v>8</v>
      </c>
    </row>
    <row r="74" spans="1:6" ht="32" x14ac:dyDescent="0.2">
      <c r="A74" s="22">
        <v>1</v>
      </c>
      <c r="B74" s="19" t="s">
        <v>9</v>
      </c>
      <c r="C74" s="9">
        <v>25</v>
      </c>
      <c r="D74" s="10" t="s">
        <v>10</v>
      </c>
      <c r="E74" s="11"/>
      <c r="F74" s="11">
        <f>C74*E74</f>
        <v>0</v>
      </c>
    </row>
    <row r="75" spans="1:6" ht="32" x14ac:dyDescent="0.2">
      <c r="A75" s="22">
        <v>2</v>
      </c>
      <c r="B75" s="8" t="s">
        <v>11</v>
      </c>
      <c r="C75" s="9">
        <v>10</v>
      </c>
      <c r="D75" s="10" t="s">
        <v>12</v>
      </c>
      <c r="E75" s="11"/>
      <c r="F75" s="11">
        <f t="shared" ref="F75:F77" si="6">C75*E75</f>
        <v>0</v>
      </c>
    </row>
    <row r="76" spans="1:6" ht="32" x14ac:dyDescent="0.2">
      <c r="A76" s="22">
        <v>3</v>
      </c>
      <c r="B76" s="8" t="s">
        <v>56</v>
      </c>
      <c r="C76" s="9">
        <v>5</v>
      </c>
      <c r="D76" s="10" t="s">
        <v>10</v>
      </c>
      <c r="E76" s="11"/>
      <c r="F76" s="11">
        <f t="shared" si="6"/>
        <v>0</v>
      </c>
    </row>
    <row r="77" spans="1:6" ht="33" thickBot="1" x14ac:dyDescent="0.25">
      <c r="A77" s="22">
        <v>4</v>
      </c>
      <c r="B77" s="8" t="s">
        <v>13</v>
      </c>
      <c r="C77" s="9">
        <f>25+10</f>
        <v>35</v>
      </c>
      <c r="D77" s="10" t="s">
        <v>10</v>
      </c>
      <c r="E77" s="11"/>
      <c r="F77" s="11">
        <f t="shared" si="6"/>
        <v>0</v>
      </c>
    </row>
    <row r="78" spans="1:6" ht="16" thickTop="1" x14ac:dyDescent="0.2">
      <c r="A78" s="12"/>
      <c r="B78" s="13"/>
      <c r="C78" s="14"/>
      <c r="D78" s="12"/>
      <c r="E78" s="15" t="s">
        <v>14</v>
      </c>
      <c r="F78" s="16">
        <f>SUM(F74:F77)</f>
        <v>0</v>
      </c>
    </row>
    <row r="80" spans="1:6" ht="16" x14ac:dyDescent="0.2">
      <c r="A80" s="3"/>
      <c r="B80" s="4" t="s">
        <v>15</v>
      </c>
    </row>
    <row r="81" spans="1:6" ht="16" x14ac:dyDescent="0.2">
      <c r="A81" s="5" t="s">
        <v>3</v>
      </c>
      <c r="B81" s="5" t="s">
        <v>4</v>
      </c>
      <c r="C81" s="6" t="s">
        <v>5</v>
      </c>
      <c r="D81" s="6" t="s">
        <v>6</v>
      </c>
      <c r="E81" s="17" t="s">
        <v>7</v>
      </c>
      <c r="F81" s="7" t="s">
        <v>8</v>
      </c>
    </row>
    <row r="82" spans="1:6" ht="48" x14ac:dyDescent="0.2">
      <c r="A82" s="22">
        <v>6</v>
      </c>
      <c r="B82" s="8" t="s">
        <v>57</v>
      </c>
      <c r="C82" s="9">
        <f>70+50</f>
        <v>120</v>
      </c>
      <c r="D82" s="10" t="s">
        <v>17</v>
      </c>
      <c r="E82" s="11"/>
      <c r="F82" s="11">
        <f>C82*E82</f>
        <v>0</v>
      </c>
    </row>
    <row r="83" spans="1:6" ht="48" x14ac:dyDescent="0.2">
      <c r="A83" s="22">
        <v>7</v>
      </c>
      <c r="B83" s="8" t="s">
        <v>19</v>
      </c>
      <c r="C83" s="9">
        <v>330</v>
      </c>
      <c r="D83" s="10" t="s">
        <v>17</v>
      </c>
      <c r="E83" s="11"/>
      <c r="F83" s="11">
        <f t="shared" ref="F83:F86" si="7">C83*E83</f>
        <v>0</v>
      </c>
    </row>
    <row r="84" spans="1:6" ht="32" x14ac:dyDescent="0.2">
      <c r="A84" s="22">
        <v>8</v>
      </c>
      <c r="B84" s="8" t="s">
        <v>21</v>
      </c>
      <c r="C84" s="9">
        <v>230</v>
      </c>
      <c r="D84" s="10" t="s">
        <v>22</v>
      </c>
      <c r="E84" s="11"/>
      <c r="F84" s="11">
        <f t="shared" si="7"/>
        <v>0</v>
      </c>
    </row>
    <row r="85" spans="1:6" ht="32" x14ac:dyDescent="0.2">
      <c r="A85" s="22">
        <v>9</v>
      </c>
      <c r="B85" s="8" t="s">
        <v>58</v>
      </c>
      <c r="C85" s="9">
        <f>13+3</f>
        <v>16</v>
      </c>
      <c r="D85" s="10" t="s">
        <v>22</v>
      </c>
      <c r="E85" s="11"/>
      <c r="F85" s="11">
        <f t="shared" si="7"/>
        <v>0</v>
      </c>
    </row>
    <row r="86" spans="1:6" ht="33" thickBot="1" x14ac:dyDescent="0.25">
      <c r="A86" s="22">
        <v>10</v>
      </c>
      <c r="B86" s="8" t="s">
        <v>59</v>
      </c>
      <c r="C86" s="9">
        <v>25</v>
      </c>
      <c r="D86" s="10" t="s">
        <v>22</v>
      </c>
      <c r="E86" s="11"/>
      <c r="F86" s="11">
        <f t="shared" si="7"/>
        <v>0</v>
      </c>
    </row>
    <row r="87" spans="1:6" ht="16" thickTop="1" x14ac:dyDescent="0.2">
      <c r="A87" s="12"/>
      <c r="B87" s="13"/>
      <c r="C87" s="14"/>
      <c r="D87" s="12"/>
      <c r="E87" s="15" t="s">
        <v>14</v>
      </c>
      <c r="F87" s="16">
        <f>SUM(F82:F86)</f>
        <v>0</v>
      </c>
    </row>
    <row r="89" spans="1:6" ht="16" x14ac:dyDescent="0.2">
      <c r="A89" s="3"/>
      <c r="B89" s="4" t="s">
        <v>24</v>
      </c>
    </row>
    <row r="90" spans="1:6" ht="16" x14ac:dyDescent="0.2">
      <c r="A90" s="5" t="s">
        <v>3</v>
      </c>
      <c r="B90" s="5" t="s">
        <v>4</v>
      </c>
      <c r="C90" s="6" t="s">
        <v>5</v>
      </c>
      <c r="D90" s="6" t="s">
        <v>6</v>
      </c>
      <c r="E90" s="6" t="s">
        <v>25</v>
      </c>
      <c r="F90" s="7" t="s">
        <v>8</v>
      </c>
    </row>
    <row r="91" spans="1:6" ht="32" x14ac:dyDescent="0.2">
      <c r="A91" s="22">
        <v>11</v>
      </c>
      <c r="B91" s="8" t="s">
        <v>26</v>
      </c>
      <c r="C91" s="9">
        <v>3950</v>
      </c>
      <c r="D91" s="10" t="s">
        <v>22</v>
      </c>
      <c r="E91" s="11"/>
      <c r="F91" s="11">
        <f>C91*E91</f>
        <v>0</v>
      </c>
    </row>
    <row r="92" spans="1:6" ht="32" x14ac:dyDescent="0.2">
      <c r="A92" s="22">
        <v>12</v>
      </c>
      <c r="B92" s="8" t="s">
        <v>27</v>
      </c>
      <c r="C92" s="9">
        <v>50</v>
      </c>
      <c r="D92" s="10" t="s">
        <v>28</v>
      </c>
      <c r="E92" s="11"/>
      <c r="F92" s="11">
        <f t="shared" ref="F92:F93" si="8">C92*E92</f>
        <v>0</v>
      </c>
    </row>
    <row r="93" spans="1:6" ht="33" thickBot="1" x14ac:dyDescent="0.25">
      <c r="A93" s="22">
        <v>13</v>
      </c>
      <c r="B93" s="8" t="s">
        <v>29</v>
      </c>
      <c r="C93" s="9">
        <v>470</v>
      </c>
      <c r="D93" s="10" t="s">
        <v>28</v>
      </c>
      <c r="E93" s="11"/>
      <c r="F93" s="11">
        <f t="shared" si="8"/>
        <v>0</v>
      </c>
    </row>
    <row r="94" spans="1:6" ht="16" thickTop="1" x14ac:dyDescent="0.2">
      <c r="A94" s="18"/>
      <c r="B94" s="13"/>
      <c r="C94" s="14"/>
      <c r="D94" s="12"/>
      <c r="E94" s="15" t="s">
        <v>14</v>
      </c>
      <c r="F94" s="16">
        <f>SUM(F91:F93)</f>
        <v>0</v>
      </c>
    </row>
    <row r="96" spans="1:6" ht="16" x14ac:dyDescent="0.2">
      <c r="A96" s="3"/>
      <c r="B96" s="4" t="s">
        <v>30</v>
      </c>
    </row>
    <row r="97" spans="1:6" ht="16" x14ac:dyDescent="0.2">
      <c r="A97" s="5" t="s">
        <v>3</v>
      </c>
      <c r="B97" s="5" t="s">
        <v>4</v>
      </c>
      <c r="C97" s="6" t="s">
        <v>5</v>
      </c>
      <c r="D97" s="6" t="s">
        <v>6</v>
      </c>
      <c r="E97" s="6" t="s">
        <v>25</v>
      </c>
      <c r="F97" s="7" t="s">
        <v>8</v>
      </c>
    </row>
    <row r="98" spans="1:6" ht="16" x14ac:dyDescent="0.2">
      <c r="A98" s="22">
        <v>14</v>
      </c>
      <c r="B98" s="8" t="s">
        <v>60</v>
      </c>
      <c r="C98" s="9">
        <v>2</v>
      </c>
      <c r="D98" s="10" t="s">
        <v>12</v>
      </c>
      <c r="E98" s="11"/>
      <c r="F98" s="11">
        <f>C98*E98</f>
        <v>0</v>
      </c>
    </row>
    <row r="99" spans="1:6" ht="16" x14ac:dyDescent="0.2">
      <c r="A99" s="22">
        <v>15</v>
      </c>
      <c r="B99" s="8" t="s">
        <v>61</v>
      </c>
      <c r="C99" s="9">
        <v>2</v>
      </c>
      <c r="D99" s="10" t="s">
        <v>12</v>
      </c>
      <c r="E99" s="11"/>
      <c r="F99" s="11">
        <f t="shared" ref="F99:F101" si="9">C99*E99</f>
        <v>0</v>
      </c>
    </row>
    <row r="100" spans="1:6" ht="48" x14ac:dyDescent="0.2">
      <c r="A100" s="22">
        <v>16</v>
      </c>
      <c r="B100" s="8" t="s">
        <v>62</v>
      </c>
      <c r="C100" s="9">
        <v>2</v>
      </c>
      <c r="D100" s="10" t="s">
        <v>12</v>
      </c>
      <c r="E100" s="11"/>
      <c r="F100" s="11">
        <f t="shared" si="9"/>
        <v>0</v>
      </c>
    </row>
    <row r="101" spans="1:6" ht="17" thickBot="1" x14ac:dyDescent="0.25">
      <c r="A101" s="22">
        <v>17</v>
      </c>
      <c r="B101" s="8" t="s">
        <v>63</v>
      </c>
      <c r="C101" s="9">
        <v>60</v>
      </c>
      <c r="D101" s="10" t="s">
        <v>17</v>
      </c>
      <c r="E101" s="11"/>
      <c r="F101" s="11">
        <f t="shared" si="9"/>
        <v>0</v>
      </c>
    </row>
    <row r="102" spans="1:6" ht="16" thickTop="1" x14ac:dyDescent="0.2">
      <c r="A102" s="12"/>
      <c r="B102" s="13"/>
      <c r="C102" s="14"/>
      <c r="D102" s="12"/>
      <c r="E102" s="15" t="s">
        <v>14</v>
      </c>
      <c r="F102" s="16">
        <f>SUM(F98:F101)</f>
        <v>0</v>
      </c>
    </row>
    <row r="104" spans="1:6" ht="16" x14ac:dyDescent="0.2">
      <c r="A104" s="3"/>
      <c r="B104" s="4" t="s">
        <v>36</v>
      </c>
    </row>
    <row r="105" spans="1:6" ht="16" x14ac:dyDescent="0.2">
      <c r="A105" s="5" t="s">
        <v>3</v>
      </c>
      <c r="B105" s="5" t="s">
        <v>4</v>
      </c>
      <c r="C105" s="6" t="s">
        <v>5</v>
      </c>
      <c r="D105" s="6" t="s">
        <v>6</v>
      </c>
      <c r="E105" s="6" t="s">
        <v>25</v>
      </c>
      <c r="F105" s="7" t="s">
        <v>8</v>
      </c>
    </row>
    <row r="106" spans="1:6" ht="32" x14ac:dyDescent="0.2">
      <c r="A106" s="22">
        <v>18</v>
      </c>
      <c r="B106" s="8" t="s">
        <v>64</v>
      </c>
      <c r="C106" s="9">
        <v>1</v>
      </c>
      <c r="D106" s="10" t="s">
        <v>38</v>
      </c>
      <c r="E106" s="11"/>
      <c r="F106" s="11">
        <f>C106*E106</f>
        <v>0</v>
      </c>
    </row>
    <row r="107" spans="1:6" ht="48" x14ac:dyDescent="0.2">
      <c r="A107" s="22">
        <v>19</v>
      </c>
      <c r="B107" s="8" t="s">
        <v>65</v>
      </c>
      <c r="C107" s="9">
        <v>1</v>
      </c>
      <c r="D107" s="10" t="s">
        <v>38</v>
      </c>
      <c r="E107" s="11"/>
      <c r="F107" s="11">
        <f t="shared" ref="F107:F108" si="10">C107*E107</f>
        <v>0</v>
      </c>
    </row>
    <row r="108" spans="1:6" ht="49" thickBot="1" x14ac:dyDescent="0.25">
      <c r="A108" s="22">
        <v>20</v>
      </c>
      <c r="B108" s="8" t="s">
        <v>66</v>
      </c>
      <c r="C108" s="9">
        <v>1</v>
      </c>
      <c r="D108" s="10" t="s">
        <v>38</v>
      </c>
      <c r="E108" s="11"/>
      <c r="F108" s="11">
        <f t="shared" si="10"/>
        <v>0</v>
      </c>
    </row>
    <row r="109" spans="1:6" ht="16" thickTop="1" x14ac:dyDescent="0.2">
      <c r="A109" s="12"/>
      <c r="B109" s="13"/>
      <c r="C109" s="14"/>
      <c r="D109" s="12"/>
      <c r="E109" s="15" t="s">
        <v>14</v>
      </c>
      <c r="F109" s="16">
        <f>SUM(F106:F108)</f>
        <v>0</v>
      </c>
    </row>
    <row r="111" spans="1:6" ht="16" x14ac:dyDescent="0.2">
      <c r="A111" s="3"/>
      <c r="B111" s="4" t="s">
        <v>39</v>
      </c>
    </row>
    <row r="112" spans="1:6" ht="16" x14ac:dyDescent="0.2">
      <c r="A112" s="5" t="s">
        <v>3</v>
      </c>
      <c r="B112" s="5" t="s">
        <v>4</v>
      </c>
      <c r="C112" s="6" t="s">
        <v>5</v>
      </c>
      <c r="D112" s="6" t="s">
        <v>6</v>
      </c>
      <c r="E112" s="6" t="s">
        <v>25</v>
      </c>
      <c r="F112" s="7" t="s">
        <v>8</v>
      </c>
    </row>
    <row r="113" spans="1:6" ht="16" x14ac:dyDescent="0.2">
      <c r="A113" s="22">
        <v>21</v>
      </c>
      <c r="B113" s="8" t="s">
        <v>67</v>
      </c>
      <c r="C113" s="9">
        <v>25</v>
      </c>
      <c r="D113" s="10" t="s">
        <v>17</v>
      </c>
      <c r="E113" s="11"/>
      <c r="F113" s="11">
        <f>C113*E113</f>
        <v>0</v>
      </c>
    </row>
    <row r="114" spans="1:6" ht="32" x14ac:dyDescent="0.2">
      <c r="A114" s="22">
        <v>22</v>
      </c>
      <c r="B114" s="8" t="s">
        <v>40</v>
      </c>
      <c r="C114" s="9">
        <f>1100+300</f>
        <v>1400</v>
      </c>
      <c r="D114" s="10" t="s">
        <v>17</v>
      </c>
      <c r="E114" s="11"/>
      <c r="F114" s="11">
        <f t="shared" ref="F114:F124" si="11">C114*E114</f>
        <v>0</v>
      </c>
    </row>
    <row r="115" spans="1:6" ht="32" x14ac:dyDescent="0.2">
      <c r="A115" s="22">
        <v>23</v>
      </c>
      <c r="B115" s="8" t="s">
        <v>41</v>
      </c>
      <c r="C115" s="9">
        <v>550</v>
      </c>
      <c r="D115" s="10" t="s">
        <v>17</v>
      </c>
      <c r="E115" s="11"/>
      <c r="F115" s="11">
        <f t="shared" si="11"/>
        <v>0</v>
      </c>
    </row>
    <row r="116" spans="1:6" ht="64" x14ac:dyDescent="0.2">
      <c r="A116" s="22">
        <v>24</v>
      </c>
      <c r="B116" s="8" t="s">
        <v>68</v>
      </c>
      <c r="C116" s="9">
        <v>100</v>
      </c>
      <c r="D116" s="10" t="s">
        <v>17</v>
      </c>
      <c r="E116" s="11"/>
      <c r="F116" s="11">
        <f t="shared" si="11"/>
        <v>0</v>
      </c>
    </row>
    <row r="117" spans="1:6" ht="64" x14ac:dyDescent="0.2">
      <c r="A117" s="22">
        <v>25</v>
      </c>
      <c r="B117" s="8" t="s">
        <v>69</v>
      </c>
      <c r="C117" s="9">
        <v>50</v>
      </c>
      <c r="D117" s="10" t="s">
        <v>17</v>
      </c>
      <c r="E117" s="11"/>
      <c r="F117" s="11">
        <f t="shared" si="11"/>
        <v>0</v>
      </c>
    </row>
    <row r="118" spans="1:6" ht="32" x14ac:dyDescent="0.2">
      <c r="A118" s="22">
        <v>26</v>
      </c>
      <c r="B118" s="8" t="s">
        <v>42</v>
      </c>
      <c r="C118" s="9">
        <v>50</v>
      </c>
      <c r="D118" s="10" t="s">
        <v>17</v>
      </c>
      <c r="E118" s="11"/>
      <c r="F118" s="11">
        <f t="shared" si="11"/>
        <v>0</v>
      </c>
    </row>
    <row r="119" spans="1:6" ht="64" x14ac:dyDescent="0.2">
      <c r="A119" s="22">
        <v>27</v>
      </c>
      <c r="B119" s="8" t="s">
        <v>70</v>
      </c>
      <c r="C119" s="9">
        <v>150</v>
      </c>
      <c r="D119" s="10" t="s">
        <v>17</v>
      </c>
      <c r="E119" s="11"/>
      <c r="F119" s="11">
        <f t="shared" si="11"/>
        <v>0</v>
      </c>
    </row>
    <row r="120" spans="1:6" ht="48" x14ac:dyDescent="0.2">
      <c r="A120" s="22">
        <v>28</v>
      </c>
      <c r="B120" s="8" t="s">
        <v>71</v>
      </c>
      <c r="C120" s="9">
        <f>40+60</f>
        <v>100</v>
      </c>
      <c r="D120" s="10" t="s">
        <v>17</v>
      </c>
      <c r="E120" s="11"/>
      <c r="F120" s="11">
        <f t="shared" si="11"/>
        <v>0</v>
      </c>
    </row>
    <row r="121" spans="1:6" ht="16" x14ac:dyDescent="0.2">
      <c r="A121" s="22">
        <v>29</v>
      </c>
      <c r="B121" s="8" t="s">
        <v>43</v>
      </c>
      <c r="C121" s="9">
        <v>1</v>
      </c>
      <c r="D121" s="10" t="s">
        <v>12</v>
      </c>
      <c r="E121" s="11"/>
      <c r="F121" s="11">
        <f t="shared" si="11"/>
        <v>0</v>
      </c>
    </row>
    <row r="122" spans="1:6" ht="48" x14ac:dyDescent="0.2">
      <c r="A122" s="22">
        <v>30</v>
      </c>
      <c r="B122" s="8" t="s">
        <v>44</v>
      </c>
      <c r="C122" s="9">
        <v>1</v>
      </c>
      <c r="D122" s="10" t="s">
        <v>12</v>
      </c>
      <c r="E122" s="11"/>
      <c r="F122" s="11">
        <f t="shared" si="11"/>
        <v>0</v>
      </c>
    </row>
    <row r="123" spans="1:6" ht="32" x14ac:dyDescent="0.2">
      <c r="A123" s="22">
        <v>31</v>
      </c>
      <c r="B123" s="8" t="s">
        <v>46</v>
      </c>
      <c r="C123" s="9">
        <v>4</v>
      </c>
      <c r="D123" s="10" t="s">
        <v>12</v>
      </c>
      <c r="E123" s="11"/>
      <c r="F123" s="11">
        <f t="shared" si="11"/>
        <v>0</v>
      </c>
    </row>
    <row r="124" spans="1:6" ht="49" thickBot="1" x14ac:dyDescent="0.25">
      <c r="A124" s="30">
        <v>32</v>
      </c>
      <c r="B124" s="8" t="s">
        <v>72</v>
      </c>
      <c r="C124" s="9">
        <v>3</v>
      </c>
      <c r="D124" s="10" t="s">
        <v>12</v>
      </c>
      <c r="E124" s="11"/>
      <c r="F124" s="11">
        <f t="shared" si="11"/>
        <v>0</v>
      </c>
    </row>
    <row r="125" spans="1:6" ht="16" thickTop="1" x14ac:dyDescent="0.2">
      <c r="A125" s="31"/>
      <c r="B125" s="13"/>
      <c r="C125" s="14"/>
      <c r="D125" s="12"/>
      <c r="E125" s="15" t="s">
        <v>14</v>
      </c>
      <c r="F125" s="16">
        <f>SUM(F113:F124)</f>
        <v>0</v>
      </c>
    </row>
    <row r="127" spans="1:6" ht="32" x14ac:dyDescent="0.2">
      <c r="A127" s="3"/>
      <c r="B127" s="4" t="s">
        <v>47</v>
      </c>
    </row>
    <row r="128" spans="1:6" ht="16" x14ac:dyDescent="0.2">
      <c r="A128" s="5" t="s">
        <v>3</v>
      </c>
      <c r="B128" s="5" t="s">
        <v>4</v>
      </c>
      <c r="C128" s="6" t="s">
        <v>5</v>
      </c>
      <c r="D128" s="6" t="s">
        <v>6</v>
      </c>
      <c r="E128" s="6" t="s">
        <v>25</v>
      </c>
      <c r="F128" s="7" t="s">
        <v>8</v>
      </c>
    </row>
    <row r="129" spans="1:6" ht="32" x14ac:dyDescent="0.2">
      <c r="A129" s="22">
        <v>33</v>
      </c>
      <c r="B129" s="8" t="s">
        <v>73</v>
      </c>
      <c r="C129" s="9">
        <v>5</v>
      </c>
      <c r="D129" s="10" t="s">
        <v>22</v>
      </c>
      <c r="E129" s="11"/>
      <c r="F129" s="11">
        <f>C129*E129</f>
        <v>0</v>
      </c>
    </row>
    <row r="130" spans="1:6" ht="17" thickBot="1" x14ac:dyDescent="0.25">
      <c r="A130" s="22">
        <v>34</v>
      </c>
      <c r="B130" s="8" t="s">
        <v>74</v>
      </c>
      <c r="C130" s="9">
        <v>15</v>
      </c>
      <c r="D130" s="10" t="s">
        <v>22</v>
      </c>
      <c r="E130" s="11"/>
      <c r="F130" s="11">
        <f>C130*E130</f>
        <v>0</v>
      </c>
    </row>
    <row r="131" spans="1:6" ht="16" thickTop="1" x14ac:dyDescent="0.2">
      <c r="A131" s="12"/>
      <c r="B131" s="13"/>
      <c r="C131" s="14"/>
      <c r="D131" s="12"/>
      <c r="E131" s="15" t="s">
        <v>14</v>
      </c>
      <c r="F131" s="16">
        <f>SUM(F129:F130)</f>
        <v>0</v>
      </c>
    </row>
    <row r="132" spans="1:6" x14ac:dyDescent="0.2">
      <c r="F132"/>
    </row>
    <row r="133" spans="1:6" ht="16" x14ac:dyDescent="0.2">
      <c r="A133" s="3"/>
      <c r="B133" s="4" t="s">
        <v>75</v>
      </c>
    </row>
    <row r="134" spans="1:6" ht="16" x14ac:dyDescent="0.2">
      <c r="A134" s="5" t="s">
        <v>3</v>
      </c>
      <c r="B134" s="5" t="s">
        <v>4</v>
      </c>
      <c r="C134" s="6" t="s">
        <v>5</v>
      </c>
      <c r="D134" s="6" t="s">
        <v>6</v>
      </c>
      <c r="E134" s="6" t="s">
        <v>25</v>
      </c>
      <c r="F134" s="7" t="s">
        <v>8</v>
      </c>
    </row>
    <row r="135" spans="1:6" ht="17" thickBot="1" x14ac:dyDescent="0.25">
      <c r="A135" s="22">
        <v>35</v>
      </c>
      <c r="B135" s="8" t="s">
        <v>76</v>
      </c>
      <c r="C135" s="9">
        <v>12</v>
      </c>
      <c r="D135" s="10" t="s">
        <v>22</v>
      </c>
      <c r="E135" s="11"/>
      <c r="F135" s="11">
        <f>C135*E135</f>
        <v>0</v>
      </c>
    </row>
    <row r="136" spans="1:6" ht="16" thickTop="1" x14ac:dyDescent="0.2">
      <c r="A136" s="12"/>
      <c r="B136" s="13"/>
      <c r="C136" s="14"/>
      <c r="D136" s="12"/>
      <c r="E136" s="15" t="s">
        <v>14</v>
      </c>
      <c r="F136" s="16">
        <f>SUM(F135)</f>
        <v>0</v>
      </c>
    </row>
    <row r="138" spans="1:6" ht="16" x14ac:dyDescent="0.2">
      <c r="A138" s="3"/>
      <c r="B138" s="4" t="s">
        <v>50</v>
      </c>
    </row>
    <row r="139" spans="1:6" ht="16" x14ac:dyDescent="0.2">
      <c r="A139" s="5" t="s">
        <v>3</v>
      </c>
      <c r="B139" s="5" t="s">
        <v>4</v>
      </c>
      <c r="C139" s="6" t="s">
        <v>5</v>
      </c>
      <c r="D139" s="6" t="s">
        <v>6</v>
      </c>
      <c r="E139" s="6" t="s">
        <v>25</v>
      </c>
      <c r="F139" s="7" t="s">
        <v>8</v>
      </c>
    </row>
    <row r="140" spans="1:6" ht="32" x14ac:dyDescent="0.2">
      <c r="A140" s="22">
        <v>36</v>
      </c>
      <c r="B140" s="8" t="s">
        <v>51</v>
      </c>
      <c r="C140" s="9">
        <v>1</v>
      </c>
      <c r="D140" s="10" t="s">
        <v>38</v>
      </c>
      <c r="E140" s="11"/>
      <c r="F140" s="11">
        <f>C140*E140</f>
        <v>0</v>
      </c>
    </row>
    <row r="141" spans="1:6" ht="16" x14ac:dyDescent="0.2">
      <c r="A141" s="22">
        <v>37</v>
      </c>
      <c r="B141" s="8" t="s">
        <v>52</v>
      </c>
      <c r="C141" s="9">
        <v>1</v>
      </c>
      <c r="D141" s="10" t="s">
        <v>38</v>
      </c>
      <c r="E141" s="11"/>
      <c r="F141" s="11">
        <f t="shared" ref="F141:F142" si="12">C141*E141</f>
        <v>0</v>
      </c>
    </row>
    <row r="142" spans="1:6" ht="16" x14ac:dyDescent="0.2">
      <c r="A142" s="22">
        <v>38</v>
      </c>
      <c r="B142" s="8" t="s">
        <v>77</v>
      </c>
      <c r="C142" s="9">
        <v>1</v>
      </c>
      <c r="D142" s="10" t="s">
        <v>38</v>
      </c>
      <c r="E142" s="11"/>
      <c r="F142" s="11">
        <f t="shared" si="12"/>
        <v>0</v>
      </c>
    </row>
    <row r="143" spans="1:6" x14ac:dyDescent="0.2">
      <c r="A143" s="32"/>
      <c r="B143" s="33"/>
      <c r="C143" s="32"/>
      <c r="D143" s="32"/>
      <c r="E143" s="34" t="s">
        <v>14</v>
      </c>
      <c r="F143" s="35">
        <f>SUM(F140:F142)</f>
        <v>0</v>
      </c>
    </row>
    <row r="144" spans="1:6" ht="16" thickBot="1" x14ac:dyDescent="0.25"/>
    <row r="145" spans="2:6" ht="16" thickBot="1" x14ac:dyDescent="0.25">
      <c r="B145" s="50" t="s">
        <v>78</v>
      </c>
      <c r="C145" s="50"/>
      <c r="D145" s="50"/>
      <c r="E145" s="50"/>
      <c r="F145" s="39">
        <f>SUM(F143,F136,F131,F125,F109,F102,F94,F87,F78)</f>
        <v>0</v>
      </c>
    </row>
    <row r="146" spans="2:6" x14ac:dyDescent="0.2">
      <c r="E146" s="3"/>
    </row>
    <row r="147" spans="2:6" ht="16" thickBot="1" x14ac:dyDescent="0.25"/>
    <row r="148" spans="2:6" ht="17" thickTop="1" thickBot="1" x14ac:dyDescent="0.25">
      <c r="E148" s="43" t="s">
        <v>79</v>
      </c>
      <c r="F148" s="44">
        <f>F145+F68</f>
        <v>0</v>
      </c>
    </row>
    <row r="149" spans="2:6" ht="16" thickTop="1" x14ac:dyDescent="0.2"/>
  </sheetData>
  <sheetProtection sheet="1" objects="1" scenarios="1"/>
  <protectedRanges>
    <protectedRange sqref="A2" name="Range2"/>
    <protectedRange sqref="E8:E10 E15:E20 E25:E27 E32:E36 E41 E46:E52 E57:E58 E63:E65 E74:E77 E82:E86 E91:E93 E98:E101 E106:E108 E113:E124 E129:E130 E135 E140:E142" name="Range1"/>
  </protectedRanges>
  <mergeCells count="4">
    <mergeCell ref="A2:F2"/>
    <mergeCell ref="A5:F5"/>
    <mergeCell ref="A71:F71"/>
    <mergeCell ref="B145:E145"/>
  </mergeCells>
  <conditionalFormatting sqref="C41 C57:C58 C46:C52 C32:C36 C25:C27 C15:C20 C9:C10 C63:C65">
    <cfRule type="expression" dxfId="58" priority="65">
      <formula>$C9&gt;0</formula>
    </cfRule>
  </conditionalFormatting>
  <conditionalFormatting sqref="B57:F58 B32:F32 B9:E10 B41:F41 B46:F52 B15:F20 B25:F27 B33:E36 F33:F37 B63:F65">
    <cfRule type="expression" dxfId="57" priority="66">
      <formula>#REF!&gt;0</formula>
    </cfRule>
    <cfRule type="expression" dxfId="56" priority="67">
      <formula>$C9&gt;0</formula>
    </cfRule>
  </conditionalFormatting>
  <conditionalFormatting sqref="C8">
    <cfRule type="expression" dxfId="55" priority="62">
      <formula>$C8&gt;0</formula>
    </cfRule>
  </conditionalFormatting>
  <conditionalFormatting sqref="C8:E8">
    <cfRule type="expression" dxfId="54" priority="63">
      <formula>#REF!&gt;0</formula>
    </cfRule>
    <cfRule type="expression" dxfId="53" priority="64">
      <formula>$C8&gt;0</formula>
    </cfRule>
  </conditionalFormatting>
  <conditionalFormatting sqref="B8 A63:A65">
    <cfRule type="expression" dxfId="52" priority="60">
      <formula>$J8&gt;0</formula>
    </cfRule>
    <cfRule type="expression" dxfId="51" priority="61">
      <formula>$C8&gt;0</formula>
    </cfRule>
  </conditionalFormatting>
  <conditionalFormatting sqref="F8:F10">
    <cfRule type="expression" dxfId="50" priority="58">
      <formula>#REF!&gt;0</formula>
    </cfRule>
    <cfRule type="expression" dxfId="49" priority="59">
      <formula>$C8&gt;0</formula>
    </cfRule>
  </conditionalFormatting>
  <conditionalFormatting sqref="A8:A10">
    <cfRule type="expression" dxfId="48" priority="56">
      <formula>$J8&gt;0</formula>
    </cfRule>
    <cfRule type="expression" dxfId="47" priority="57">
      <formula>$C8&gt;0</formula>
    </cfRule>
  </conditionalFormatting>
  <conditionalFormatting sqref="A15">
    <cfRule type="expression" dxfId="46" priority="54">
      <formula>$J15&gt;0</formula>
    </cfRule>
    <cfRule type="expression" dxfId="45" priority="55">
      <formula>$C15&gt;0</formula>
    </cfRule>
  </conditionalFormatting>
  <conditionalFormatting sqref="A16:A20">
    <cfRule type="expression" dxfId="44" priority="52">
      <formula>$J16&gt;0</formula>
    </cfRule>
    <cfRule type="expression" dxfId="43" priority="53">
      <formula>$C16&gt;0</formula>
    </cfRule>
  </conditionalFormatting>
  <conditionalFormatting sqref="A25:A27">
    <cfRule type="expression" dxfId="42" priority="50">
      <formula>$J25&gt;0</formula>
    </cfRule>
    <cfRule type="expression" dxfId="41" priority="51">
      <formula>$C25&gt;0</formula>
    </cfRule>
  </conditionalFormatting>
  <conditionalFormatting sqref="A32:A36">
    <cfRule type="expression" dxfId="40" priority="48">
      <formula>$J32&gt;0</formula>
    </cfRule>
    <cfRule type="expression" dxfId="39" priority="49">
      <formula>$C32&gt;0</formula>
    </cfRule>
  </conditionalFormatting>
  <conditionalFormatting sqref="A41">
    <cfRule type="expression" dxfId="38" priority="46">
      <formula>$J41&gt;0</formula>
    </cfRule>
    <cfRule type="expression" dxfId="37" priority="47">
      <formula>$C41&gt;0</formula>
    </cfRule>
  </conditionalFormatting>
  <conditionalFormatting sqref="A46:A52">
    <cfRule type="expression" dxfId="36" priority="44">
      <formula>$J46&gt;0</formula>
    </cfRule>
    <cfRule type="expression" dxfId="35" priority="45">
      <formula>$C46&gt;0</formula>
    </cfRule>
  </conditionalFormatting>
  <conditionalFormatting sqref="A57:A58">
    <cfRule type="expression" dxfId="34" priority="39">
      <formula>$J57&gt;0</formula>
    </cfRule>
    <cfRule type="expression" dxfId="33" priority="40">
      <formula>$C57&gt;0</formula>
    </cfRule>
  </conditionalFormatting>
  <conditionalFormatting sqref="C106:C108 C135 C129:C130 C113:C124 C98:C101 C91:C93 C82:C86 C75:C77">
    <cfRule type="expression" dxfId="32" priority="31">
      <formula>$C75&gt;0</formula>
    </cfRule>
  </conditionalFormatting>
  <conditionalFormatting sqref="B135:F135 B75:E77 B82:F86 B106:F108 B98:F101 B91:F93 B113:F124 B129:F130">
    <cfRule type="expression" dxfId="31" priority="32">
      <formula>#REF!&gt;0</formula>
    </cfRule>
    <cfRule type="expression" dxfId="30" priority="33">
      <formula>$C75&gt;0</formula>
    </cfRule>
  </conditionalFormatting>
  <conditionalFormatting sqref="C74">
    <cfRule type="expression" dxfId="29" priority="28">
      <formula>$C74&gt;0</formula>
    </cfRule>
  </conditionalFormatting>
  <conditionalFormatting sqref="C74:E74">
    <cfRule type="expression" dxfId="28" priority="29">
      <formula>#REF!&gt;0</formula>
    </cfRule>
    <cfRule type="expression" dxfId="27" priority="30">
      <formula>$C74&gt;0</formula>
    </cfRule>
  </conditionalFormatting>
  <conditionalFormatting sqref="B74">
    <cfRule type="expression" dxfId="26" priority="26">
      <formula>$J74&gt;0</formula>
    </cfRule>
    <cfRule type="expression" dxfId="25" priority="27">
      <formula>$C74&gt;0</formula>
    </cfRule>
  </conditionalFormatting>
  <conditionalFormatting sqref="F74:F77">
    <cfRule type="expression" dxfId="24" priority="24">
      <formula>#REF!&gt;0</formula>
    </cfRule>
    <cfRule type="expression" dxfId="23" priority="25">
      <formula>$C74&gt;0</formula>
    </cfRule>
  </conditionalFormatting>
  <conditionalFormatting sqref="A74">
    <cfRule type="expression" dxfId="22" priority="22">
      <formula>$J74&gt;0</formula>
    </cfRule>
    <cfRule type="expression" dxfId="21" priority="23">
      <formula>$C74&gt;0</formula>
    </cfRule>
  </conditionalFormatting>
  <conditionalFormatting sqref="A75:A77">
    <cfRule type="expression" dxfId="20" priority="20">
      <formula>$J75&gt;0</formula>
    </cfRule>
    <cfRule type="expression" dxfId="19" priority="21">
      <formula>$C75&gt;0</formula>
    </cfRule>
  </conditionalFormatting>
  <conditionalFormatting sqref="A82:A86">
    <cfRule type="expression" dxfId="18" priority="18">
      <formula>$J82&gt;0</formula>
    </cfRule>
    <cfRule type="expression" dxfId="17" priority="19">
      <formula>$C82&gt;0</formula>
    </cfRule>
  </conditionalFormatting>
  <conditionalFormatting sqref="A91:A93">
    <cfRule type="expression" dxfId="16" priority="16">
      <formula>$J91&gt;0</formula>
    </cfRule>
    <cfRule type="expression" dxfId="15" priority="17">
      <formula>$C91&gt;0</formula>
    </cfRule>
  </conditionalFormatting>
  <conditionalFormatting sqref="A98:A101">
    <cfRule type="expression" dxfId="14" priority="14">
      <formula>$J98&gt;0</formula>
    </cfRule>
    <cfRule type="expression" dxfId="13" priority="15">
      <formula>$C98&gt;0</formula>
    </cfRule>
  </conditionalFormatting>
  <conditionalFormatting sqref="A106:A108">
    <cfRule type="expression" dxfId="12" priority="12">
      <formula>$J106&gt;0</formula>
    </cfRule>
    <cfRule type="expression" dxfId="11" priority="13">
      <formula>$C106&gt;0</formula>
    </cfRule>
  </conditionalFormatting>
  <conditionalFormatting sqref="A113:A124">
    <cfRule type="expression" dxfId="10" priority="10">
      <formula>$J113&gt;0</formula>
    </cfRule>
    <cfRule type="expression" dxfId="9" priority="11">
      <formula>$C113&gt;0</formula>
    </cfRule>
  </conditionalFormatting>
  <conditionalFormatting sqref="A129:A130">
    <cfRule type="expression" dxfId="8" priority="8">
      <formula>$J129&gt;0</formula>
    </cfRule>
    <cfRule type="expression" dxfId="7" priority="9">
      <formula>$C129&gt;0</formula>
    </cfRule>
  </conditionalFormatting>
  <conditionalFormatting sqref="A135">
    <cfRule type="expression" dxfId="6" priority="6">
      <formula>$J135&gt;0</formula>
    </cfRule>
    <cfRule type="expression" dxfId="5" priority="7">
      <formula>$C135&gt;0</formula>
    </cfRule>
  </conditionalFormatting>
  <conditionalFormatting sqref="C140:C142">
    <cfRule type="expression" dxfId="4" priority="3">
      <formula>$C140&gt;0</formula>
    </cfRule>
  </conditionalFormatting>
  <conditionalFormatting sqref="B140:F142">
    <cfRule type="expression" dxfId="3" priority="4">
      <formula>#REF!&gt;0</formula>
    </cfRule>
    <cfRule type="expression" dxfId="2" priority="5">
      <formula>$C140&gt;0</formula>
    </cfRule>
  </conditionalFormatting>
  <conditionalFormatting sqref="A140:A142">
    <cfRule type="expression" dxfId="1" priority="1">
      <formula>$J140&gt;0</formula>
    </cfRule>
    <cfRule type="expression" dxfId="0" priority="2">
      <formula>$C140&gt;0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XXXX</oddHeader>
    <oddFooter>&amp;LBidder___________________&amp;CSignature_______________________&amp;R 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SHEET</vt:lpstr>
      <vt:lpstr>'PRICING SHEET'!Print_Area</vt:lpstr>
      <vt:lpstr>'PRICING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Anup Kafle</dc:creator>
  <cp:keywords/>
  <dc:description/>
  <cp:lastModifiedBy>Tomeka Price</cp:lastModifiedBy>
  <cp:revision/>
  <dcterms:created xsi:type="dcterms:W3CDTF">2023-02-06T15:42:50Z</dcterms:created>
  <dcterms:modified xsi:type="dcterms:W3CDTF">2023-03-06T19:59:26Z</dcterms:modified>
  <cp:category/>
  <cp:contentStatus/>
</cp:coreProperties>
</file>