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L:\Divisions\DMF-Purchasing\Contracts\FY23\23-DES-ITBPW-483 Donaldson Run Tributary B Headwaters (S42D)\ITB Folder Structure\Solicitation\Invitation to Bid\ITB\Drafts\"/>
    </mc:Choice>
  </mc:AlternateContent>
  <xr:revisionPtr revIDLastSave="0" documentId="13_ncr:1_{9A0D0695-98C3-4B97-8631-007937746E15}" xr6:coauthVersionLast="47" xr6:coauthVersionMax="47" xr10:uidLastSave="{00000000-0000-0000-0000-000000000000}"/>
  <bookViews>
    <workbookView xWindow="4270" yWindow="1210" windowWidth="16920" windowHeight="10550" xr2:uid="{A64D7BA0-9E09-4489-8C21-A4ADD842BBF0}"/>
  </bookViews>
  <sheets>
    <sheet name="Unit_Price_Tab" sheetId="1" r:id="rId1"/>
  </sheets>
  <externalReferences>
    <externalReference r:id="rId2"/>
  </externalReferences>
  <definedNames>
    <definedName name="BidTabs1" localSheetId="0">[1]!BidTabs[#Data]</definedName>
    <definedName name="BidTabs1">[1]!BidTabs[#Data]</definedName>
    <definedName name="_xlnm.Print_Area" localSheetId="0">Unit_Price_Tab!$A$1:$F$140</definedName>
    <definedName name="_xlnm.Print_Titles" localSheetId="0">Unit_Price_Tab!$1:$5</definedName>
    <definedName name="Spanner_Auto_File">"alse"</definedName>
    <definedName name="UnitPrice" localSheetId="0">[1]!BidTabs[[Master Item Number]:[Unit]]</definedName>
    <definedName name="UnitPrice">[1]!BidTabs[[Master Item Number]:[Unit]]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8" i="1" l="1"/>
  <c r="F47" i="1"/>
  <c r="F46" i="1"/>
  <c r="F45" i="1"/>
  <c r="F44" i="1"/>
  <c r="F43" i="1"/>
  <c r="F42" i="1"/>
  <c r="F41" i="1"/>
  <c r="F40" i="1"/>
  <c r="F39" i="1"/>
  <c r="F121" i="1"/>
  <c r="F120" i="1"/>
  <c r="F119" i="1"/>
  <c r="F118" i="1"/>
  <c r="F117" i="1"/>
  <c r="F116" i="1"/>
  <c r="F115" i="1"/>
  <c r="F114" i="1"/>
  <c r="F113" i="1"/>
  <c r="F112" i="1"/>
  <c r="F111" i="1"/>
  <c r="F110" i="1"/>
  <c r="F109" i="1"/>
  <c r="F108" i="1"/>
  <c r="F107" i="1"/>
  <c r="F106" i="1"/>
  <c r="F105" i="1"/>
  <c r="F83" i="1"/>
  <c r="F84" i="1"/>
  <c r="F82" i="1"/>
  <c r="F81" i="1"/>
  <c r="F60" i="1"/>
  <c r="F34" i="1"/>
  <c r="F33" i="1"/>
  <c r="F32" i="1"/>
  <c r="F27" i="1"/>
  <c r="F26" i="1"/>
  <c r="F25" i="1"/>
  <c r="F20" i="1"/>
  <c r="F21" i="1" s="1"/>
  <c r="F15" i="1"/>
  <c r="F14" i="1"/>
  <c r="F13" i="1"/>
  <c r="F12" i="1"/>
  <c r="F11" i="1"/>
  <c r="F10" i="1"/>
  <c r="F9" i="1"/>
  <c r="F8" i="1"/>
  <c r="F122" i="1" l="1"/>
  <c r="F35" i="1"/>
  <c r="F85" i="1"/>
  <c r="F28" i="1"/>
  <c r="F16" i="1"/>
  <c r="F124" i="1" s="1"/>
  <c r="F128" i="1" l="1"/>
  <c r="F129" i="1"/>
  <c r="F130" i="1"/>
  <c r="F131" i="1"/>
  <c r="F132" i="1"/>
  <c r="F133" i="1"/>
  <c r="F134" i="1" l="1"/>
  <c r="F138" i="1" s="1"/>
</calcChain>
</file>

<file path=xl/sharedStrings.xml><?xml version="1.0" encoding="utf-8"?>
<sst xmlns="http://schemas.openxmlformats.org/spreadsheetml/2006/main" count="336" uniqueCount="145">
  <si>
    <t>PREPARED BY:</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</si>
  <si>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</si>
  <si>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CHECKED BY:</t>
  </si>
  <si>
    <t>MASTER ITEM #</t>
  </si>
  <si>
    <t>DESCRIPTION</t>
  </si>
  <si>
    <t>QTY</t>
  </si>
  <si>
    <t>UNIT</t>
  </si>
  <si>
    <t>UNIT PRICE</t>
  </si>
  <si>
    <t>TOTAL</t>
  </si>
  <si>
    <t>C1</t>
  </si>
  <si>
    <t>02200-C1-00050</t>
  </si>
  <si>
    <t>Select Borrow (VDOT Section 207 - Select Material, Type I)</t>
  </si>
  <si>
    <t>CY</t>
  </si>
  <si>
    <t>02200-C1-00070</t>
  </si>
  <si>
    <t>Geotextile Drainage Fabric In Place (VDOT Section 245.03.c)</t>
  </si>
  <si>
    <t>SY</t>
  </si>
  <si>
    <t>02200-C1-00160</t>
  </si>
  <si>
    <t>Aggregate, VDOT #57  (Compacted in Place per VDOT standards &amp; Specs)</t>
  </si>
  <si>
    <t>TON</t>
  </si>
  <si>
    <t>Rock Cross Vanes (per Virginia Stream Restoration and Stabilization Best Management Practices guide, Ch. 4, Sect. 3, Practice 3.1, Detail 3.1a and 3.1b)</t>
  </si>
  <si>
    <t>Pump Around Diversion per Detail on Sheet C032.2</t>
  </si>
  <si>
    <t>DAYS</t>
  </si>
  <si>
    <t>Imported Stream Bed Materials, Placed per Nature and Gradation Specified in Supplemental Specs Section 02221</t>
  </si>
  <si>
    <t>SUBTOTAL</t>
  </si>
  <si>
    <t>C2</t>
  </si>
  <si>
    <t>03100-C2-00210</t>
  </si>
  <si>
    <t>Concrete Pier, Cradle, or Encasement (Arlington County Detail M-3.0)</t>
  </si>
  <si>
    <t>LF</t>
  </si>
  <si>
    <t>C3</t>
  </si>
  <si>
    <t>UNIT
PRICE</t>
  </si>
  <si>
    <t>02600-C3-00010</t>
  </si>
  <si>
    <t>Asphalt Concrete, Planing or Milling (1/2" to 3" Depth)</t>
  </si>
  <si>
    <t>02600-C3-00060</t>
  </si>
  <si>
    <t>Asphalt Concrete, Surface Course (VDOT SM-9.5A)</t>
  </si>
  <si>
    <t>02600-C3-00120</t>
  </si>
  <si>
    <t>Asphalt Header Curb, 6"-8" (VDOT SM-9.5A)</t>
  </si>
  <si>
    <t>C4</t>
  </si>
  <si>
    <t>02500-C4-00660</t>
  </si>
  <si>
    <t>21" Pipe, RCP Class III, In Place Up to 6' Deep</t>
  </si>
  <si>
    <t>02500-C4-SP250</t>
  </si>
  <si>
    <t>Standard Endwall for Multiple Pipe Culverts 12" - 36" Circular Pipes (VDOT Std. EW-6)</t>
  </si>
  <si>
    <t>EA</t>
  </si>
  <si>
    <t>02500-C4-SP855</t>
  </si>
  <si>
    <t>18" Pipe Aluminum Coated Type 2 Corrugated Steel</t>
  </si>
  <si>
    <t>C5</t>
  </si>
  <si>
    <t>C6</t>
  </si>
  <si>
    <t>C7</t>
  </si>
  <si>
    <t>Standard Concrete Encasement, 8" Pipe</t>
  </si>
  <si>
    <t>C8</t>
  </si>
  <si>
    <t>C9</t>
  </si>
  <si>
    <t>C10</t>
  </si>
  <si>
    <t>02200-C11-00010</t>
  </si>
  <si>
    <t>Imported Topsoil</t>
  </si>
  <si>
    <t>02801-C11-00040</t>
  </si>
  <si>
    <t>Shredded hardwood mulch; Aged 6 months minimum - Free of Trash &amp; Debris</t>
  </si>
  <si>
    <t>02801-C11-00050</t>
  </si>
  <si>
    <t>Seed, Mixture of 85% Tall Fescue/Bluegrass and 15% Annual Rye</t>
  </si>
  <si>
    <t>02800-C11-00500</t>
  </si>
  <si>
    <t>Tree/Stump Removal - Class A. Remove and Dispose, Up to 6" DBH to 12" DBH (Diameter at Breast Height)</t>
  </si>
  <si>
    <t>02800-C11-00501</t>
  </si>
  <si>
    <t>Tree/Stump Removal - Class B. Remove and Dispose, over 12" DBH to 18" DBH (Diameter at Breast Height)</t>
  </si>
  <si>
    <t>02800-C11-00502</t>
  </si>
  <si>
    <t>Tree/Stump Removal - Class C. Remove and Dispose, over 18" DBH to 24" DBH (Diameter at Breast Height)</t>
  </si>
  <si>
    <t>02800-C11-00503</t>
  </si>
  <si>
    <t>Tree/Stump Removal - Class D. Remove and Dispose, over 24" DBH to 30" DBH (Diameter at Breast Height)</t>
  </si>
  <si>
    <t>02800-C11-00504</t>
  </si>
  <si>
    <t>Tree/Stump Removal - Class E. Remove and Dispose, over 30" DBH to 36" DBH (Diameter at Breast Height)</t>
  </si>
  <si>
    <t>02800-C11-00505</t>
  </si>
  <si>
    <t>Tree/Stump Removal - Class F. Remove and Dispose, over 36" DBH to 42" DBH (Diameter at Breast Height)</t>
  </si>
  <si>
    <t>02800-C11-00506</t>
  </si>
  <si>
    <t>Tree/Stump Removal - Class G. Remove and Dispose, over 42" DBH to 48" DBH (Diameter at Breast Height)</t>
  </si>
  <si>
    <t>Trees, Deciduous -3'-4' in height</t>
  </si>
  <si>
    <t>02800-C11-01080</t>
  </si>
  <si>
    <t>Shrub (#1 Container)- Container or B&amp;B</t>
  </si>
  <si>
    <t>311300-C11-00084</t>
  </si>
  <si>
    <t>Root Protection Matting</t>
  </si>
  <si>
    <t>SF</t>
  </si>
  <si>
    <t>311300-C11-SP083</t>
  </si>
  <si>
    <t>Wooden Deck Mat (Sheet C032.2)</t>
  </si>
  <si>
    <t>02801-C11-SP055</t>
  </si>
  <si>
    <t>Permanent Seed, Upland Woodland Slope Seed Mix per Landscape Plan (Sheet C092.1)</t>
  </si>
  <si>
    <t>LBS</t>
  </si>
  <si>
    <t>Live Stakes (Sheet C092.1)</t>
  </si>
  <si>
    <t>02800-C11-SP614</t>
  </si>
  <si>
    <t>Tree Planting (1 gal / 3-4' tall)</t>
  </si>
  <si>
    <t>C12</t>
  </si>
  <si>
    <t>C13</t>
  </si>
  <si>
    <t>C15</t>
  </si>
  <si>
    <t>C16</t>
  </si>
  <si>
    <t>C17</t>
  </si>
  <si>
    <t>C18</t>
  </si>
  <si>
    <t xml:space="preserve"> CONTRACT TOTAL (EXCLUDING PERCENTAGE ITEMS)</t>
  </si>
  <si>
    <t>PCT</t>
  </si>
  <si>
    <t>01500-C13-10000</t>
  </si>
  <si>
    <t>Temporary Erosion and Sediment Controls</t>
  </si>
  <si>
    <t>%</t>
  </si>
  <si>
    <t>01000-C16-00010</t>
  </si>
  <si>
    <t>Maintenance of Traffic (MOT)</t>
  </si>
  <si>
    <t>01000-C16-00020</t>
  </si>
  <si>
    <t>Re-Mobilization (For On-Call Contracts Only)</t>
  </si>
  <si>
    <t>01000-C16-00030</t>
  </si>
  <si>
    <t>Mobilization and De-Mobilization</t>
  </si>
  <si>
    <t>01500-SA-00200</t>
  </si>
  <si>
    <t>SWPPP Administration</t>
  </si>
  <si>
    <t>01000-VF-00200</t>
  </si>
  <si>
    <t>VDOT Inspection Fee (Only for LAP Projects. Do not Inlude in the Bid Tab)</t>
  </si>
  <si>
    <t>PERCENTAGE LINE ITEMS SUBTOTAL</t>
  </si>
  <si>
    <t>GENERAL EARTH WORK</t>
  </si>
  <si>
    <t>CONCRETE WORK</t>
  </si>
  <si>
    <t>ASPHALT WORK</t>
  </si>
  <si>
    <t>STORM SEWER UTILITY WORK</t>
  </si>
  <si>
    <t>GUARDRAIL</t>
  </si>
  <si>
    <t>WATERMAIN WORK</t>
  </si>
  <si>
    <t>SANITARY SEWER WORK</t>
  </si>
  <si>
    <t>TRAFFIC SIGNAL WORK</t>
  </si>
  <si>
    <t>STREET LIGHTING WORK</t>
  </si>
  <si>
    <t>PAVEMENT MARKING AND SIGNAGE WORK</t>
  </si>
  <si>
    <t>LANDSCAPE AND HARDSCAPE RESTORATION WORK</t>
  </si>
  <si>
    <t>BUS STOP SHELTER AND FURNISHINGS</t>
  </si>
  <si>
    <t>EROSION AND SEDIMENT CONTROL WORK</t>
  </si>
  <si>
    <t>UNLISTED WORK</t>
  </si>
  <si>
    <t>MOT AND RE-MOBILIZATION WORK</t>
  </si>
  <si>
    <t>STORMWATER WORK</t>
  </si>
  <si>
    <t>NON COUNTY UTILITIES</t>
  </si>
  <si>
    <t>PERCENTAGE LINE ITEMS</t>
  </si>
  <si>
    <t>01500-C13-00005</t>
  </si>
  <si>
    <t>Gravel construction entrance, including wash rack (per Virginia Erosion &amp; Sediment Control Handbook Standard &amp; Specification 3.02)</t>
  </si>
  <si>
    <t>01500-C13-00020</t>
  </si>
  <si>
    <t>Silt Fence, without Wire Support (Virginia Erosion &amp; Sediment Control Handbook Standard &amp; Specification 3.05)</t>
  </si>
  <si>
    <t>01500-C13-00140</t>
  </si>
  <si>
    <t>4' Chain Link Tree Protection Fence (per Arlington County DPR Standard 02231.2)</t>
  </si>
  <si>
    <t>01500-C13-00150</t>
  </si>
  <si>
    <t>Root Pruning (per Arlington County DPR Standard 311300.5)</t>
  </si>
  <si>
    <t>01501-</t>
  </si>
  <si>
    <t>02221-</t>
  </si>
  <si>
    <t>02223-</t>
  </si>
  <si>
    <t>02227-</t>
  </si>
  <si>
    <t>02228-</t>
  </si>
  <si>
    <t>02802-</t>
  </si>
  <si>
    <t>Stacked Stone (Per DEQ Virginia Stream restoration and stabilization best management pracitices guide, Chapter 4, Section 1, Practice 1.3, Detail 1.3)</t>
  </si>
  <si>
    <t>Permanent Erosion Control Coir Matting (per Sheet C092.1 and Supplemental Specification 02228)</t>
  </si>
  <si>
    <t>C11</t>
  </si>
  <si>
    <t>PROJECT TOTAL :</t>
  </si>
  <si>
    <t>C11 - OPTIONAL BID</t>
  </si>
  <si>
    <t>SUBTOTAL OPTIONAL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</si>
</sst>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b/>
      <sz val="11"/>
      <name val="Calibri"/>
      <family val="2"/>
      <scheme val="minor"/>
    </font>
    <font>
      <sz val="1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
      <b/>
      <sz val="12"/>
      <color rgb="FF99330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rgb="FFFFFF00"/>
        <bgColor indexed="64"/>
      </patternFill>
    </fill>
  </fills>
  <borders count="1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9" fillId="0" borderId="0"/>
  </cellStyleXfs>
  <cellXfs count="73">
    <xf numFmtId="0" fontId="0" fillId="0" borderId="0" xfId="0"/>
    <xf numFmtId="0" fontId="0" fillId="0" borderId="0" xfId="0" applyAlignment="1">
      <alignment wrapText="1"/>
    </xf>
    <xf numFmtId="0" fontId="3" fillId="0" borderId="0" xfId="0" applyFont="1" applyAlignment="1" applyProtection="1">
      <alignment horizontal="right" vertical="center"/>
      <protection locked="0"/>
    </xf>
    <xf numFmtId="14" fontId="4" fillId="0" borderId="1" xfId="0" applyNumberFormat="1" applyFont="1" applyBorder="1" applyAlignment="1" applyProtection="1">
      <alignment horizontal="left" vertical="center"/>
      <protection locked="0"/>
    </xf>
    <xf numFmtId="164" fontId="0" fillId="0" borderId="0" xfId="0" applyNumberFormat="1"/>
    <xf numFmtId="0" fontId="2" fillId="2" borderId="2" xfId="0" applyFont="1" applyFill="1" applyBorder="1" applyAlignment="1">
      <alignment wrapText="1"/>
    </xf>
    <xf numFmtId="0" fontId="2" fillId="2" borderId="2" xfId="0" applyFont="1" applyFill="1" applyBorder="1"/>
    <xf numFmtId="164" fontId="2" fillId="2" borderId="2" xfId="0" applyNumberFormat="1" applyFont="1" applyFill="1" applyBorder="1"/>
    <xf numFmtId="0" fontId="2" fillId="0" borderId="0" xfId="0" applyFont="1"/>
    <xf numFmtId="0" fontId="2" fillId="0" borderId="0" xfId="0" applyFont="1" applyAlignment="1">
      <alignment wrapText="1"/>
    </xf>
    <xf numFmtId="0" fontId="2" fillId="2" borderId="3" xfId="0" applyFont="1" applyFill="1" applyBorder="1" applyAlignment="1">
      <alignment wrapText="1"/>
    </xf>
    <xf numFmtId="0" fontId="2" fillId="2" borderId="3" xfId="0" applyFont="1" applyFill="1" applyBorder="1"/>
    <xf numFmtId="164" fontId="2" fillId="2" borderId="3" xfId="0" applyNumberFormat="1" applyFont="1" applyFill="1" applyBorder="1"/>
    <xf numFmtId="0" fontId="0" fillId="0" borderId="3" xfId="0" applyBorder="1"/>
    <xf numFmtId="0" fontId="0" fillId="0" borderId="4" xfId="0" applyBorder="1" applyAlignment="1">
      <alignment wrapText="1"/>
    </xf>
    <xf numFmtId="0" fontId="6" fillId="0" borderId="3" xfId="0" applyFont="1" applyBorder="1"/>
    <xf numFmtId="0" fontId="0" fillId="0" borderId="3" xfId="0" applyBorder="1" applyAlignment="1">
      <alignment wrapText="1"/>
    </xf>
    <xf numFmtId="0" fontId="0" fillId="3" borderId="3" xfId="0" applyFill="1" applyBorder="1"/>
    <xf numFmtId="164" fontId="0" fillId="0" borderId="3" xfId="0" applyNumberFormat="1" applyBorder="1"/>
    <xf numFmtId="0" fontId="2" fillId="0" borderId="4" xfId="0" applyFont="1" applyBorder="1" applyAlignment="1">
      <alignment wrapText="1"/>
    </xf>
    <xf numFmtId="0" fontId="0" fillId="0" borderId="2" xfId="0" applyBorder="1" applyAlignment="1">
      <alignment wrapText="1"/>
    </xf>
    <xf numFmtId="0" fontId="0" fillId="3" borderId="2" xfId="0" applyFill="1" applyBorder="1"/>
    <xf numFmtId="0" fontId="0" fillId="0" borderId="2" xfId="0" applyBorder="1"/>
    <xf numFmtId="164" fontId="0" fillId="0" borderId="2" xfId="0" applyNumberFormat="1" applyBorder="1"/>
    <xf numFmtId="0" fontId="0" fillId="0" borderId="5" xfId="0" applyBorder="1" applyAlignment="1">
      <alignment wrapText="1"/>
    </xf>
    <xf numFmtId="0" fontId="0" fillId="3" borderId="5" xfId="0" applyFill="1" applyBorder="1"/>
    <xf numFmtId="0" fontId="0" fillId="0" borderId="5" xfId="0" applyBorder="1"/>
    <xf numFmtId="164" fontId="0" fillId="0" borderId="5" xfId="0" applyNumberFormat="1" applyBorder="1"/>
    <xf numFmtId="0" fontId="0" fillId="0" borderId="6" xfId="0" applyBorder="1"/>
    <xf numFmtId="0" fontId="0" fillId="0" borderId="6" xfId="0" applyBorder="1" applyAlignment="1">
      <alignment wrapText="1"/>
    </xf>
    <xf numFmtId="0" fontId="0" fillId="3" borderId="6" xfId="0" applyFill="1" applyBorder="1"/>
    <xf numFmtId="0" fontId="2" fillId="0" borderId="6" xfId="0" applyFont="1" applyBorder="1"/>
    <xf numFmtId="164" fontId="2" fillId="0" borderId="6" xfId="0" applyNumberFormat="1" applyFont="1" applyBorder="1"/>
    <xf numFmtId="0" fontId="0" fillId="0" borderId="7" xfId="0" applyBorder="1"/>
    <xf numFmtId="164" fontId="2" fillId="2" borderId="3" xfId="0" applyNumberFormat="1" applyFont="1" applyFill="1" applyBorder="1" applyAlignment="1">
      <alignment wrapText="1"/>
    </xf>
    <xf numFmtId="0" fontId="2" fillId="0" borderId="2" xfId="0" applyFont="1" applyBorder="1" applyAlignment="1">
      <alignment wrapText="1"/>
    </xf>
    <xf numFmtId="0" fontId="2" fillId="2" borderId="4" xfId="0" applyFont="1" applyFill="1" applyBorder="1" applyAlignment="1">
      <alignment wrapText="1"/>
    </xf>
    <xf numFmtId="0" fontId="6" fillId="0" borderId="6" xfId="0" applyFont="1" applyBorder="1"/>
    <xf numFmtId="0" fontId="7" fillId="0" borderId="2" xfId="0" applyFont="1" applyBorder="1" applyAlignment="1">
      <alignment wrapText="1"/>
    </xf>
    <xf numFmtId="0" fontId="8" fillId="0" borderId="2" xfId="0" applyFont="1" applyBorder="1"/>
    <xf numFmtId="0" fontId="0" fillId="0" borderId="7" xfId="0" applyBorder="1" applyAlignment="1">
      <alignment wrapText="1"/>
    </xf>
    <xf numFmtId="0" fontId="0" fillId="3" borderId="7" xfId="0" applyFill="1" applyBorder="1"/>
    <xf numFmtId="0" fontId="2" fillId="0" borderId="7" xfId="0" applyFont="1" applyBorder="1"/>
    <xf numFmtId="164" fontId="2" fillId="0" borderId="7" xfId="0" applyNumberFormat="1" applyFont="1" applyBorder="1"/>
    <xf numFmtId="164" fontId="2" fillId="0" borderId="0" xfId="0" applyNumberFormat="1" applyFont="1"/>
    <xf numFmtId="0" fontId="6" fillId="0" borderId="7" xfId="0" applyFont="1" applyBorder="1"/>
    <xf numFmtId="0" fontId="0" fillId="0" borderId="8" xfId="0" applyBorder="1"/>
    <xf numFmtId="0" fontId="0" fillId="0" borderId="8" xfId="0" applyBorder="1" applyAlignment="1">
      <alignment wrapText="1"/>
    </xf>
    <xf numFmtId="7" fontId="10" fillId="0" borderId="8" xfId="2" applyNumberFormat="1" applyFont="1" applyBorder="1" applyAlignment="1">
      <alignment horizontal="right" vertical="center"/>
    </xf>
    <xf numFmtId="7" fontId="10" fillId="0" borderId="9" xfId="2" applyNumberFormat="1" applyFont="1" applyBorder="1" applyAlignment="1">
      <alignment vertical="center"/>
    </xf>
    <xf numFmtId="7" fontId="10" fillId="0" borderId="0" xfId="2" applyNumberFormat="1" applyFont="1" applyAlignment="1">
      <alignment horizontal="right" vertical="center"/>
    </xf>
    <xf numFmtId="7" fontId="10" fillId="0" borderId="0" xfId="2" applyNumberFormat="1" applyFont="1" applyAlignment="1">
      <alignment vertical="center"/>
    </xf>
    <xf numFmtId="10" fontId="0" fillId="0" borderId="3" xfId="1" applyNumberFormat="1" applyFont="1" applyBorder="1"/>
    <xf numFmtId="164" fontId="2" fillId="0" borderId="3" xfId="0" applyNumberFormat="1" applyFont="1" applyBorder="1"/>
    <xf numFmtId="10" fontId="0" fillId="0" borderId="0" xfId="1" applyNumberFormat="1" applyFont="1"/>
    <xf numFmtId="0" fontId="10" fillId="0" borderId="7" xfId="0" applyFont="1" applyBorder="1" applyAlignment="1">
      <alignment horizontal="right"/>
    </xf>
    <xf numFmtId="164" fontId="10" fillId="0" borderId="7" xfId="0" applyNumberFormat="1" applyFont="1" applyBorder="1"/>
    <xf numFmtId="0" fontId="4" fillId="0" borderId="0" xfId="2" applyFont="1" applyAlignment="1">
      <alignment vertical="center" wrapText="1"/>
    </xf>
    <xf numFmtId="0" fontId="11" fillId="0" borderId="0" xfId="2" applyFont="1" applyAlignment="1" applyProtection="1">
      <alignment vertical="center"/>
      <protection locked="0"/>
    </xf>
    <xf numFmtId="0" fontId="11" fillId="0" borderId="0" xfId="2" applyFont="1" applyAlignment="1">
      <alignment vertical="center"/>
    </xf>
    <xf numFmtId="0" fontId="10" fillId="0" borderId="0" xfId="2" applyFont="1" applyAlignment="1">
      <alignment horizontal="right" vertical="center"/>
    </xf>
    <xf numFmtId="7" fontId="12" fillId="0" borderId="10" xfId="2" applyNumberFormat="1" applyFont="1" applyBorder="1" applyAlignment="1">
      <alignment vertical="center"/>
    </xf>
    <xf numFmtId="0" fontId="6" fillId="0" borderId="2" xfId="0" applyFont="1" applyBorder="1"/>
    <xf numFmtId="0" fontId="0" fillId="0" borderId="3" xfId="0" applyFill="1" applyBorder="1" applyAlignment="1">
      <alignment wrapText="1"/>
    </xf>
    <xf numFmtId="0" fontId="2" fillId="0" borderId="0" xfId="0" applyFont="1" applyFill="1"/>
    <xf numFmtId="0" fontId="0" fillId="0" borderId="0" xfId="0" applyBorder="1"/>
    <xf numFmtId="0" fontId="0" fillId="0" borderId="0" xfId="0" applyBorder="1" applyAlignment="1">
      <alignment wrapText="1"/>
    </xf>
    <xf numFmtId="0" fontId="2" fillId="0" borderId="0" xfId="0" applyFont="1" applyBorder="1"/>
    <xf numFmtId="164" fontId="2" fillId="0" borderId="0" xfId="0" applyNumberFormat="1" applyFont="1" applyBorder="1"/>
    <xf numFmtId="0" fontId="0" fillId="0" borderId="0" xfId="0" applyFill="1" applyBorder="1"/>
    <xf numFmtId="0" fontId="5" fillId="0" borderId="0" xfId="0" applyFont="1" applyAlignment="1">
      <alignment horizontal="left" vertical="center" wrapText="1"/>
    </xf>
    <xf numFmtId="0" fontId="5" fillId="0" borderId="0" xfId="0" applyFont="1" applyAlignment="1">
      <alignment horizontal="left" vertical="center"/>
    </xf>
    <xf numFmtId="0" fontId="2" fillId="4" borderId="0" xfId="0" applyFont="1" applyFill="1"/>
  </cellXfs>
  <cellStyles count="3">
    <cellStyle name="Normal" xfId="0" builtinId="0"/>
    <cellStyle name="Normal 2" xfId="2" xr:uid="{38DDDD1C-19AE-475D-A604-8AF83D07B1CA}"/>
    <cellStyle name="Percent" xfId="1" builtinId="5"/>
  </cellStyles>
  <dxfs count="27">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ont>
        <color rgb="FFFF0000"/>
      </font>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ill>
        <patternFill>
          <bgColor rgb="FFCCFFCC"/>
        </patternFill>
      </fill>
    </dxf>
    <dxf>
      <font>
        <color rgb="FFFF0000"/>
      </font>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12700</xdr:rowOff>
        </xdr:from>
        <xdr:to>
          <xdr:col>1</xdr:col>
          <xdr:colOff>533400</xdr:colOff>
          <xdr:row>1</xdr:row>
          <xdr:rowOff>12700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692150</xdr:colOff>
          <xdr:row>0</xdr:row>
          <xdr:rowOff>12700</xdr:rowOff>
        </xdr:from>
        <xdr:to>
          <xdr:col>1</xdr:col>
          <xdr:colOff>2406650</xdr:colOff>
          <xdr:row>1</xdr:row>
          <xdr:rowOff>38100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Data\S42D\Design\Docs\Active\Cost%20Est\S42D-COST_ESTIMATE_100_PCN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S42D-COST_ESTIMATE_100_PCNT"/>
    </sheetNames>
    <definedNames>
      <definedName name="EXPORT_UNIT_PRICE_TAB"/>
      <definedName name="UPDATEHEADER"/>
    </definedNames>
    <sheetDataSet>
      <sheetData sheetId="0"/>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8A41F-1FF0-4704-A71A-B2CA09C93E3F}">
  <sheetPr codeName="Sheet10"/>
  <dimension ref="A1:I138"/>
  <sheetViews>
    <sheetView tabSelected="1" view="pageBreakPreview" topLeftCell="A4" zoomScaleNormal="100" zoomScaleSheetLayoutView="100" workbookViewId="0">
      <selection activeCell="E123" sqref="E123"/>
    </sheetView>
  </sheetViews>
  <sheetFormatPr defaultRowHeight="14.5" x14ac:dyDescent="0.35"/>
  <cols>
    <col min="1" max="1" width="17.6328125" bestFit="1" customWidth="1"/>
    <col min="2" max="2" width="36.6328125" style="1" bestFit="1" customWidth="1"/>
    <col min="3" max="3" width="7" bestFit="1" customWidth="1"/>
    <col min="4" max="4" width="7.6328125" bestFit="1" customWidth="1"/>
    <col min="5" max="5" width="18.6328125" customWidth="1"/>
    <col min="6" max="6" width="12.81640625" style="4" customWidth="1"/>
    <col min="8" max="8" width="44.08984375" style="1" customWidth="1"/>
    <col min="9" max="9" width="8.90625" customWidth="1"/>
  </cols>
  <sheetData>
    <row r="1" spans="1:8" x14ac:dyDescent="0.35">
      <c r="D1" s="2" t="s">
        <v>0</v>
      </c>
      <c r="E1" s="3"/>
    </row>
    <row r="2" spans="1:8" ht="80" customHeight="1" x14ac:dyDescent="0.35">
      <c r="A2" s="70" t="s">
        <v>1</v>
      </c>
      <c r="B2" s="71"/>
      <c r="C2" s="71"/>
      <c r="D2" s="71"/>
      <c r="E2" s="71"/>
      <c r="F2" s="71"/>
    </row>
    <row r="3" spans="1:8" x14ac:dyDescent="0.35">
      <c r="D3" s="2" t="s">
        <v>2</v>
      </c>
      <c r="E3" s="3"/>
    </row>
    <row r="5" spans="1:8" x14ac:dyDescent="0.35">
      <c r="A5" s="5" t="s">
        <v>3</v>
      </c>
      <c r="B5" s="5" t="s">
        <v>4</v>
      </c>
      <c r="C5" s="6" t="s">
        <v>5</v>
      </c>
      <c r="D5" s="6" t="s">
        <v>6</v>
      </c>
      <c r="E5" s="5" t="s">
        <v>7</v>
      </c>
      <c r="F5" s="7" t="s">
        <v>8</v>
      </c>
    </row>
    <row r="6" spans="1:8" x14ac:dyDescent="0.35">
      <c r="A6" s="8" t="s">
        <v>9</v>
      </c>
      <c r="B6" s="9" t="s">
        <v>107</v>
      </c>
      <c r="F6"/>
    </row>
    <row r="7" spans="1:8" x14ac:dyDescent="0.35">
      <c r="A7" s="10" t="s">
        <v>3</v>
      </c>
      <c r="B7" s="10" t="s">
        <v>4</v>
      </c>
      <c r="C7" s="11" t="s">
        <v>5</v>
      </c>
      <c r="D7" s="11" t="s">
        <v>6</v>
      </c>
      <c r="E7" s="10" t="s">
        <v>7</v>
      </c>
      <c r="F7" s="12" t="s">
        <v>8</v>
      </c>
      <c r="G7" s="13"/>
      <c r="H7" s="14"/>
    </row>
    <row r="8" spans="1:8" ht="29" x14ac:dyDescent="0.35">
      <c r="A8" s="15" t="s">
        <v>10</v>
      </c>
      <c r="B8" s="16" t="s">
        <v>11</v>
      </c>
      <c r="C8" s="17">
        <v>71</v>
      </c>
      <c r="D8" s="13" t="s">
        <v>12</v>
      </c>
      <c r="E8" s="18"/>
      <c r="F8" s="18">
        <f t="shared" ref="F8:F15" si="0">IFERROR($C8*$E8, "")</f>
        <v>0</v>
      </c>
      <c r="G8" s="13"/>
      <c r="H8" s="19"/>
    </row>
    <row r="9" spans="1:8" ht="29" x14ac:dyDescent="0.35">
      <c r="A9" s="15" t="s">
        <v>13</v>
      </c>
      <c r="B9" s="16" t="s">
        <v>14</v>
      </c>
      <c r="C9" s="17">
        <v>815</v>
      </c>
      <c r="D9" s="13" t="s">
        <v>15</v>
      </c>
      <c r="E9" s="18"/>
      <c r="F9" s="18">
        <f t="shared" si="0"/>
        <v>0</v>
      </c>
      <c r="G9" s="13"/>
      <c r="H9" s="19"/>
    </row>
    <row r="10" spans="1:8" ht="29" x14ac:dyDescent="0.35">
      <c r="A10" s="15" t="s">
        <v>16</v>
      </c>
      <c r="B10" s="16" t="s">
        <v>17</v>
      </c>
      <c r="C10" s="17">
        <v>200</v>
      </c>
      <c r="D10" s="13" t="s">
        <v>12</v>
      </c>
      <c r="E10" s="18"/>
      <c r="F10" s="18">
        <f t="shared" si="0"/>
        <v>0</v>
      </c>
      <c r="G10" s="13"/>
      <c r="H10" s="19"/>
    </row>
    <row r="11" spans="1:8" ht="58" x14ac:dyDescent="0.35">
      <c r="A11" s="15" t="s">
        <v>136</v>
      </c>
      <c r="B11" s="20" t="s">
        <v>139</v>
      </c>
      <c r="C11" s="21">
        <v>450</v>
      </c>
      <c r="D11" s="22" t="s">
        <v>18</v>
      </c>
      <c r="E11" s="23"/>
      <c r="F11" s="18">
        <f t="shared" si="0"/>
        <v>0</v>
      </c>
      <c r="G11" s="13"/>
      <c r="H11" s="19"/>
    </row>
    <row r="12" spans="1:8" ht="43.5" x14ac:dyDescent="0.35">
      <c r="A12" s="15" t="s">
        <v>137</v>
      </c>
      <c r="B12" s="20" t="s">
        <v>140</v>
      </c>
      <c r="C12" s="21">
        <v>770</v>
      </c>
      <c r="D12" s="22" t="s">
        <v>15</v>
      </c>
      <c r="E12" s="23"/>
      <c r="F12" s="18">
        <f t="shared" si="0"/>
        <v>0</v>
      </c>
      <c r="G12" s="13"/>
      <c r="H12" s="19"/>
    </row>
    <row r="13" spans="1:8" ht="58" x14ac:dyDescent="0.35">
      <c r="A13" s="15" t="s">
        <v>135</v>
      </c>
      <c r="B13" s="20" t="s">
        <v>19</v>
      </c>
      <c r="C13" s="21">
        <v>178</v>
      </c>
      <c r="D13" s="22" t="s">
        <v>18</v>
      </c>
      <c r="E13" s="23"/>
      <c r="F13" s="18">
        <f t="shared" si="0"/>
        <v>0</v>
      </c>
      <c r="G13" s="13"/>
      <c r="H13" s="19"/>
    </row>
    <row r="14" spans="1:8" ht="29" x14ac:dyDescent="0.35">
      <c r="A14" s="15" t="s">
        <v>133</v>
      </c>
      <c r="B14" s="20" t="s">
        <v>20</v>
      </c>
      <c r="C14" s="21">
        <v>80</v>
      </c>
      <c r="D14" s="22" t="s">
        <v>21</v>
      </c>
      <c r="E14" s="23"/>
      <c r="F14" s="23">
        <f t="shared" si="0"/>
        <v>0</v>
      </c>
      <c r="G14" s="13"/>
      <c r="H14" s="19"/>
    </row>
    <row r="15" spans="1:8" ht="43.5" x14ac:dyDescent="0.35">
      <c r="A15" s="15" t="s">
        <v>134</v>
      </c>
      <c r="B15" s="24" t="s">
        <v>22</v>
      </c>
      <c r="C15" s="25">
        <v>350</v>
      </c>
      <c r="D15" s="26" t="s">
        <v>18</v>
      </c>
      <c r="E15" s="27"/>
      <c r="F15" s="27">
        <f t="shared" si="0"/>
        <v>0</v>
      </c>
      <c r="G15" s="13"/>
      <c r="H15" s="19"/>
    </row>
    <row r="16" spans="1:8" ht="15" thickTop="1" x14ac:dyDescent="0.35">
      <c r="A16" s="28"/>
      <c r="B16" s="29"/>
      <c r="C16" s="30"/>
      <c r="D16" s="28"/>
      <c r="E16" s="31" t="s">
        <v>23</v>
      </c>
      <c r="F16" s="32">
        <f>SUBTOTAL(109,Unit_Price_Tab!$F$8:$F$15)</f>
        <v>0</v>
      </c>
      <c r="G16" s="33"/>
      <c r="H16" s="20"/>
    </row>
    <row r="18" spans="1:8" ht="29" customHeight="1" x14ac:dyDescent="0.35">
      <c r="A18" s="8" t="s">
        <v>24</v>
      </c>
      <c r="B18" s="9" t="s">
        <v>108</v>
      </c>
    </row>
    <row r="19" spans="1:8" x14ac:dyDescent="0.35">
      <c r="A19" s="10" t="s">
        <v>3</v>
      </c>
      <c r="B19" s="10" t="s">
        <v>4</v>
      </c>
      <c r="C19" s="11" t="s">
        <v>5</v>
      </c>
      <c r="D19" s="11" t="s">
        <v>6</v>
      </c>
      <c r="E19" s="34" t="s">
        <v>7</v>
      </c>
      <c r="F19" s="12" t="s">
        <v>8</v>
      </c>
      <c r="H19" s="35"/>
    </row>
    <row r="20" spans="1:8" ht="29.5" thickBot="1" x14ac:dyDescent="0.4">
      <c r="A20" s="15" t="s">
        <v>25</v>
      </c>
      <c r="B20" s="63" t="s">
        <v>26</v>
      </c>
      <c r="C20" s="17">
        <v>133</v>
      </c>
      <c r="D20" s="13" t="s">
        <v>27</v>
      </c>
      <c r="E20" s="18"/>
      <c r="F20" s="18">
        <f t="shared" ref="F20" si="1">IFERROR($C20*$E20, "")</f>
        <v>0</v>
      </c>
      <c r="H20" s="35"/>
    </row>
    <row r="21" spans="1:8" ht="15" thickTop="1" x14ac:dyDescent="0.35">
      <c r="A21" s="28"/>
      <c r="B21" s="29"/>
      <c r="C21" s="30"/>
      <c r="D21" s="28"/>
      <c r="E21" s="31" t="s">
        <v>23</v>
      </c>
      <c r="F21" s="32">
        <f>SUBTOTAL(109,Unit_Price_Tab!$F$20:$F$20)</f>
        <v>0</v>
      </c>
    </row>
    <row r="23" spans="1:8" ht="29" customHeight="1" x14ac:dyDescent="0.35">
      <c r="A23" s="8" t="s">
        <v>28</v>
      </c>
      <c r="B23" s="9" t="s">
        <v>109</v>
      </c>
    </row>
    <row r="24" spans="1:8" x14ac:dyDescent="0.35">
      <c r="A24" s="10" t="s">
        <v>3</v>
      </c>
      <c r="B24" s="10" t="s">
        <v>4</v>
      </c>
      <c r="C24" s="11" t="s">
        <v>5</v>
      </c>
      <c r="D24" s="11" t="s">
        <v>6</v>
      </c>
      <c r="E24" s="11" t="s">
        <v>29</v>
      </c>
      <c r="F24" s="12" t="s">
        <v>8</v>
      </c>
      <c r="G24" s="11"/>
      <c r="H24" s="36"/>
    </row>
    <row r="25" spans="1:8" ht="29" x14ac:dyDescent="0.35">
      <c r="A25" s="15" t="s">
        <v>30</v>
      </c>
      <c r="B25" s="16" t="s">
        <v>31</v>
      </c>
      <c r="C25" s="17">
        <v>1235</v>
      </c>
      <c r="D25" s="13" t="s">
        <v>15</v>
      </c>
      <c r="E25" s="18"/>
      <c r="F25" s="18">
        <f t="shared" ref="F25:F27" si="2">IFERROR($C25*$E25, "")</f>
        <v>0</v>
      </c>
      <c r="G25" s="13"/>
      <c r="H25" s="19"/>
    </row>
    <row r="26" spans="1:8" ht="29" x14ac:dyDescent="0.35">
      <c r="A26" s="15" t="s">
        <v>32</v>
      </c>
      <c r="B26" s="16" t="s">
        <v>33</v>
      </c>
      <c r="C26" s="17">
        <v>149</v>
      </c>
      <c r="D26" s="13" t="s">
        <v>18</v>
      </c>
      <c r="E26" s="18"/>
      <c r="F26" s="18">
        <f t="shared" si="2"/>
        <v>0</v>
      </c>
      <c r="G26" s="13"/>
      <c r="H26" s="19"/>
    </row>
    <row r="27" spans="1:8" ht="29.5" thickBot="1" x14ac:dyDescent="0.4">
      <c r="A27" s="15" t="s">
        <v>34</v>
      </c>
      <c r="B27" s="16" t="s">
        <v>35</v>
      </c>
      <c r="C27" s="17">
        <v>25</v>
      </c>
      <c r="D27" s="13" t="s">
        <v>27</v>
      </c>
      <c r="E27" s="18"/>
      <c r="F27" s="18">
        <f t="shared" si="2"/>
        <v>0</v>
      </c>
      <c r="G27" s="13"/>
      <c r="H27" s="19"/>
    </row>
    <row r="28" spans="1:8" ht="15" thickTop="1" x14ac:dyDescent="0.35">
      <c r="A28" s="37"/>
      <c r="B28" s="29"/>
      <c r="C28" s="30"/>
      <c r="D28" s="28"/>
      <c r="E28" s="31" t="s">
        <v>23</v>
      </c>
      <c r="F28" s="32">
        <f>SUBTOTAL(109,Unit_Price_Tab!$F$25:$F$27)</f>
        <v>0</v>
      </c>
      <c r="G28" s="33"/>
      <c r="H28" s="20"/>
    </row>
    <row r="30" spans="1:8" x14ac:dyDescent="0.35">
      <c r="A30" s="8" t="s">
        <v>36</v>
      </c>
      <c r="B30" s="9" t="s">
        <v>110</v>
      </c>
    </row>
    <row r="31" spans="1:8" x14ac:dyDescent="0.35">
      <c r="A31" s="10" t="s">
        <v>3</v>
      </c>
      <c r="B31" s="10" t="s">
        <v>4</v>
      </c>
      <c r="C31" s="11" t="s">
        <v>5</v>
      </c>
      <c r="D31" s="11" t="s">
        <v>6</v>
      </c>
      <c r="E31" s="11" t="s">
        <v>29</v>
      </c>
      <c r="F31" s="12" t="s">
        <v>8</v>
      </c>
      <c r="G31" s="22"/>
      <c r="H31" s="35"/>
    </row>
    <row r="32" spans="1:8" ht="29" x14ac:dyDescent="0.35">
      <c r="A32" s="15" t="s">
        <v>37</v>
      </c>
      <c r="B32" s="16" t="s">
        <v>38</v>
      </c>
      <c r="C32" s="17">
        <v>4.4000000000000004</v>
      </c>
      <c r="D32" s="13" t="s">
        <v>27</v>
      </c>
      <c r="E32" s="18"/>
      <c r="F32" s="18">
        <f t="shared" ref="F32" si="3">IFERROR($C32*$E32, "")</f>
        <v>0</v>
      </c>
      <c r="G32" s="22"/>
      <c r="H32" s="35"/>
    </row>
    <row r="33" spans="1:8" ht="45" customHeight="1" x14ac:dyDescent="0.35">
      <c r="A33" s="15" t="s">
        <v>39</v>
      </c>
      <c r="B33" s="16" t="s">
        <v>40</v>
      </c>
      <c r="C33" s="17">
        <v>1</v>
      </c>
      <c r="D33" s="13" t="s">
        <v>41</v>
      </c>
      <c r="E33" s="18"/>
      <c r="F33" s="18">
        <f>IFERROR($C33*$E33, "")</f>
        <v>0</v>
      </c>
      <c r="H33" s="38"/>
    </row>
    <row r="34" spans="1:8" ht="30" customHeight="1" thickBot="1" x14ac:dyDescent="0.4">
      <c r="A34" s="15" t="s">
        <v>42</v>
      </c>
      <c r="B34" s="16" t="s">
        <v>43</v>
      </c>
      <c r="C34" s="17">
        <v>4.4000000000000004</v>
      </c>
      <c r="D34" s="13" t="s">
        <v>27</v>
      </c>
      <c r="E34" s="18"/>
      <c r="F34" s="18">
        <f>IFERROR($C34*$E34, "")</f>
        <v>0</v>
      </c>
      <c r="G34" s="39"/>
      <c r="H34" s="35"/>
    </row>
    <row r="35" spans="1:8" ht="15" thickTop="1" x14ac:dyDescent="0.35">
      <c r="A35" s="28"/>
      <c r="B35" s="29"/>
      <c r="C35" s="30"/>
      <c r="D35" s="28"/>
      <c r="E35" s="31" t="s">
        <v>23</v>
      </c>
      <c r="F35" s="32">
        <f>SUBTOTAL(109,Unit_Price_Tab!$F$32:$F$34)</f>
        <v>0</v>
      </c>
      <c r="G35" s="22"/>
      <c r="H35" s="20"/>
    </row>
    <row r="36" spans="1:8" x14ac:dyDescent="0.35">
      <c r="A36" s="65"/>
      <c r="B36" s="66"/>
      <c r="C36" s="69"/>
      <c r="D36" s="65"/>
      <c r="E36" s="67"/>
      <c r="F36" s="68"/>
      <c r="G36" s="65"/>
      <c r="H36" s="66"/>
    </row>
    <row r="37" spans="1:8" ht="29" x14ac:dyDescent="0.35">
      <c r="A37" s="64" t="s">
        <v>141</v>
      </c>
      <c r="B37" s="9" t="s">
        <v>117</v>
      </c>
      <c r="G37" s="65"/>
      <c r="H37" s="66"/>
    </row>
    <row r="38" spans="1:8" x14ac:dyDescent="0.35">
      <c r="A38" s="10" t="s">
        <v>3</v>
      </c>
      <c r="B38" s="10" t="s">
        <v>4</v>
      </c>
      <c r="C38" s="11" t="s">
        <v>5</v>
      </c>
      <c r="D38" s="11" t="s">
        <v>6</v>
      </c>
      <c r="E38" s="11" t="s">
        <v>29</v>
      </c>
      <c r="F38" s="12" t="s">
        <v>8</v>
      </c>
      <c r="G38" s="65"/>
      <c r="H38" s="66"/>
    </row>
    <row r="39" spans="1:8" x14ac:dyDescent="0.35">
      <c r="A39" s="15" t="s">
        <v>51</v>
      </c>
      <c r="B39" s="16" t="s">
        <v>52</v>
      </c>
      <c r="C39" s="17">
        <v>77</v>
      </c>
      <c r="D39" s="13" t="s">
        <v>12</v>
      </c>
      <c r="E39" s="18"/>
      <c r="F39" s="18">
        <f t="shared" ref="F39:F47" si="4">IFERROR($C39*$E39, "")</f>
        <v>0</v>
      </c>
      <c r="G39" s="65"/>
      <c r="H39" s="66"/>
    </row>
    <row r="40" spans="1:8" ht="29" x14ac:dyDescent="0.35">
      <c r="A40" s="15" t="s">
        <v>53</v>
      </c>
      <c r="B40" s="16" t="s">
        <v>54</v>
      </c>
      <c r="C40" s="17">
        <v>305</v>
      </c>
      <c r="D40" s="13" t="s">
        <v>12</v>
      </c>
      <c r="E40" s="18"/>
      <c r="F40" s="18">
        <f t="shared" si="4"/>
        <v>0</v>
      </c>
      <c r="G40" s="65"/>
      <c r="H40" s="66"/>
    </row>
    <row r="41" spans="1:8" ht="29" x14ac:dyDescent="0.35">
      <c r="A41" s="15" t="s">
        <v>55</v>
      </c>
      <c r="B41" s="16" t="s">
        <v>56</v>
      </c>
      <c r="C41" s="17">
        <v>420</v>
      </c>
      <c r="D41" s="13" t="s">
        <v>15</v>
      </c>
      <c r="E41" s="18"/>
      <c r="F41" s="18">
        <f t="shared" si="4"/>
        <v>0</v>
      </c>
      <c r="G41" s="65"/>
      <c r="H41" s="66"/>
    </row>
    <row r="42" spans="1:8" x14ac:dyDescent="0.35">
      <c r="A42" s="15" t="s">
        <v>72</v>
      </c>
      <c r="B42" s="16" t="s">
        <v>73</v>
      </c>
      <c r="C42" s="17">
        <v>188</v>
      </c>
      <c r="D42" s="13" t="s">
        <v>41</v>
      </c>
      <c r="E42" s="18"/>
      <c r="F42" s="18">
        <f t="shared" si="4"/>
        <v>0</v>
      </c>
      <c r="G42" s="65"/>
      <c r="H42" s="66"/>
    </row>
    <row r="43" spans="1:8" x14ac:dyDescent="0.35">
      <c r="A43" s="15" t="s">
        <v>74</v>
      </c>
      <c r="B43" s="16" t="s">
        <v>75</v>
      </c>
      <c r="C43" s="17">
        <v>1020</v>
      </c>
      <c r="D43" s="13" t="s">
        <v>76</v>
      </c>
      <c r="E43" s="18"/>
      <c r="F43" s="18">
        <f t="shared" si="4"/>
        <v>0</v>
      </c>
      <c r="G43" s="65"/>
      <c r="H43" s="66"/>
    </row>
    <row r="44" spans="1:8" x14ac:dyDescent="0.35">
      <c r="A44" s="15" t="s">
        <v>77</v>
      </c>
      <c r="B44" s="16" t="s">
        <v>78</v>
      </c>
      <c r="C44" s="17">
        <v>4930</v>
      </c>
      <c r="D44" s="13" t="s">
        <v>76</v>
      </c>
      <c r="E44" s="18"/>
      <c r="F44" s="18">
        <f t="shared" si="4"/>
        <v>0</v>
      </c>
      <c r="G44" s="65"/>
      <c r="H44" s="66"/>
    </row>
    <row r="45" spans="1:8" ht="43.5" x14ac:dyDescent="0.35">
      <c r="A45" s="15" t="s">
        <v>79</v>
      </c>
      <c r="B45" s="16" t="s">
        <v>80</v>
      </c>
      <c r="C45" s="17">
        <v>6</v>
      </c>
      <c r="D45" s="13" t="s">
        <v>81</v>
      </c>
      <c r="E45" s="18"/>
      <c r="F45" s="18">
        <f t="shared" si="4"/>
        <v>0</v>
      </c>
      <c r="G45" s="65"/>
      <c r="H45" s="66"/>
    </row>
    <row r="46" spans="1:8" x14ac:dyDescent="0.35">
      <c r="A46" s="15" t="s">
        <v>138</v>
      </c>
      <c r="B46" s="16" t="s">
        <v>82</v>
      </c>
      <c r="C46" s="17">
        <v>150</v>
      </c>
      <c r="D46" s="13" t="s">
        <v>41</v>
      </c>
      <c r="E46" s="18"/>
      <c r="F46" s="18">
        <f t="shared" si="4"/>
        <v>0</v>
      </c>
      <c r="G46" s="65"/>
      <c r="H46" s="66"/>
    </row>
    <row r="47" spans="1:8" ht="15" thickBot="1" x14ac:dyDescent="0.4">
      <c r="A47" s="15" t="s">
        <v>83</v>
      </c>
      <c r="B47" s="16" t="s">
        <v>84</v>
      </c>
      <c r="C47" s="17">
        <v>630</v>
      </c>
      <c r="D47" s="13" t="s">
        <v>41</v>
      </c>
      <c r="E47" s="18"/>
      <c r="F47" s="18">
        <f t="shared" si="4"/>
        <v>0</v>
      </c>
      <c r="G47" s="65"/>
      <c r="H47" s="66"/>
    </row>
    <row r="48" spans="1:8" ht="15" thickTop="1" x14ac:dyDescent="0.35">
      <c r="A48" s="28"/>
      <c r="B48" s="29"/>
      <c r="C48" s="30"/>
      <c r="D48" s="28"/>
      <c r="E48" s="31" t="s">
        <v>23</v>
      </c>
      <c r="F48" s="32">
        <f>SUBTOTAL(109,Unit_Price_Tab!$F$39:$F$47)</f>
        <v>0</v>
      </c>
      <c r="G48" s="65"/>
      <c r="H48" s="66"/>
    </row>
    <row r="50" spans="1:9" hidden="1" x14ac:dyDescent="0.35">
      <c r="A50" s="8" t="s">
        <v>44</v>
      </c>
      <c r="B50" s="9" t="s">
        <v>111</v>
      </c>
    </row>
    <row r="51" spans="1:9" hidden="1" x14ac:dyDescent="0.35">
      <c r="A51" s="10" t="s">
        <v>3</v>
      </c>
      <c r="B51" s="10" t="s">
        <v>4</v>
      </c>
      <c r="C51" s="11" t="s">
        <v>5</v>
      </c>
      <c r="D51" s="11" t="s">
        <v>6</v>
      </c>
      <c r="E51" s="11" t="s">
        <v>29</v>
      </c>
      <c r="F51" s="12" t="s">
        <v>8</v>
      </c>
    </row>
    <row r="52" spans="1:9" ht="15" hidden="1" thickTop="1" x14ac:dyDescent="0.35">
      <c r="A52" s="28"/>
      <c r="B52" s="29"/>
      <c r="C52" s="30"/>
      <c r="D52" s="28"/>
      <c r="E52" s="31" t="s">
        <v>23</v>
      </c>
      <c r="F52" s="32"/>
    </row>
    <row r="53" spans="1:9" hidden="1" x14ac:dyDescent="0.35"/>
    <row r="54" spans="1:9" hidden="1" x14ac:dyDescent="0.35">
      <c r="A54" s="8" t="s">
        <v>45</v>
      </c>
      <c r="B54" s="9" t="s">
        <v>112</v>
      </c>
    </row>
    <row r="55" spans="1:9" hidden="1" x14ac:dyDescent="0.35">
      <c r="A55" s="10" t="s">
        <v>3</v>
      </c>
      <c r="B55" s="10" t="s">
        <v>4</v>
      </c>
      <c r="C55" s="11" t="s">
        <v>5</v>
      </c>
      <c r="D55" s="11" t="s">
        <v>6</v>
      </c>
      <c r="E55" s="11" t="s">
        <v>29</v>
      </c>
      <c r="F55" s="12" t="s">
        <v>8</v>
      </c>
    </row>
    <row r="56" spans="1:9" ht="15" hidden="1" thickTop="1" x14ac:dyDescent="0.35">
      <c r="A56" s="28"/>
      <c r="B56" s="29"/>
      <c r="C56" s="30"/>
      <c r="D56" s="28"/>
      <c r="E56" s="31" t="s">
        <v>23</v>
      </c>
      <c r="F56" s="32"/>
    </row>
    <row r="57" spans="1:9" hidden="1" x14ac:dyDescent="0.35"/>
    <row r="58" spans="1:9" hidden="1" x14ac:dyDescent="0.35">
      <c r="A58" s="8" t="s">
        <v>46</v>
      </c>
      <c r="B58" s="9" t="s">
        <v>113</v>
      </c>
    </row>
    <row r="59" spans="1:9" hidden="1" x14ac:dyDescent="0.35">
      <c r="A59" s="10" t="s">
        <v>3</v>
      </c>
      <c r="B59" s="10" t="s">
        <v>4</v>
      </c>
      <c r="C59" s="11" t="s">
        <v>5</v>
      </c>
      <c r="D59" s="11" t="s">
        <v>6</v>
      </c>
      <c r="E59" s="11" t="s">
        <v>29</v>
      </c>
      <c r="F59" s="12" t="s">
        <v>8</v>
      </c>
      <c r="G59" s="13"/>
      <c r="H59" s="14"/>
    </row>
    <row r="60" spans="1:9" s="1" customFormat="1" hidden="1" x14ac:dyDescent="0.35">
      <c r="A60" s="15"/>
      <c r="B60" s="16" t="s">
        <v>47</v>
      </c>
      <c r="C60" s="17"/>
      <c r="D60" s="13" t="s">
        <v>12</v>
      </c>
      <c r="E60" s="18"/>
      <c r="F60" s="18">
        <f>IFERROR($C60*$E60, "")</f>
        <v>0</v>
      </c>
      <c r="G60" s="13"/>
      <c r="H60" s="14"/>
      <c r="I60"/>
    </row>
    <row r="61" spans="1:9" s="1" customFormat="1" ht="15" hidden="1" thickTop="1" x14ac:dyDescent="0.35">
      <c r="A61" s="28"/>
      <c r="B61" s="29"/>
      <c r="C61" s="30"/>
      <c r="D61" s="28"/>
      <c r="E61" s="31" t="s">
        <v>23</v>
      </c>
      <c r="F61" s="32"/>
      <c r="G61" s="33"/>
      <c r="H61" s="20"/>
      <c r="I61"/>
    </row>
    <row r="62" spans="1:9" s="1" customFormat="1" hidden="1" x14ac:dyDescent="0.35">
      <c r="A62"/>
      <c r="C62"/>
      <c r="D62"/>
      <c r="E62"/>
      <c r="F62" s="4"/>
      <c r="G62"/>
      <c r="I62"/>
    </row>
    <row r="63" spans="1:9" hidden="1" x14ac:dyDescent="0.35">
      <c r="A63" s="8" t="s">
        <v>48</v>
      </c>
      <c r="B63" s="9" t="s">
        <v>114</v>
      </c>
    </row>
    <row r="64" spans="1:9" hidden="1" x14ac:dyDescent="0.35">
      <c r="A64" s="10" t="s">
        <v>3</v>
      </c>
      <c r="B64" s="10" t="s">
        <v>4</v>
      </c>
      <c r="C64" s="11" t="s">
        <v>5</v>
      </c>
      <c r="D64" s="11" t="s">
        <v>6</v>
      </c>
      <c r="E64" s="11" t="s">
        <v>29</v>
      </c>
      <c r="F64" s="12" t="s">
        <v>8</v>
      </c>
    </row>
    <row r="65" spans="1:8" ht="15" hidden="1" thickTop="1" x14ac:dyDescent="0.35">
      <c r="A65" s="28"/>
      <c r="B65" s="29"/>
      <c r="C65" s="30"/>
      <c r="D65" s="28"/>
      <c r="E65" s="31" t="s">
        <v>23</v>
      </c>
      <c r="F65" s="32"/>
    </row>
    <row r="66" spans="1:8" hidden="1" x14ac:dyDescent="0.35"/>
    <row r="67" spans="1:8" hidden="1" x14ac:dyDescent="0.35">
      <c r="A67" s="8" t="s">
        <v>49</v>
      </c>
      <c r="B67" s="9" t="s">
        <v>115</v>
      </c>
    </row>
    <row r="68" spans="1:8" hidden="1" x14ac:dyDescent="0.35">
      <c r="A68" s="10" t="s">
        <v>3</v>
      </c>
      <c r="B68" s="10" t="s">
        <v>4</v>
      </c>
      <c r="C68" s="11" t="s">
        <v>5</v>
      </c>
      <c r="D68" s="11" t="s">
        <v>6</v>
      </c>
      <c r="E68" s="11" t="s">
        <v>29</v>
      </c>
      <c r="F68" s="12" t="s">
        <v>8</v>
      </c>
    </row>
    <row r="69" spans="1:8" ht="15" hidden="1" thickTop="1" x14ac:dyDescent="0.35">
      <c r="A69" s="28"/>
      <c r="B69" s="29"/>
      <c r="C69" s="30"/>
      <c r="D69" s="28"/>
      <c r="E69" s="31" t="s">
        <v>23</v>
      </c>
      <c r="F69" s="32"/>
    </row>
    <row r="70" spans="1:8" hidden="1" x14ac:dyDescent="0.35"/>
    <row r="71" spans="1:8" ht="29" hidden="1" x14ac:dyDescent="0.35">
      <c r="A71" s="8" t="s">
        <v>50</v>
      </c>
      <c r="B71" s="9" t="s">
        <v>116</v>
      </c>
    </row>
    <row r="72" spans="1:8" hidden="1" x14ac:dyDescent="0.35">
      <c r="A72" s="10" t="s">
        <v>3</v>
      </c>
      <c r="B72" s="10" t="s">
        <v>4</v>
      </c>
      <c r="C72" s="11" t="s">
        <v>5</v>
      </c>
      <c r="D72" s="11" t="s">
        <v>6</v>
      </c>
      <c r="E72" s="11" t="s">
        <v>29</v>
      </c>
      <c r="F72" s="12" t="s">
        <v>8</v>
      </c>
    </row>
    <row r="73" spans="1:8" ht="15" hidden="1" thickTop="1" x14ac:dyDescent="0.35">
      <c r="A73" s="33"/>
      <c r="B73" s="29"/>
      <c r="C73" s="30"/>
      <c r="D73" s="28"/>
      <c r="E73" s="31" t="s">
        <v>23</v>
      </c>
      <c r="F73" s="32"/>
    </row>
    <row r="74" spans="1:8" hidden="1" x14ac:dyDescent="0.35"/>
    <row r="75" spans="1:8" hidden="1" x14ac:dyDescent="0.35">
      <c r="A75" s="8" t="s">
        <v>85</v>
      </c>
      <c r="B75" s="9" t="s">
        <v>118</v>
      </c>
    </row>
    <row r="76" spans="1:8" hidden="1" x14ac:dyDescent="0.35">
      <c r="A76" s="10" t="s">
        <v>3</v>
      </c>
      <c r="B76" s="10" t="s">
        <v>4</v>
      </c>
      <c r="C76" s="11" t="s">
        <v>5</v>
      </c>
      <c r="D76" s="11" t="s">
        <v>6</v>
      </c>
      <c r="E76" s="11" t="s">
        <v>29</v>
      </c>
      <c r="F76" s="12" t="s">
        <v>8</v>
      </c>
    </row>
    <row r="77" spans="1:8" ht="15" hidden="1" thickTop="1" x14ac:dyDescent="0.35">
      <c r="A77" s="28"/>
      <c r="B77" s="29"/>
      <c r="C77" s="30"/>
      <c r="D77" s="28"/>
      <c r="E77" s="31" t="s">
        <v>23</v>
      </c>
      <c r="F77" s="32"/>
    </row>
    <row r="78" spans="1:8" hidden="1" x14ac:dyDescent="0.35"/>
    <row r="79" spans="1:8" x14ac:dyDescent="0.35">
      <c r="A79" s="8" t="s">
        <v>86</v>
      </c>
      <c r="B79" s="9" t="s">
        <v>119</v>
      </c>
    </row>
    <row r="80" spans="1:8" x14ac:dyDescent="0.35">
      <c r="A80" s="10" t="s">
        <v>3</v>
      </c>
      <c r="B80" s="10" t="s">
        <v>4</v>
      </c>
      <c r="C80" s="11" t="s">
        <v>5</v>
      </c>
      <c r="D80" s="11" t="s">
        <v>6</v>
      </c>
      <c r="E80" s="11" t="s">
        <v>29</v>
      </c>
      <c r="F80" s="12" t="s">
        <v>8</v>
      </c>
      <c r="G80" s="22"/>
      <c r="H80" s="20"/>
    </row>
    <row r="81" spans="1:8" ht="58" x14ac:dyDescent="0.35">
      <c r="A81" s="15" t="s">
        <v>125</v>
      </c>
      <c r="B81" s="16" t="s">
        <v>126</v>
      </c>
      <c r="C81" s="17">
        <v>1</v>
      </c>
      <c r="D81" s="13" t="s">
        <v>41</v>
      </c>
      <c r="E81" s="18"/>
      <c r="F81" s="18">
        <f>IFERROR($C81*$E81, "")</f>
        <v>0</v>
      </c>
      <c r="G81" s="22"/>
      <c r="H81" s="35"/>
    </row>
    <row r="82" spans="1:8" ht="43.5" x14ac:dyDescent="0.35">
      <c r="A82" s="15" t="s">
        <v>127</v>
      </c>
      <c r="B82" s="16" t="s">
        <v>128</v>
      </c>
      <c r="C82" s="17">
        <v>130</v>
      </c>
      <c r="D82" s="13" t="s">
        <v>27</v>
      </c>
      <c r="E82" s="18"/>
      <c r="F82" s="18">
        <f>IFERROR($C82*$E82, "")</f>
        <v>0</v>
      </c>
      <c r="G82" s="22"/>
      <c r="H82" s="35"/>
    </row>
    <row r="83" spans="1:8" ht="29" x14ac:dyDescent="0.35">
      <c r="A83" s="62" t="s">
        <v>129</v>
      </c>
      <c r="B83" s="20" t="s">
        <v>130</v>
      </c>
      <c r="C83" s="21">
        <v>1365</v>
      </c>
      <c r="D83" s="22" t="s">
        <v>27</v>
      </c>
      <c r="E83" s="18"/>
      <c r="F83" s="18">
        <f>IFERROR($C83*$E83, "")</f>
        <v>0</v>
      </c>
      <c r="G83" s="22"/>
      <c r="H83" s="35"/>
    </row>
    <row r="84" spans="1:8" ht="29.5" thickBot="1" x14ac:dyDescent="0.4">
      <c r="A84" s="15" t="s">
        <v>131</v>
      </c>
      <c r="B84" s="16" t="s">
        <v>132</v>
      </c>
      <c r="C84" s="17">
        <v>460</v>
      </c>
      <c r="D84" s="13" t="s">
        <v>27</v>
      </c>
      <c r="E84" s="18"/>
      <c r="F84" s="18">
        <f>IFERROR($C84*$E84, "")</f>
        <v>0</v>
      </c>
      <c r="G84" s="22"/>
      <c r="H84" s="35"/>
    </row>
    <row r="85" spans="1:8" ht="15" thickTop="1" x14ac:dyDescent="0.35">
      <c r="A85" s="28"/>
      <c r="B85" s="29"/>
      <c r="C85" s="30"/>
      <c r="D85" s="28"/>
      <c r="E85" s="31" t="s">
        <v>23</v>
      </c>
      <c r="F85" s="32">
        <f>SUM(F81:F84)</f>
        <v>0</v>
      </c>
      <c r="G85" s="22"/>
      <c r="H85" s="20"/>
    </row>
    <row r="86" spans="1:8" hidden="1" x14ac:dyDescent="0.35"/>
    <row r="87" spans="1:8" hidden="1" x14ac:dyDescent="0.35">
      <c r="A87" s="8" t="s">
        <v>87</v>
      </c>
      <c r="B87" s="9" t="s">
        <v>120</v>
      </c>
    </row>
    <row r="88" spans="1:8" hidden="1" x14ac:dyDescent="0.35">
      <c r="A88" s="10" t="s">
        <v>3</v>
      </c>
      <c r="B88" s="10" t="s">
        <v>4</v>
      </c>
      <c r="C88" s="11" t="s">
        <v>5</v>
      </c>
      <c r="D88" s="11" t="s">
        <v>6</v>
      </c>
      <c r="E88" s="11" t="s">
        <v>29</v>
      </c>
      <c r="F88" s="12" t="s">
        <v>8</v>
      </c>
    </row>
    <row r="89" spans="1:8" ht="15" hidden="1" thickTop="1" x14ac:dyDescent="0.35">
      <c r="A89" s="28"/>
      <c r="B89" s="29"/>
      <c r="C89" s="30"/>
      <c r="D89" s="28"/>
      <c r="E89" s="31" t="s">
        <v>23</v>
      </c>
      <c r="F89" s="32"/>
    </row>
    <row r="90" spans="1:8" hidden="1" x14ac:dyDescent="0.35"/>
    <row r="91" spans="1:8" hidden="1" x14ac:dyDescent="0.35">
      <c r="A91" s="8" t="s">
        <v>88</v>
      </c>
      <c r="B91" s="9" t="s">
        <v>121</v>
      </c>
    </row>
    <row r="92" spans="1:8" hidden="1" x14ac:dyDescent="0.35">
      <c r="A92" s="10" t="s">
        <v>3</v>
      </c>
      <c r="B92" s="10" t="s">
        <v>4</v>
      </c>
      <c r="C92" s="11" t="s">
        <v>5</v>
      </c>
      <c r="D92" s="11" t="s">
        <v>6</v>
      </c>
      <c r="E92" s="11" t="s">
        <v>29</v>
      </c>
      <c r="F92" s="12" t="s">
        <v>8</v>
      </c>
    </row>
    <row r="93" spans="1:8" hidden="1" x14ac:dyDescent="0.35">
      <c r="A93" s="33"/>
      <c r="B93" s="40"/>
      <c r="C93" s="41"/>
      <c r="D93" s="33"/>
      <c r="E93" s="42" t="s">
        <v>23</v>
      </c>
      <c r="F93" s="43"/>
    </row>
    <row r="94" spans="1:8" hidden="1" x14ac:dyDescent="0.35">
      <c r="F94"/>
    </row>
    <row r="95" spans="1:8" hidden="1" x14ac:dyDescent="0.35">
      <c r="A95" s="8" t="s">
        <v>89</v>
      </c>
      <c r="B95" s="9" t="s">
        <v>122</v>
      </c>
    </row>
    <row r="96" spans="1:8" hidden="1" x14ac:dyDescent="0.35">
      <c r="A96" s="10" t="s">
        <v>3</v>
      </c>
      <c r="B96" s="10" t="s">
        <v>4</v>
      </c>
      <c r="C96" s="11" t="s">
        <v>5</v>
      </c>
      <c r="D96" s="11" t="s">
        <v>6</v>
      </c>
      <c r="E96" s="11" t="s">
        <v>29</v>
      </c>
      <c r="F96" s="12" t="s">
        <v>8</v>
      </c>
    </row>
    <row r="97" spans="1:9" hidden="1" x14ac:dyDescent="0.35">
      <c r="A97" s="33"/>
      <c r="B97" s="40"/>
      <c r="C97" s="41"/>
      <c r="D97" s="33"/>
      <c r="E97" s="42" t="s">
        <v>23</v>
      </c>
      <c r="F97" s="43"/>
    </row>
    <row r="98" spans="1:9" hidden="1" x14ac:dyDescent="0.35">
      <c r="E98" s="8"/>
      <c r="F98" s="44"/>
    </row>
    <row r="99" spans="1:9" hidden="1" x14ac:dyDescent="0.35">
      <c r="A99" s="8" t="s">
        <v>90</v>
      </c>
      <c r="B99" s="9" t="s">
        <v>123</v>
      </c>
      <c r="E99" s="8"/>
      <c r="F99" s="44"/>
    </row>
    <row r="100" spans="1:9" hidden="1" x14ac:dyDescent="0.35">
      <c r="A100" s="11" t="s">
        <v>3</v>
      </c>
      <c r="B100" s="11" t="s">
        <v>4</v>
      </c>
      <c r="C100" s="11" t="s">
        <v>5</v>
      </c>
      <c r="D100" s="11" t="s">
        <v>6</v>
      </c>
      <c r="E100" s="11" t="s">
        <v>29</v>
      </c>
      <c r="F100" s="12" t="s">
        <v>8</v>
      </c>
    </row>
    <row r="101" spans="1:9" hidden="1" x14ac:dyDescent="0.35">
      <c r="A101" s="45"/>
      <c r="B101" s="40"/>
      <c r="C101" s="41"/>
      <c r="D101" s="33"/>
      <c r="E101" s="42" t="s">
        <v>23</v>
      </c>
      <c r="F101" s="43"/>
    </row>
    <row r="102" spans="1:9" x14ac:dyDescent="0.35">
      <c r="E102" s="8"/>
      <c r="F102" s="44"/>
    </row>
    <row r="103" spans="1:9" ht="29" x14ac:dyDescent="0.35">
      <c r="A103" s="72" t="s">
        <v>143</v>
      </c>
      <c r="B103" s="9" t="s">
        <v>117</v>
      </c>
    </row>
    <row r="104" spans="1:9" x14ac:dyDescent="0.35">
      <c r="A104" s="10" t="s">
        <v>3</v>
      </c>
      <c r="B104" s="10" t="s">
        <v>4</v>
      </c>
      <c r="C104" s="11" t="s">
        <v>5</v>
      </c>
      <c r="D104" s="11" t="s">
        <v>6</v>
      </c>
      <c r="E104" s="11" t="s">
        <v>29</v>
      </c>
      <c r="F104" s="12" t="s">
        <v>8</v>
      </c>
    </row>
    <row r="105" spans="1:9" hidden="1" x14ac:dyDescent="0.35">
      <c r="A105" s="15" t="s">
        <v>51</v>
      </c>
      <c r="B105" s="16" t="s">
        <v>52</v>
      </c>
      <c r="C105" s="17"/>
      <c r="D105" s="13" t="s">
        <v>12</v>
      </c>
      <c r="E105" s="18"/>
      <c r="F105" s="18">
        <f t="shared" ref="F105:F121" si="5">IFERROR($C105*$E105, "")</f>
        <v>0</v>
      </c>
    </row>
    <row r="106" spans="1:9" ht="29" hidden="1" x14ac:dyDescent="0.35">
      <c r="A106" s="15" t="s">
        <v>53</v>
      </c>
      <c r="B106" s="16" t="s">
        <v>54</v>
      </c>
      <c r="C106" s="17"/>
      <c r="D106" s="13" t="s">
        <v>12</v>
      </c>
      <c r="E106" s="18"/>
      <c r="F106" s="18">
        <f t="shared" si="5"/>
        <v>0</v>
      </c>
    </row>
    <row r="107" spans="1:9" ht="29" hidden="1" x14ac:dyDescent="0.35">
      <c r="A107" s="15" t="s">
        <v>55</v>
      </c>
      <c r="B107" s="16" t="s">
        <v>56</v>
      </c>
      <c r="C107" s="17"/>
      <c r="D107" s="13" t="s">
        <v>15</v>
      </c>
      <c r="E107" s="18"/>
      <c r="F107" s="18">
        <f t="shared" si="5"/>
        <v>0</v>
      </c>
    </row>
    <row r="108" spans="1:9" ht="43.5" x14ac:dyDescent="0.35">
      <c r="A108" s="15" t="s">
        <v>57</v>
      </c>
      <c r="B108" s="16" t="s">
        <v>58</v>
      </c>
      <c r="C108" s="17">
        <v>13</v>
      </c>
      <c r="D108" s="13" t="s">
        <v>41</v>
      </c>
      <c r="E108" s="18"/>
      <c r="F108" s="18">
        <f t="shared" si="5"/>
        <v>0</v>
      </c>
    </row>
    <row r="109" spans="1:9" ht="43.5" x14ac:dyDescent="0.35">
      <c r="A109" s="15" t="s">
        <v>59</v>
      </c>
      <c r="B109" s="16" t="s">
        <v>60</v>
      </c>
      <c r="C109" s="17">
        <v>1</v>
      </c>
      <c r="D109" s="13" t="s">
        <v>41</v>
      </c>
      <c r="E109" s="18"/>
      <c r="F109" s="18">
        <f t="shared" si="5"/>
        <v>0</v>
      </c>
      <c r="I109" s="54"/>
    </row>
    <row r="110" spans="1:9" ht="43.5" x14ac:dyDescent="0.35">
      <c r="A110" s="15" t="s">
        <v>61</v>
      </c>
      <c r="B110" s="16" t="s">
        <v>62</v>
      </c>
      <c r="C110" s="17">
        <v>3</v>
      </c>
      <c r="D110" s="13" t="s">
        <v>41</v>
      </c>
      <c r="E110" s="18"/>
      <c r="F110" s="18">
        <f t="shared" si="5"/>
        <v>0</v>
      </c>
      <c r="I110" s="54"/>
    </row>
    <row r="111" spans="1:9" ht="43.5" x14ac:dyDescent="0.35">
      <c r="A111" s="15" t="s">
        <v>63</v>
      </c>
      <c r="B111" s="16" t="s">
        <v>64</v>
      </c>
      <c r="C111" s="17">
        <v>4</v>
      </c>
      <c r="D111" s="13" t="s">
        <v>41</v>
      </c>
      <c r="E111" s="18"/>
      <c r="F111" s="18">
        <f t="shared" si="5"/>
        <v>0</v>
      </c>
      <c r="I111" s="54"/>
    </row>
    <row r="112" spans="1:9" ht="43.5" x14ac:dyDescent="0.35">
      <c r="A112" s="15" t="s">
        <v>65</v>
      </c>
      <c r="B112" s="16" t="s">
        <v>66</v>
      </c>
      <c r="C112" s="17">
        <v>4</v>
      </c>
      <c r="D112" s="13" t="s">
        <v>41</v>
      </c>
      <c r="E112" s="18"/>
      <c r="F112" s="18">
        <f t="shared" si="5"/>
        <v>0</v>
      </c>
      <c r="I112" s="54"/>
    </row>
    <row r="113" spans="1:9" ht="43.5" x14ac:dyDescent="0.35">
      <c r="A113" s="15" t="s">
        <v>67</v>
      </c>
      <c r="B113" s="16" t="s">
        <v>68</v>
      </c>
      <c r="C113" s="17">
        <v>3</v>
      </c>
      <c r="D113" s="13" t="s">
        <v>41</v>
      </c>
      <c r="E113" s="18"/>
      <c r="F113" s="18">
        <f t="shared" si="5"/>
        <v>0</v>
      </c>
      <c r="I113" s="54"/>
    </row>
    <row r="114" spans="1:9" ht="44" thickBot="1" x14ac:dyDescent="0.4">
      <c r="A114" s="15" t="s">
        <v>69</v>
      </c>
      <c r="B114" s="16" t="s">
        <v>70</v>
      </c>
      <c r="C114" s="17">
        <v>1</v>
      </c>
      <c r="D114" s="13" t="s">
        <v>41</v>
      </c>
      <c r="E114" s="18"/>
      <c r="F114" s="18">
        <f t="shared" si="5"/>
        <v>0</v>
      </c>
      <c r="I114" s="54"/>
    </row>
    <row r="115" spans="1:9" hidden="1" x14ac:dyDescent="0.35">
      <c r="A115" s="15"/>
      <c r="B115" s="16" t="s">
        <v>71</v>
      </c>
      <c r="C115" s="17"/>
      <c r="D115" s="13" t="s">
        <v>41</v>
      </c>
      <c r="E115" s="18"/>
      <c r="F115" s="18">
        <f t="shared" si="5"/>
        <v>0</v>
      </c>
    </row>
    <row r="116" spans="1:9" hidden="1" x14ac:dyDescent="0.35">
      <c r="A116" s="15" t="s">
        <v>72</v>
      </c>
      <c r="B116" s="16" t="s">
        <v>73</v>
      </c>
      <c r="C116" s="17"/>
      <c r="D116" s="13" t="s">
        <v>41</v>
      </c>
      <c r="E116" s="18"/>
      <c r="F116" s="18">
        <f t="shared" si="5"/>
        <v>0</v>
      </c>
    </row>
    <row r="117" spans="1:9" hidden="1" x14ac:dyDescent="0.35">
      <c r="A117" s="15" t="s">
        <v>74</v>
      </c>
      <c r="B117" s="16" t="s">
        <v>75</v>
      </c>
      <c r="C117" s="17"/>
      <c r="D117" s="13" t="s">
        <v>76</v>
      </c>
      <c r="E117" s="18"/>
      <c r="F117" s="18">
        <f t="shared" si="5"/>
        <v>0</v>
      </c>
    </row>
    <row r="118" spans="1:9" hidden="1" x14ac:dyDescent="0.35">
      <c r="A118" s="15" t="s">
        <v>77</v>
      </c>
      <c r="B118" s="16" t="s">
        <v>78</v>
      </c>
      <c r="C118" s="17"/>
      <c r="D118" s="13" t="s">
        <v>76</v>
      </c>
      <c r="E118" s="18"/>
      <c r="F118" s="18">
        <f t="shared" si="5"/>
        <v>0</v>
      </c>
    </row>
    <row r="119" spans="1:9" ht="43.5" hidden="1" x14ac:dyDescent="0.35">
      <c r="A119" s="15" t="s">
        <v>79</v>
      </c>
      <c r="B119" s="16" t="s">
        <v>80</v>
      </c>
      <c r="C119" s="17"/>
      <c r="D119" s="13" t="s">
        <v>81</v>
      </c>
      <c r="E119" s="18"/>
      <c r="F119" s="18">
        <f t="shared" si="5"/>
        <v>0</v>
      </c>
    </row>
    <row r="120" spans="1:9" hidden="1" x14ac:dyDescent="0.35">
      <c r="A120" s="15" t="s">
        <v>138</v>
      </c>
      <c r="B120" s="16" t="s">
        <v>82</v>
      </c>
      <c r="C120" s="17"/>
      <c r="D120" s="13" t="s">
        <v>41</v>
      </c>
      <c r="E120" s="18"/>
      <c r="F120" s="18">
        <f t="shared" si="5"/>
        <v>0</v>
      </c>
    </row>
    <row r="121" spans="1:9" ht="15" hidden="1" thickBot="1" x14ac:dyDescent="0.4">
      <c r="A121" s="15" t="s">
        <v>83</v>
      </c>
      <c r="B121" s="16" t="s">
        <v>84</v>
      </c>
      <c r="C121" s="17"/>
      <c r="D121" s="13" t="s">
        <v>41</v>
      </c>
      <c r="E121" s="18"/>
      <c r="F121" s="18">
        <f t="shared" si="5"/>
        <v>0</v>
      </c>
    </row>
    <row r="122" spans="1:9" ht="15" thickTop="1" x14ac:dyDescent="0.35">
      <c r="A122" s="28"/>
      <c r="B122" s="29"/>
      <c r="C122" s="30"/>
      <c r="D122" s="28"/>
      <c r="E122" s="31" t="s">
        <v>144</v>
      </c>
      <c r="F122" s="32">
        <f>SUBTOTAL(109,Unit_Price_Tab!$F$105:$F$121)</f>
        <v>0</v>
      </c>
    </row>
    <row r="123" spans="1:9" ht="15" thickBot="1" x14ac:dyDescent="0.4">
      <c r="E123" s="8"/>
      <c r="F123" s="44"/>
    </row>
    <row r="124" spans="1:9" ht="15" thickTop="1" x14ac:dyDescent="0.35">
      <c r="A124" s="46"/>
      <c r="B124" s="47"/>
      <c r="C124" s="46"/>
      <c r="D124" s="46"/>
      <c r="E124" s="48" t="s">
        <v>91</v>
      </c>
      <c r="F124" s="49">
        <f>SUMIF(E:E,"SUBTOTAL",F:F)</f>
        <v>0</v>
      </c>
    </row>
    <row r="125" spans="1:9" x14ac:dyDescent="0.35">
      <c r="E125" s="50"/>
      <c r="F125" s="51"/>
    </row>
    <row r="126" spans="1:9" x14ac:dyDescent="0.35">
      <c r="A126" s="8" t="s">
        <v>92</v>
      </c>
      <c r="B126" s="9" t="s">
        <v>124</v>
      </c>
    </row>
    <row r="127" spans="1:9" x14ac:dyDescent="0.35">
      <c r="A127" s="10" t="s">
        <v>3</v>
      </c>
      <c r="B127" s="10" t="s">
        <v>4</v>
      </c>
      <c r="C127" s="11" t="s">
        <v>5</v>
      </c>
      <c r="D127" s="11" t="s">
        <v>6</v>
      </c>
      <c r="E127" s="11" t="s">
        <v>29</v>
      </c>
      <c r="F127" s="12" t="s">
        <v>8</v>
      </c>
    </row>
    <row r="128" spans="1:9" hidden="1" x14ac:dyDescent="0.35">
      <c r="A128" s="15" t="s">
        <v>93</v>
      </c>
      <c r="B128" s="16" t="s">
        <v>94</v>
      </c>
      <c r="C128" s="17"/>
      <c r="D128" s="13" t="s">
        <v>95</v>
      </c>
      <c r="E128" s="52"/>
      <c r="F128" s="53">
        <f>Unit_Price_Tab!$E128*$F$124</f>
        <v>0</v>
      </c>
    </row>
    <row r="129" spans="1:6" x14ac:dyDescent="0.35">
      <c r="A129" s="15" t="s">
        <v>96</v>
      </c>
      <c r="B129" s="16" t="s">
        <v>97</v>
      </c>
      <c r="C129" s="17"/>
      <c r="D129" s="13" t="s">
        <v>95</v>
      </c>
      <c r="E129" s="52"/>
      <c r="F129" s="53">
        <f>Unit_Price_Tab!$E129*$F$124</f>
        <v>0</v>
      </c>
    </row>
    <row r="130" spans="1:6" ht="29" hidden="1" x14ac:dyDescent="0.35">
      <c r="A130" s="15" t="s">
        <v>98</v>
      </c>
      <c r="B130" s="16" t="s">
        <v>99</v>
      </c>
      <c r="C130" s="17"/>
      <c r="D130" s="13" t="s">
        <v>95</v>
      </c>
      <c r="E130" s="52"/>
      <c r="F130" s="53">
        <f>Unit_Price_Tab!$E130*$F$124</f>
        <v>0</v>
      </c>
    </row>
    <row r="131" spans="1:6" x14ac:dyDescent="0.35">
      <c r="A131" s="15" t="s">
        <v>100</v>
      </c>
      <c r="B131" s="16" t="s">
        <v>101</v>
      </c>
      <c r="C131" s="17"/>
      <c r="D131" s="13" t="s">
        <v>95</v>
      </c>
      <c r="E131" s="52"/>
      <c r="F131" s="53">
        <f>Unit_Price_Tab!$E131*$F$124</f>
        <v>0</v>
      </c>
    </row>
    <row r="132" spans="1:6" hidden="1" x14ac:dyDescent="0.35">
      <c r="A132" s="15" t="s">
        <v>102</v>
      </c>
      <c r="B132" s="16" t="s">
        <v>103</v>
      </c>
      <c r="C132" s="17"/>
      <c r="D132" s="13" t="s">
        <v>95</v>
      </c>
      <c r="E132" s="52"/>
      <c r="F132" s="53">
        <f>Unit_Price_Tab!$E132*$F$124</f>
        <v>0</v>
      </c>
    </row>
    <row r="133" spans="1:6" ht="29" hidden="1" x14ac:dyDescent="0.35">
      <c r="A133" s="15" t="s">
        <v>104</v>
      </c>
      <c r="B133" s="16" t="s">
        <v>105</v>
      </c>
      <c r="C133" s="17"/>
      <c r="D133" s="13" t="s">
        <v>95</v>
      </c>
      <c r="E133" s="52"/>
      <c r="F133" s="53">
        <f>Unit_Price_Tab!$E133*$F$124</f>
        <v>0</v>
      </c>
    </row>
    <row r="134" spans="1:6" x14ac:dyDescent="0.35">
      <c r="A134" s="33"/>
      <c r="B134" s="40"/>
      <c r="C134" s="33"/>
      <c r="D134" s="33"/>
      <c r="E134" s="55" t="s">
        <v>106</v>
      </c>
      <c r="F134" s="56">
        <f>SUBTOTAL(109,Unit_Price_Tab!$F$128:$F$133)</f>
        <v>0</v>
      </c>
    </row>
    <row r="138" spans="1:6" x14ac:dyDescent="0.35">
      <c r="B138" s="57"/>
      <c r="C138" s="58"/>
      <c r="D138" s="59"/>
      <c r="E138" s="60" t="s">
        <v>142</v>
      </c>
      <c r="F138" s="61">
        <f>$F$134+F124</f>
        <v>0</v>
      </c>
    </row>
  </sheetData>
  <mergeCells count="1">
    <mergeCell ref="A2:F2"/>
  </mergeCells>
  <conditionalFormatting sqref="A90:F90 A128:F133 A60:F61 A32:F34 A25:F27 C20:F20 A81:F82 A8:F15 A84:F84 E83:F83">
    <cfRule type="expression" dxfId="26" priority="25">
      <formula>$C8&gt;0</formula>
    </cfRule>
  </conditionalFormatting>
  <conditionalFormatting sqref="C90 C128:C133 C60:C61 C32:C34 C25:C27 C20 C81:C82 C8:C15 C84">
    <cfRule type="expression" dxfId="25" priority="24">
      <formula>$C8&gt;0</formula>
    </cfRule>
  </conditionalFormatting>
  <conditionalFormatting sqref="G57:EY59">
    <cfRule type="expression" dxfId="24" priority="26">
      <formula>#REF!&gt;0</formula>
    </cfRule>
  </conditionalFormatting>
  <conditionalFormatting sqref="A128:F133 A81:F82 A8:F15 A84:F84 E83:F83">
    <cfRule type="expression" dxfId="23" priority="27">
      <formula>#REF!&gt;0</formula>
    </cfRule>
  </conditionalFormatting>
  <conditionalFormatting sqref="A83:D83">
    <cfRule type="expression" dxfId="22" priority="23">
      <formula>$C83&gt;0</formula>
    </cfRule>
  </conditionalFormatting>
  <conditionalFormatting sqref="C83">
    <cfRule type="expression" dxfId="21" priority="22">
      <formula>$C83&gt;0</formula>
    </cfRule>
  </conditionalFormatting>
  <conditionalFormatting sqref="A83:D83">
    <cfRule type="expression" dxfId="20" priority="21">
      <formula>$J83&gt;0</formula>
    </cfRule>
  </conditionalFormatting>
  <conditionalFormatting sqref="A105:F121">
    <cfRule type="expression" dxfId="19" priority="20">
      <formula>$C105&gt;0</formula>
    </cfRule>
  </conditionalFormatting>
  <conditionalFormatting sqref="C105:C121">
    <cfRule type="expression" dxfId="18" priority="19">
      <formula>$C105&gt;0</formula>
    </cfRule>
  </conditionalFormatting>
  <conditionalFormatting sqref="A39:F39">
    <cfRule type="expression" dxfId="17" priority="18">
      <formula>$C39&gt;0</formula>
    </cfRule>
  </conditionalFormatting>
  <conditionalFormatting sqref="C39">
    <cfRule type="expression" dxfId="16" priority="17">
      <formula>$C39&gt;0</formula>
    </cfRule>
  </conditionalFormatting>
  <conditionalFormatting sqref="A40:F40">
    <cfRule type="expression" dxfId="15" priority="16">
      <formula>$C40&gt;0</formula>
    </cfRule>
  </conditionalFormatting>
  <conditionalFormatting sqref="C40">
    <cfRule type="expression" dxfId="14" priority="15">
      <formula>$C40&gt;0</formula>
    </cfRule>
  </conditionalFormatting>
  <conditionalFormatting sqref="A41:F41">
    <cfRule type="expression" dxfId="13" priority="14">
      <formula>$C41&gt;0</formula>
    </cfRule>
  </conditionalFormatting>
  <conditionalFormatting sqref="C41">
    <cfRule type="expression" dxfId="12" priority="13">
      <formula>$C41&gt;0</formula>
    </cfRule>
  </conditionalFormatting>
  <conditionalFormatting sqref="A42:F42">
    <cfRule type="expression" dxfId="11" priority="12">
      <formula>$C42&gt;0</formula>
    </cfRule>
  </conditionalFormatting>
  <conditionalFormatting sqref="C42">
    <cfRule type="expression" dxfId="10" priority="11">
      <formula>$C42&gt;0</formula>
    </cfRule>
  </conditionalFormatting>
  <conditionalFormatting sqref="A43:F43">
    <cfRule type="expression" dxfId="9" priority="10">
      <formula>$C43&gt;0</formula>
    </cfRule>
  </conditionalFormatting>
  <conditionalFormatting sqref="C43">
    <cfRule type="expression" dxfId="8" priority="9">
      <formula>$C43&gt;0</formula>
    </cfRule>
  </conditionalFormatting>
  <conditionalFormatting sqref="A44:F44">
    <cfRule type="expression" dxfId="7" priority="8">
      <formula>$C44&gt;0</formula>
    </cfRule>
  </conditionalFormatting>
  <conditionalFormatting sqref="C44">
    <cfRule type="expression" dxfId="6" priority="7">
      <formula>$C44&gt;0</formula>
    </cfRule>
  </conditionalFormatting>
  <conditionalFormatting sqref="A45:F45">
    <cfRule type="expression" dxfId="5" priority="6">
      <formula>$C45&gt;0</formula>
    </cfRule>
  </conditionalFormatting>
  <conditionalFormatting sqref="C45">
    <cfRule type="expression" dxfId="4" priority="5">
      <formula>$C45&gt;0</formula>
    </cfRule>
  </conditionalFormatting>
  <conditionalFormatting sqref="A46:F46">
    <cfRule type="expression" dxfId="3" priority="4">
      <formula>$C46&gt;0</formula>
    </cfRule>
  </conditionalFormatting>
  <conditionalFormatting sqref="C46">
    <cfRule type="expression" dxfId="2" priority="3">
      <formula>$C46&gt;0</formula>
    </cfRule>
  </conditionalFormatting>
  <conditionalFormatting sqref="A47:F47">
    <cfRule type="expression" dxfId="1" priority="2">
      <formula>$C47&gt;0</formula>
    </cfRule>
  </conditionalFormatting>
  <conditionalFormatting sqref="C47">
    <cfRule type="expression" dxfId="0" priority="1">
      <formula>$C47&gt;0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S42D</oddHeader>
    <oddFooter>&amp;LBidder___________________&amp;CSignature_______________________&amp;R 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1]!UPDATEHEADER">
                <anchor moveWithCells="1" sizeWithCells="1">
                  <from>
                    <xdr:col>0</xdr:col>
                    <xdr:colOff>31750</xdr:colOff>
                    <xdr:row>0</xdr:row>
                    <xdr:rowOff>12700</xdr:rowOff>
                  </from>
                  <to>
                    <xdr:col>1</xdr:col>
                    <xdr:colOff>533400</xdr:colOff>
                    <xdr:row>1</xdr:row>
                    <xdr:rowOff>12700</xdr:rowOff>
                  </to>
                </anchor>
              </controlPr>
            </control>
          </mc:Choice>
        </mc:AlternateContent>
        <mc:AlternateContent xmlns:mc="http://schemas.openxmlformats.org/markup-compatibility/2006">
          <mc:Choice Requires="x14">
            <control shapeId="1026" r:id="rId5" name="Button 2">
              <controlPr defaultSize="0" print="0" autoFill="0" autoPict="0" macro="[1]!EXPORT_UNIT_PRICE_TAB">
                <anchor moveWithCells="1" sizeWithCells="1">
                  <from>
                    <xdr:col>1</xdr:col>
                    <xdr:colOff>692150</xdr:colOff>
                    <xdr:row>0</xdr:row>
                    <xdr:rowOff>12700</xdr:rowOff>
                  </from>
                  <to>
                    <xdr:col>1</xdr:col>
                    <xdr:colOff>2406650</xdr:colOff>
                    <xdr:row>1</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C42DDC9C9FCC4B92CD37377E82C7AF" ma:contentTypeVersion="34" ma:contentTypeDescription="Create a new document." ma:contentTypeScope="" ma:versionID="16014930ce436b92f95d17d4e6c0f0eb">
  <xsd:schema xmlns:xsd="http://www.w3.org/2001/XMLSchema" xmlns:xs="http://www.w3.org/2001/XMLSchema" xmlns:p="http://schemas.microsoft.com/office/2006/metadata/properties" xmlns:ns1="http://schemas.microsoft.com/sharepoint/v3" xmlns:ns2="7CCF3E91-3A85-4B88-83C2-1427C35113FF" xmlns:ns3="64501065-6424-49db-b893-e1a782a95efb" xmlns:ns4="2d4151d2-4472-4032-a961-8634b192e66a" xmlns:ns5="http://schemas.microsoft.com/sharepoint/v4" xmlns:ns6="7deb7458-d9a6-4574-97fc-6c6273865d4a" xmlns:ns7="42b5c8a7-0291-4082-9bb7-04fe3f072d3a" targetNamespace="http://schemas.microsoft.com/office/2006/metadata/properties" ma:root="true" ma:fieldsID="9e57179132b3545c2d4432ad963e166d" ns1:_="" ns2:_="" ns3:_="" ns4:_="" ns5:_="" ns6:_="" ns7:_="">
    <xsd:import namespace="http://schemas.microsoft.com/sharepoint/v3"/>
    <xsd:import namespace="7CCF3E91-3A85-4B88-83C2-1427C35113FF"/>
    <xsd:import namespace="64501065-6424-49db-b893-e1a782a95efb"/>
    <xsd:import namespace="2d4151d2-4472-4032-a961-8634b192e66a"/>
    <xsd:import namespace="http://schemas.microsoft.com/sharepoint/v4"/>
    <xsd:import namespace="7deb7458-d9a6-4574-97fc-6c6273865d4a"/>
    <xsd:import namespace="42b5c8a7-0291-4082-9bb7-04fe3f072d3a"/>
    <xsd:element name="properties">
      <xsd:complexType>
        <xsd:sequence>
          <xsd:element name="documentManagement">
            <xsd:complexType>
              <xsd:all>
                <xsd:element ref="ns2:Category" minOccurs="0"/>
                <xsd:element ref="ns3:f2e6dd07560b4dd783c6ede1a5393e32" minOccurs="0"/>
                <xsd:element ref="ns4:TaxCatchAll" minOccurs="0"/>
                <xsd:element ref="ns4:TaxCatchAllLabel" minOccurs="0"/>
                <xsd:element ref="ns1:_dlc_Exempt" minOccurs="0"/>
                <xsd:element ref="ns1:_dlc_ExpireDateSaved" minOccurs="0"/>
                <xsd:element ref="ns5:IconOverlay" minOccurs="0"/>
                <xsd:element ref="ns4:SensitiveInformation" minOccurs="0"/>
                <xsd:element ref="ns6:SharedWithUsers" minOccurs="0"/>
                <xsd:element ref="ns6:SharingHintHash" minOccurs="0"/>
                <xsd:element ref="ns7:RecordSubtype" minOccurs="0"/>
                <xsd:element ref="ns7:ProjectName" minOccurs="0"/>
                <xsd:element ref="ns7:ProjectNumber" minOccurs="0"/>
                <xsd:element ref="ns7:ProjectManager" minOccurs="0"/>
                <xsd:element ref="ns7:Status" minOccurs="0"/>
                <xsd:element ref="ns7:MediaServiceMetadata" minOccurs="0"/>
                <xsd:element ref="ns7:MediaServiceFastMetadata" minOccurs="0"/>
                <xsd:element ref="ns6:SharedWithDetails" minOccurs="0"/>
                <xsd:element ref="ns7:MediaServiceAutoTags" minOccurs="0"/>
                <xsd:element ref="ns7:MediaServiceOCR" minOccurs="0"/>
                <xsd:element ref="ns7:MediaServiceEventHashCode" minOccurs="0"/>
                <xsd:element ref="ns7:MediaServiceGenerationTime" minOccurs="0"/>
                <xsd:element ref="ns7:MediaServiceDateTaken" minOccurs="0"/>
                <xsd:element ref="ns7:MediaServiceLocation" minOccurs="0"/>
                <xsd:element ref="ns7:MediaServiceAutoKeyPoints" minOccurs="0"/>
                <xsd:element ref="ns7:MediaServiceKeyPoints" minOccurs="0"/>
                <xsd:element ref="ns1:PublishingStartDate" minOccurs="0"/>
                <xsd:element ref="ns1:PublishingExpirationDate" minOccurs="0"/>
                <xsd:element ref="ns3:ARL_ExpirationDate" minOccurs="0"/>
                <xsd:element ref="ns1:DocumentSetDescription" minOccurs="0"/>
                <xsd:element ref="ns7:lcf76f155ced4ddcb4097134ff3c332f" minOccurs="0"/>
                <xsd:element ref="ns7: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2" nillable="true" ma:displayName="Exempt from Policy" ma:hidden="true" ma:internalName="_dlc_Exempt" ma:readOnly="true">
      <xsd:simpleType>
        <xsd:restriction base="dms:Unknown"/>
      </xsd:simpleType>
    </xsd:element>
    <xsd:element name="_dlc_ExpireDateSaved" ma:index="13" nillable="true" ma:displayName="Original Expiration Date" ma:hidden="true" ma:internalName="_dlc_ExpireDateSaved" ma:readOnly="true">
      <xsd:simpleType>
        <xsd:restriction base="dms:DateTime"/>
      </xsd:simpleType>
    </xsd:element>
    <xsd:element name="PublishingStartDate" ma:index="3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3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DocumentSetDescription" ma:index="38"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CF3E91-3A85-4B88-83C2-1427C35113FF" elementFormDefault="qualified">
    <xsd:import namespace="http://schemas.microsoft.com/office/2006/documentManagement/types"/>
    <xsd:import namespace="http://schemas.microsoft.com/office/infopath/2007/PartnerControls"/>
    <xsd:element name="Category" ma:index="8" nillable="true" ma:displayName="Category" ma:default="Enter Choice 1" ma:format="Dropdown" ma:internalName="Category">
      <xsd:simpleType>
        <xsd:restriction base="dms:Choice">
          <xsd:enumeration value="Enter Choice 1"/>
          <xsd:enumeration value="Enter Choice 2"/>
          <xsd:enumeration value="Enter 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64501065-6424-49db-b893-e1a782a95efb" elementFormDefault="qualified">
    <xsd:import namespace="http://schemas.microsoft.com/office/2006/documentManagement/types"/>
    <xsd:import namespace="http://schemas.microsoft.com/office/infopath/2007/PartnerControls"/>
    <xsd:element name="f2e6dd07560b4dd783c6ede1a5393e32" ma:index="9" nillable="true" ma:displayName="Department_0" ma:hidden="true" ma:internalName="f2e6dd07560b4dd783c6ede1a5393e32">
      <xsd:simpleType>
        <xsd:restriction base="dms:Note"/>
      </xsd:simpleType>
    </xsd:element>
    <xsd:element name="ARL_ExpirationDate" ma:index="37" nillable="true" ma:displayName="Expiration Date" ma:description="The estimated, anticipated, or projected date in which the contract, permit, or license is expected to expire or terminate." ma:format="DateOnly" ma:internalName="ACG_Expiration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d4151d2-4472-4032-a961-8634b192e66a"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9eb2240a-d470-4000-bab9-c98cb55388e2" ma:internalName="TaxCatchAll" ma:showField="CatchAllData" ma:web="39fc44f5-ec46-4beb-aef9-c931d371377d">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description="" ma:hidden="true" ma:list="9eb2240a-d470-4000-bab9-c98cb55388e2" ma:internalName="TaxCatchAllLabel" ma:readOnly="true" ma:showField="CatchAllDataLabel" ma:web="39fc44f5-ec46-4beb-aef9-c931d371377d">
      <xsd:complexType>
        <xsd:complexContent>
          <xsd:extension base="dms:MultiChoiceLookup">
            <xsd:sequence>
              <xsd:element name="Value" type="dms:Lookup" maxOccurs="unbounded" minOccurs="0" nillable="true"/>
            </xsd:sequence>
          </xsd:extension>
        </xsd:complexContent>
      </xsd:complexType>
    </xsd:element>
    <xsd:element name="SensitiveInformation" ma:index="16" nillable="true" ma:displayName="Sensitive Information" ma:default="0" ma:description="Does this document have sensitive information?" ma:internalName="SensitiveInform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5"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eb7458-d9a6-4574-97fc-6c6273865d4a" elementFormDefault="qualified">
    <xsd:import namespace="http://schemas.microsoft.com/office/2006/documentManagement/types"/>
    <xsd:import namespace="http://schemas.microsoft.com/office/infopath/2007/PartnerControls"/>
    <xsd:element name="SharedWithUsers" ma:index="1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8" nillable="true" ma:displayName="Sharing Hint Hash" ma:internalName="SharingHintHash" ma:readOnly="true">
      <xsd:simpleType>
        <xsd:restriction base="dms:Text"/>
      </xsd:simple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b5c8a7-0291-4082-9bb7-04fe3f072d3a" elementFormDefault="qualified">
    <xsd:import namespace="http://schemas.microsoft.com/office/2006/documentManagement/types"/>
    <xsd:import namespace="http://schemas.microsoft.com/office/infopath/2007/PartnerControls"/>
    <xsd:element name="RecordSubtype" ma:index="19" nillable="true" ma:displayName="Subtype" ma:default="DES - Project Files(GS-06 - 000296)" ma:format="Dropdown" ma:internalName="RecordSubtype">
      <xsd:simpleType>
        <xsd:restriction base="dms:Choice">
          <xsd:enumeration value="DES - Project Files(GS-06 - 000296)"/>
        </xsd:restriction>
      </xsd:simpleType>
    </xsd:element>
    <xsd:element name="ProjectName" ma:index="20" nillable="true" ma:displayName="Project Name" ma:internalName="ProjectName">
      <xsd:simpleType>
        <xsd:restriction base="dms:Text">
          <xsd:maxLength value="255"/>
        </xsd:restriction>
      </xsd:simpleType>
    </xsd:element>
    <xsd:element name="ProjectNumber" ma:index="21" nillable="true" ma:displayName="Project Number" ma:internalName="ProjectNumber">
      <xsd:simpleType>
        <xsd:restriction base="dms:Text">
          <xsd:maxLength value="255"/>
        </xsd:restriction>
      </xsd:simpleType>
    </xsd:element>
    <xsd:element name="ProjectManager" ma:index="22" nillable="true" ma:displayName="Project Manager" ma:list="UserInfo" ma:SharePointGroup="0" ma:internalName="ProjectManag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23" nillable="true" ma:displayName="Status" ma:default="Forecast" ma:format="Dropdown" ma:internalName="Status">
      <xsd:simpleType>
        <xsd:restriction base="dms:Choice">
          <xsd:enumeration value="Forecast"/>
          <xsd:enumeration value="Submittal"/>
        </xsd:restriction>
      </xsd:simpleType>
    </xsd:element>
    <xsd:element name="MediaServiceMetadata" ma:index="24" nillable="true" ma:displayName="MediaServiceMetadata" ma:hidden="true" ma:internalName="MediaServiceMetadata0" ma:readOnly="true">
      <xsd:simpleType>
        <xsd:restriction base="dms:Note"/>
      </xsd:simpleType>
    </xsd:element>
    <xsd:element name="MediaServiceFastMetadata" ma:index="25" nillable="true" ma:displayName="MediaServiceFastMetadata" ma:hidden="true" ma:internalName="MediaServiceFastMetadata0" ma:readOnly="true">
      <xsd:simpleType>
        <xsd:restriction base="dms:Note"/>
      </xsd:simpleType>
    </xsd:element>
    <xsd:element name="MediaServiceAutoTags" ma:index="27" nillable="true" ma:displayName="MediaServiceAutoTags" ma:internalName="MediaServiceAutoTags0" ma:readOnly="true">
      <xsd:simpleType>
        <xsd:restriction base="dms:Text"/>
      </xsd:simpleType>
    </xsd:element>
    <xsd:element name="MediaServiceOCR" ma:index="28" nillable="true" ma:displayName="MediaServiceOCR" ma:internalName="MediaServiceOCR0" ma:readOnly="true">
      <xsd:simpleType>
        <xsd:restriction base="dms:Note">
          <xsd:maxLength value="255"/>
        </xsd:restriction>
      </xsd:simpleType>
    </xsd:element>
    <xsd:element name="MediaServiceEventHashCode" ma:index="29" nillable="true" ma:displayName="MediaServiceEventHashCode" ma:hidden="true" ma:internalName="MediaServiceEventHashCode0" ma:readOnly="true">
      <xsd:simpleType>
        <xsd:restriction base="dms:Text"/>
      </xsd:simpleType>
    </xsd:element>
    <xsd:element name="MediaServiceGenerationTime" ma:index="30" nillable="true" ma:displayName="MediaServiceGenerationTime" ma:hidden="true" ma:internalName="MediaServiceGenerationTime0" ma:readOnly="true">
      <xsd:simpleType>
        <xsd:restriction base="dms:Text"/>
      </xsd:simpleType>
    </xsd:element>
    <xsd:element name="MediaServiceDateTaken" ma:index="31" nillable="true" ma:displayName="MediaServiceDateTaken" ma:hidden="true" ma:internalName="MediaServiceDateTaken0" ma:readOnly="true">
      <xsd:simpleType>
        <xsd:restriction base="dms:Text"/>
      </xsd:simpleType>
    </xsd:element>
    <xsd:element name="MediaServiceLocation" ma:index="32" nillable="true" ma:displayName="Location" ma:description="" ma:internalName="MediaServiceLocation0" ma:readOnly="true">
      <xsd:simpleType>
        <xsd:restriction base="dms:Text"/>
      </xsd:simpleType>
    </xsd:element>
    <xsd:element name="MediaServiceAutoKeyPoints" ma:index="33" nillable="true" ma:displayName="MediaServiceAutoKeyPoints" ma:hidden="true" ma:internalName="MediaServiceAutoKeyPoints0" ma:readOnly="true">
      <xsd:simpleType>
        <xsd:restriction base="dms:Note"/>
      </xsd:simpleType>
    </xsd:element>
    <xsd:element name="MediaServiceKeyPoints" ma:index="34" nillable="true" ma:displayName="KeyPoints" ma:description="" ma:internalName="MediaServiceKeyPoints0" ma:readOnly="true">
      <xsd:simpleType>
        <xsd:restriction base="dms:Note">
          <xsd:maxLength value="255"/>
        </xsd:restriction>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c89badf8-0cd2-4e7b-b9e9-f8f3d3755954" ma:termSetId="09814cd3-568e-fe90-9814-8d621ff8fb84" ma:anchorId="fba54fb3-c3e1-fe81-a776-ca4b69148c4d" ma:open="true" ma:isKeyword="false">
      <xsd:complexType>
        <xsd:sequence>
          <xsd:element ref="pc:Terms" minOccurs="0" maxOccurs="1"/>
        </xsd:sequence>
      </xsd:complexType>
    </xsd:element>
    <xsd:element name="MediaLengthInSeconds" ma:index="4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89badf8-0cd2-4e7b-b9e9-f8f3d3755954"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RL_ExpirationDate xmlns="64501065-6424-49db-b893-e1a782a95efb" xsi:nil="true"/>
    <RecordSubtype xmlns="42b5c8a7-0291-4082-9bb7-04fe3f072d3a">DES - Project Files(GS-06 - 000296)</RecordSubtype>
    <Category xmlns="7CCF3E91-3A85-4B88-83C2-1427C35113FF">Enter Choice 1</Category>
    <ProjectName xmlns="42b5c8a7-0291-4082-9bb7-04fe3f072d3a">Donaldson Run Headwaters Stabilization</ProjectName>
    <PublishingStartDate xmlns="http://schemas.microsoft.com/sharepoint/v3" xsi:nil="true"/>
    <DocumentSetDescription xmlns="http://schemas.microsoft.com/sharepoint/v3" xsi:nil="true"/>
    <SensitiveInformation xmlns="2d4151d2-4472-4032-a961-8634b192e66a">false</SensitiveInformation>
    <Status xmlns="42b5c8a7-0291-4082-9bb7-04fe3f072d3a">Submittal</Status>
    <TaxCatchAll xmlns="2d4151d2-4472-4032-a961-8634b192e66a" xsi:nil="true"/>
    <lcf76f155ced4ddcb4097134ff3c332f xmlns="42b5c8a7-0291-4082-9bb7-04fe3f072d3a">
      <Terms xmlns="http://schemas.microsoft.com/office/infopath/2007/PartnerControls"/>
    </lcf76f155ced4ddcb4097134ff3c332f>
    <ProjectNumber xmlns="42b5c8a7-0291-4082-9bb7-04fe3f072d3a">S42D</ProjectNumber>
    <f2e6dd07560b4dd783c6ede1a5393e32 xmlns="64501065-6424-49db-b893-e1a782a95efb" xsi:nil="true"/>
    <ProjectManager xmlns="42b5c8a7-0291-4082-9bb7-04fe3f072d3a">
      <UserInfo>
        <DisplayName>Elizabeth Thurber</DisplayName>
        <AccountId>197</AccountId>
        <AccountType/>
      </UserInfo>
    </ProjectManager>
    <IconOverlay xmlns="http://schemas.microsoft.com/sharepoint/v4" xsi:nil="true"/>
    <PublishingExpirationDate xmlns="http://schemas.microsoft.com/sharepoint/v3" xsi:nil="true"/>
  </documentManagement>
</p:properties>
</file>

<file path=customXml/itemProps1.xml><?xml version="1.0" encoding="utf-8"?>
<ds:datastoreItem xmlns:ds="http://schemas.openxmlformats.org/officeDocument/2006/customXml" ds:itemID="{6587DD97-334E-4ED0-99F9-245F51B18C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CF3E91-3A85-4B88-83C2-1427C35113FF"/>
    <ds:schemaRef ds:uri="64501065-6424-49db-b893-e1a782a95efb"/>
    <ds:schemaRef ds:uri="2d4151d2-4472-4032-a961-8634b192e66a"/>
    <ds:schemaRef ds:uri="http://schemas.microsoft.com/sharepoint/v4"/>
    <ds:schemaRef ds:uri="7deb7458-d9a6-4574-97fc-6c6273865d4a"/>
    <ds:schemaRef ds:uri="42b5c8a7-0291-4082-9bb7-04fe3f072d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04B0AE-1857-4793-BC86-A0018525B16C}">
  <ds:schemaRefs>
    <ds:schemaRef ds:uri="Microsoft.SharePoint.Taxonomy.ContentTypeSync"/>
  </ds:schemaRefs>
</ds:datastoreItem>
</file>

<file path=customXml/itemProps3.xml><?xml version="1.0" encoding="utf-8"?>
<ds:datastoreItem xmlns:ds="http://schemas.openxmlformats.org/officeDocument/2006/customXml" ds:itemID="{143A7428-A17F-46B2-916C-CF3E9679DBD5}">
  <ds:schemaRefs>
    <ds:schemaRef ds:uri="http://schemas.microsoft.com/sharepoint/v3/contenttype/forms"/>
  </ds:schemaRefs>
</ds:datastoreItem>
</file>

<file path=customXml/itemProps4.xml><?xml version="1.0" encoding="utf-8"?>
<ds:datastoreItem xmlns:ds="http://schemas.openxmlformats.org/officeDocument/2006/customXml" ds:itemID="{26A58FBB-14D4-47E6-9A53-70169F722C36}">
  <ds:schemaRefs>
    <ds:schemaRef ds:uri="http://schemas.microsoft.com/office/2006/metadata/properties"/>
    <ds:schemaRef ds:uri="http://schemas.microsoft.com/office/infopath/2007/PartnerControls"/>
    <ds:schemaRef ds:uri="64501065-6424-49db-b893-e1a782a95efb"/>
    <ds:schemaRef ds:uri="42b5c8a7-0291-4082-9bb7-04fe3f072d3a"/>
    <ds:schemaRef ds:uri="7CCF3E91-3A85-4B88-83C2-1427C35113FF"/>
    <ds:schemaRef ds:uri="http://schemas.microsoft.com/sharepoint/v3"/>
    <ds:schemaRef ds:uri="2d4151d2-4472-4032-a961-8634b192e66a"/>
    <ds:schemaRef ds:uri="http://schemas.microsoft.com/sharepoint/v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Leonard</dc:creator>
  <cp:keywords/>
  <dc:description/>
  <cp:lastModifiedBy>Sy Gezachew</cp:lastModifiedBy>
  <cp:revision/>
  <cp:lastPrinted>2022-12-29T21:15:45Z</cp:lastPrinted>
  <dcterms:created xsi:type="dcterms:W3CDTF">2022-08-10T21:28:29Z</dcterms:created>
  <dcterms:modified xsi:type="dcterms:W3CDTF">2023-01-05T18:27:15Z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0x01010031C42DDC9C9FCC4B92CD37377E82C7AF</vt:lpwstr>
  </property>
  <property fmtid="{D5CDD505-2E9C-101B-9397-08002B2CF9AE}" pid="3" name="MediaServiceImageTags">
    <vt:lpwstr/>
  </property>
</Properties>
</file>