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L:\Divisions\DMF-Purchasing\Contracts\FY23\23-DES-ITBPW-483 Donaldson Run Tributary B Headwaters (S42D)\ITB Folder Structure\Solicitation\Invitation to Bid\ITB\Drafts\"/>
    </mc:Choice>
  </mc:AlternateContent>
  <xr:revisionPtr revIDLastSave="0" documentId="13_ncr:1_{9A0D0695-98C3-4B97-8631-007937746E15}" xr6:coauthVersionLast="47" xr6:coauthVersionMax="47" xr10:uidLastSave="{00000000-0000-0000-0000-000000000000}"/>
  <bookViews>
    <workbookView xWindow="4270" yWindow="1210" windowWidth="16920" windowHeight="10550" xr2:uid="{A64D7BA0-9E09-4489-8C21-A4ADD842BBF0}"/>
  </bookViews>
  <sheets>
    <sheet name="Unit_Price_Tab" sheetId="1" r:id="rId1"/>
  </sheets>
  <externalReferences>
    <externalReference r:id="rId2"/>
  </externalReferences>
  <definedNames>
    <definedName name="BidTabs1" localSheetId="0">[1]!BidTabs[#Data]</definedName>
    <definedName name="BidTabs1">[1]!BidTabs[#Data]</definedName>
    <definedName name="_xlnm.Print_Area" localSheetId="0">Unit_Price_Tab!$A$1:$F$140</definedName>
    <definedName name="_xlnm.Print_Titles" localSheetId="0">Unit_Price_Tab!$1:$5</definedName>
    <definedName name="Spanner_Auto_File">"alse"</definedName>
    <definedName name="UnitPrice" localSheetId="0">[1]!BidTabs[[Master Item Number]:[Unit]]</definedName>
    <definedName name="UnitPrice">[1]!BidTabs[[Master Item Number]:[Unit]]</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8" i="1" l="1"/>
  <c r="F47" i="1"/>
  <c r="F46" i="1"/>
  <c r="F45" i="1"/>
  <c r="F44" i="1"/>
  <c r="F43" i="1"/>
  <c r="F42" i="1"/>
  <c r="F41" i="1"/>
  <c r="F40" i="1"/>
  <c r="F39" i="1"/>
  <c r="F121" i="1"/>
  <c r="F120" i="1"/>
  <c r="F119" i="1"/>
  <c r="F118" i="1"/>
  <c r="F117" i="1"/>
  <c r="F116" i="1"/>
  <c r="F115" i="1"/>
  <c r="F114" i="1"/>
  <c r="F113" i="1"/>
  <c r="F112" i="1"/>
  <c r="F111" i="1"/>
  <c r="F110" i="1"/>
  <c r="F109" i="1"/>
  <c r="F108" i="1"/>
  <c r="F107" i="1"/>
  <c r="F106" i="1"/>
  <c r="F105" i="1"/>
  <c r="F83" i="1"/>
  <c r="F84" i="1"/>
  <c r="F82" i="1"/>
  <c r="F81" i="1"/>
  <c r="F60" i="1"/>
  <c r="F34" i="1"/>
  <c r="F33" i="1"/>
  <c r="F32" i="1"/>
  <c r="F27" i="1"/>
  <c r="F26" i="1"/>
  <c r="F25" i="1"/>
  <c r="F20" i="1"/>
  <c r="F21" i="1" s="1"/>
  <c r="F15" i="1"/>
  <c r="F14" i="1"/>
  <c r="F13" i="1"/>
  <c r="F12" i="1"/>
  <c r="F11" i="1"/>
  <c r="F10" i="1"/>
  <c r="F9" i="1"/>
  <c r="F8" i="1"/>
  <c r="F122" i="1" l="1"/>
  <c r="F35" i="1"/>
  <c r="F85" i="1"/>
  <c r="F28" i="1"/>
  <c r="F16" i="1"/>
  <c r="F124" i="1" s="1"/>
  <c r="F128" i="1" l="1"/>
  <c r="F129" i="1"/>
  <c r="F130" i="1"/>
  <c r="F131" i="1"/>
  <c r="F132" i="1"/>
  <c r="F133" i="1"/>
  <c r="F134" i="1" l="1"/>
  <c r="F138" i="1" s="1"/>
</calcChain>
</file>

<file path=xl/sharedStrings.xml><?xml version="1.0" encoding="utf-8"?>
<sst xmlns="http://schemas.openxmlformats.org/spreadsheetml/2006/main" count="336" uniqueCount="145">
  <si>
    <t>PREPARED BY:</t>
  </si>
  <si>
    <t>THE UNDERSIGNED CERTIFIES THAT (CONTRACTOR NAME)___________________________
IS CURRENTLY REGISTERED WITH THE VIRGINIA STATE BOARD OF CONTRACTORS AS REQUIRED BY THE CODE OF VIRGINIA.  CERTIFICATE NUMBER _________________ WAS ISSUED ON THE ________DAY OF _____________, 20XX.  THE UNDERSIGNED FURTHER CERTIFIES THAT THE REGISTRATION FEE AND ALL RENEWAL FEES REQUIRED UNDER LAW HAVE BEEN PAID.  THE CONTRACTOR AGREES TO FURNISH ALL NECESSARY LABOR, EQUIPMENT, MATERIALS, AND ALL THINGS NECESSARY TO PERFORM THE WORK AS SET FORTH IN ACCORDANCE WITH THE PLANS AND SPECIFICATIONS. THE CONTRACTOR AGREES TO PERFORM RELATED WORK FOR THE FOLLOWING ITEMS AT THE FOLLOWING STIPULATED PRICES: (ALL PRICES INCLUDE PROVISION AND INSTALLATION).</t>
  </si>
  <si>
    <t>CHECKED BY:</t>
  </si>
  <si>
    <t>MASTER ITEM #</t>
  </si>
  <si>
    <t>DESCRIPTION</t>
  </si>
  <si>
    <t>QTY</t>
  </si>
  <si>
    <t>UNIT</t>
  </si>
  <si>
    <t>UNIT PRICE</t>
  </si>
  <si>
    <t>TOTAL</t>
  </si>
  <si>
    <t>C1</t>
  </si>
  <si>
    <t>02200-C1-00050</t>
  </si>
  <si>
    <t>Select Borrow (VDOT Section 207 - Select Material, Type I)</t>
  </si>
  <si>
    <t>CY</t>
  </si>
  <si>
    <t>02200-C1-00070</t>
  </si>
  <si>
    <t>Geotextile Drainage Fabric In Place (VDOT Section 245.03.c)</t>
  </si>
  <si>
    <t>SY</t>
  </si>
  <si>
    <t>02200-C1-00160</t>
  </si>
  <si>
    <t>Aggregate, VDOT #57  (Compacted in Place per VDOT standards &amp; Specs)</t>
  </si>
  <si>
    <t>TON</t>
  </si>
  <si>
    <t>Rock Cross Vanes (per Virginia Stream Restoration and Stabilization Best Management Practices guide, Ch. 4, Sect. 3, Practice 3.1, Detail 3.1a and 3.1b)</t>
  </si>
  <si>
    <t>Pump Around Diversion per Detail on Sheet C032.2</t>
  </si>
  <si>
    <t>DAYS</t>
  </si>
  <si>
    <t>Imported Stream Bed Materials, Placed per Nature and Gradation Specified in Supplemental Specs Section 02221</t>
  </si>
  <si>
    <t>SUBTOTAL</t>
  </si>
  <si>
    <t>C2</t>
  </si>
  <si>
    <t>03100-C2-00210</t>
  </si>
  <si>
    <t>Concrete Pier, Cradle, or Encasement (Arlington County Detail M-3.0)</t>
  </si>
  <si>
    <t>LF</t>
  </si>
  <si>
    <t>C3</t>
  </si>
  <si>
    <t>UNIT
PRICE</t>
  </si>
  <si>
    <t>02600-C3-00010</t>
  </si>
  <si>
    <t>Asphalt Concrete, Planing or Milling (1/2" to 3" Depth)</t>
  </si>
  <si>
    <t>02600-C3-00060</t>
  </si>
  <si>
    <t>Asphalt Concrete, Surface Course (VDOT SM-9.5A)</t>
  </si>
  <si>
    <t>02600-C3-00120</t>
  </si>
  <si>
    <t>Asphalt Header Curb, 6"-8" (VDOT SM-9.5A)</t>
  </si>
  <si>
    <t>C4</t>
  </si>
  <si>
    <t>02500-C4-00660</t>
  </si>
  <si>
    <t>21" Pipe, RCP Class III, In Place Up to 6' Deep</t>
  </si>
  <si>
    <t>02500-C4-SP250</t>
  </si>
  <si>
    <t>Standard Endwall for Multiple Pipe Culverts 12" - 36" Circular Pipes (VDOT Std. EW-6)</t>
  </si>
  <si>
    <t>EA</t>
  </si>
  <si>
    <t>02500-C4-SP855</t>
  </si>
  <si>
    <t>18" Pipe Aluminum Coated Type 2 Corrugated Steel</t>
  </si>
  <si>
    <t>C5</t>
  </si>
  <si>
    <t>C6</t>
  </si>
  <si>
    <t>C7</t>
  </si>
  <si>
    <t>Standard Concrete Encasement, 8" Pipe</t>
  </si>
  <si>
    <t>C8</t>
  </si>
  <si>
    <t>C9</t>
  </si>
  <si>
    <t>C10</t>
  </si>
  <si>
    <t>02200-C11-00010</t>
  </si>
  <si>
    <t>Imported Topsoil</t>
  </si>
  <si>
    <t>02801-C11-00040</t>
  </si>
  <si>
    <t>Shredded hardwood mulch; Aged 6 months minimum - Free of Trash &amp; Debris</t>
  </si>
  <si>
    <t>02801-C11-00050</t>
  </si>
  <si>
    <t>Seed, Mixture of 85% Tall Fescue/Bluegrass and 15% Annual Rye</t>
  </si>
  <si>
    <t>02800-C11-00500</t>
  </si>
  <si>
    <t>Tree/Stump Removal - Class A. Remove and Dispose, Up to 6" DBH to 12" DBH (Diameter at Breast Height)</t>
  </si>
  <si>
    <t>02800-C11-00501</t>
  </si>
  <si>
    <t>Tree/Stump Removal - Class B. Remove and Dispose, over 12" DBH to 18" DBH (Diameter at Breast Height)</t>
  </si>
  <si>
    <t>02800-C11-00502</t>
  </si>
  <si>
    <t>Tree/Stump Removal - Class C. Remove and Dispose, over 18" DBH to 24" DBH (Diameter at Breast Height)</t>
  </si>
  <si>
    <t>02800-C11-00503</t>
  </si>
  <si>
    <t>Tree/Stump Removal - Class D. Remove and Dispose, over 24" DBH to 30" DBH (Diameter at Breast Height)</t>
  </si>
  <si>
    <t>02800-C11-00504</t>
  </si>
  <si>
    <t>Tree/Stump Removal - Class E. Remove and Dispose, over 30" DBH to 36" DBH (Diameter at Breast Height)</t>
  </si>
  <si>
    <t>02800-C11-00505</t>
  </si>
  <si>
    <t>Tree/Stump Removal - Class F. Remove and Dispose, over 36" DBH to 42" DBH (Diameter at Breast Height)</t>
  </si>
  <si>
    <t>02800-C11-00506</t>
  </si>
  <si>
    <t>Tree/Stump Removal - Class G. Remove and Dispose, over 42" DBH to 48" DBH (Diameter at Breast Height)</t>
  </si>
  <si>
    <t>Trees, Deciduous -3'-4' in height</t>
  </si>
  <si>
    <t>02800-C11-01080</t>
  </si>
  <si>
    <t>Shrub (#1 Container)- Container or B&amp;B</t>
  </si>
  <si>
    <t>311300-C11-00084</t>
  </si>
  <si>
    <t>Root Protection Matting</t>
  </si>
  <si>
    <t>SF</t>
  </si>
  <si>
    <t>311300-C11-SP083</t>
  </si>
  <si>
    <t>Wooden Deck Mat (Sheet C032.2)</t>
  </si>
  <si>
    <t>02801-C11-SP055</t>
  </si>
  <si>
    <t>Permanent Seed, Upland Woodland Slope Seed Mix per Landscape Plan (Sheet C092.1)</t>
  </si>
  <si>
    <t>LBS</t>
  </si>
  <si>
    <t>Live Stakes (Sheet C092.1)</t>
  </si>
  <si>
    <t>02800-C11-SP614</t>
  </si>
  <si>
    <t>Tree Planting (1 gal / 3-4' tall)</t>
  </si>
  <si>
    <t>C12</t>
  </si>
  <si>
    <t>C13</t>
  </si>
  <si>
    <t>C15</t>
  </si>
  <si>
    <t>C16</t>
  </si>
  <si>
    <t>C17</t>
  </si>
  <si>
    <t>C18</t>
  </si>
  <si>
    <t xml:space="preserve"> CONTRACT TOTAL (EXCLUDING PERCENTAGE ITEMS)</t>
  </si>
  <si>
    <t>PCT</t>
  </si>
  <si>
    <t>01500-C13-10000</t>
  </si>
  <si>
    <t>Temporary Erosion and Sediment Controls</t>
  </si>
  <si>
    <t>%</t>
  </si>
  <si>
    <t>01000-C16-00010</t>
  </si>
  <si>
    <t>Maintenance of Traffic (MOT)</t>
  </si>
  <si>
    <t>01000-C16-00020</t>
  </si>
  <si>
    <t>Re-Mobilization (For On-Call Contracts Only)</t>
  </si>
  <si>
    <t>01000-C16-00030</t>
  </si>
  <si>
    <t>Mobilization and De-Mobilization</t>
  </si>
  <si>
    <t>01500-SA-00200</t>
  </si>
  <si>
    <t>SWPPP Administration</t>
  </si>
  <si>
    <t>01000-VF-00200</t>
  </si>
  <si>
    <t>VDOT Inspection Fee (Only for LAP Projects. Do not Inlude in the Bid Tab)</t>
  </si>
  <si>
    <t>PERCENTAGE LINE ITEMS SUBTOTAL</t>
  </si>
  <si>
    <t>GENERAL EARTH WORK</t>
  </si>
  <si>
    <t>CONCRETE WORK</t>
  </si>
  <si>
    <t>ASPHALT WORK</t>
  </si>
  <si>
    <t>STORM SEWER UTILITY WORK</t>
  </si>
  <si>
    <t>GUARDRAIL</t>
  </si>
  <si>
    <t>WATERMAIN WORK</t>
  </si>
  <si>
    <t>SANITARY SEWER WORK</t>
  </si>
  <si>
    <t>TRAFFIC SIGNAL WORK</t>
  </si>
  <si>
    <t>STREET LIGHTING WORK</t>
  </si>
  <si>
    <t>PAVEMENT MARKING AND SIGNAGE WORK</t>
  </si>
  <si>
    <t>LANDSCAPE AND HARDSCAPE RESTORATION WORK</t>
  </si>
  <si>
    <t>BUS STOP SHELTER AND FURNISHINGS</t>
  </si>
  <si>
    <t>EROSION AND SEDIMENT CONTROL WORK</t>
  </si>
  <si>
    <t>UNLISTED WORK</t>
  </si>
  <si>
    <t>MOT AND RE-MOBILIZATION WORK</t>
  </si>
  <si>
    <t>STORMWATER WORK</t>
  </si>
  <si>
    <t>NON COUNTY UTILITIES</t>
  </si>
  <si>
    <t>PERCENTAGE LINE ITEMS</t>
  </si>
  <si>
    <t>01500-C13-00005</t>
  </si>
  <si>
    <t>Gravel construction entrance, including wash rack (per Virginia Erosion &amp; Sediment Control Handbook Standard &amp; Specification 3.02)</t>
  </si>
  <si>
    <t>01500-C13-00020</t>
  </si>
  <si>
    <t>Silt Fence, without Wire Support (Virginia Erosion &amp; Sediment Control Handbook Standard &amp; Specification 3.05)</t>
  </si>
  <si>
    <t>01500-C13-00140</t>
  </si>
  <si>
    <t>4' Chain Link Tree Protection Fence (per Arlington County DPR Standard 02231.2)</t>
  </si>
  <si>
    <t>01500-C13-00150</t>
  </si>
  <si>
    <t>Root Pruning (per Arlington County DPR Standard 311300.5)</t>
  </si>
  <si>
    <t>01501-</t>
  </si>
  <si>
    <t>02221-</t>
  </si>
  <si>
    <t>02223-</t>
  </si>
  <si>
    <t>02227-</t>
  </si>
  <si>
    <t>02228-</t>
  </si>
  <si>
    <t>02802-</t>
  </si>
  <si>
    <t>Stacked Stone (Per DEQ Virginia Stream restoration and stabilization best management pracitices guide, Chapter 4, Section 1, Practice 1.3, Detail 1.3)</t>
  </si>
  <si>
    <t>Permanent Erosion Control Coir Matting (per Sheet C092.1 and Supplemental Specification 02228)</t>
  </si>
  <si>
    <t>C11</t>
  </si>
  <si>
    <t>PROJECT TOTAL :</t>
  </si>
  <si>
    <t>C11 - OPTIONAL BID</t>
  </si>
  <si>
    <t>SUBTOTAL OPTIONAL ITEM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</si>
</sst>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_);\(&quot;$&quot;#,##0.00\)"/>
    <numFmt numFmtId="164" formatCode="&quot;$&quot;#,##0.00"/>
  </numFmts>
  <fonts count="14" x14ac:knownFonts="1">
    <font>
      <sz val="11"/>
      <color theme="1"/>
      <name val="Calibri"/>
      <family val="2"/>
      <scheme val="minor"/>
    </font>
    <font>
      <sz val="11"/>
      <color theme="1"/>
      <name val="Calibri"/>
      <family val="2"/>
      <scheme val="minor"/>
    </font>
    <font>
      <b/>
      <sz val="11"/>
      <color theme="1"/>
      <name val="Calibri"/>
      <family val="2"/>
      <scheme val="minor"/>
    </font>
    <font>
      <b/>
      <sz val="10"/>
      <name val="Tahoma"/>
      <family val="2"/>
    </font>
    <font>
      <sz val="10"/>
      <name val="Tahoma"/>
      <family val="2"/>
    </font>
    <font>
      <sz val="8"/>
      <name val="Tahoma"/>
      <family val="2"/>
    </font>
    <font>
      <sz val="7"/>
      <color theme="1"/>
      <name val="Calibri"/>
      <family val="2"/>
      <scheme val="minor"/>
    </font>
    <font>
      <b/>
      <sz val="11"/>
      <name val="Calibri"/>
      <family val="2"/>
      <scheme val="minor"/>
    </font>
    <font>
      <sz val="11"/>
      <name val="Calibri"/>
      <family val="2"/>
      <scheme val="minor"/>
    </font>
    <font>
      <sz val="10"/>
      <name val="Arial"/>
      <family val="2"/>
    </font>
    <font>
      <b/>
      <sz val="10"/>
      <color theme="1"/>
      <name val="Tahoma"/>
      <family val="2"/>
    </font>
    <font>
      <sz val="10"/>
      <color theme="1"/>
      <name val="Tahoma"/>
      <family val="2"/>
    </font>
    <font>
      <b/>
      <sz val="9"/>
      <color theme="1"/>
      <name val="Tahoma"/>
      <family val="2"/>
    </font>
    <font>
      <b/>
      <sz val="12"/>
      <color rgb="FF993300"/>
      <name val="Arial"/>
      <family val="2"/>
    </font>
  </fonts>
  <fills count="5">
    <fill>
      <patternFill patternType="none"/>
    </fill>
    <fill>
      <patternFill patternType="gray125"/>
    </fill>
    <fill>
      <patternFill patternType="solid">
        <fgColor theme="9" tint="0.59999389629810485"/>
        <bgColor indexed="64"/>
      </patternFill>
    </fill>
    <fill>
      <patternFill patternType="solid">
        <fgColor theme="0" tint="-0.249977111117893"/>
        <bgColor indexed="64"/>
      </patternFill>
    </fill>
    <fill>
      <patternFill patternType="solid">
        <fgColor rgb="FFFFFF00"/>
        <bgColor indexed="64"/>
      </patternFill>
    </fill>
  </fills>
  <borders count="11">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9" fillId="0" borderId="0"/>
  </cellStyleXfs>
  <cellXfs count="73">
    <xf numFmtId="0" fontId="0" fillId="0" borderId="0" xfId="0"/>
    <xf numFmtId="0" fontId="0" fillId="0" borderId="0" xfId="0" applyAlignment="1">
      <alignment wrapText="1"/>
    </xf>
    <xf numFmtId="0" fontId="3" fillId="0" borderId="0" xfId="0" applyFont="1" applyAlignment="1" applyProtection="1">
      <alignment horizontal="right" vertical="center"/>
      <protection locked="0"/>
    </xf>
    <xf numFmtId="14" fontId="4" fillId="0" borderId="1" xfId="0" applyNumberFormat="1" applyFont="1" applyBorder="1" applyAlignment="1" applyProtection="1">
      <alignment horizontal="left" vertical="center"/>
      <protection locked="0"/>
    </xf>
    <xf numFmtId="164" fontId="0" fillId="0" borderId="0" xfId="0" applyNumberFormat="1"/>
    <xf numFmtId="0" fontId="2" fillId="2" borderId="2" xfId="0" applyFont="1" applyFill="1" applyBorder="1" applyAlignment="1">
      <alignment wrapText="1"/>
    </xf>
    <xf numFmtId="0" fontId="2" fillId="2" borderId="2" xfId="0" applyFont="1" applyFill="1" applyBorder="1"/>
    <xf numFmtId="164" fontId="2" fillId="2" borderId="2" xfId="0" applyNumberFormat="1" applyFont="1" applyFill="1" applyBorder="1"/>
    <xf numFmtId="0" fontId="2" fillId="0" borderId="0" xfId="0" applyFont="1"/>
    <xf numFmtId="0" fontId="2" fillId="0" borderId="0" xfId="0" applyFont="1" applyAlignment="1">
      <alignment wrapText="1"/>
    </xf>
    <xf numFmtId="0" fontId="2" fillId="2" borderId="3" xfId="0" applyFont="1" applyFill="1" applyBorder="1" applyAlignment="1">
      <alignment wrapText="1"/>
    </xf>
    <xf numFmtId="0" fontId="2" fillId="2" borderId="3" xfId="0" applyFont="1" applyFill="1" applyBorder="1"/>
    <xf numFmtId="164" fontId="2" fillId="2" borderId="3" xfId="0" applyNumberFormat="1" applyFont="1" applyFill="1" applyBorder="1"/>
    <xf numFmtId="0" fontId="0" fillId="0" borderId="3" xfId="0" applyBorder="1"/>
    <xf numFmtId="0" fontId="0" fillId="0" borderId="4" xfId="0" applyBorder="1" applyAlignment="1">
      <alignment wrapText="1"/>
    </xf>
    <xf numFmtId="0" fontId="6" fillId="0" borderId="3" xfId="0" applyFont="1" applyBorder="1"/>
    <xf numFmtId="0" fontId="0" fillId="0" borderId="3" xfId="0" applyBorder="1" applyAlignment="1">
      <alignment wrapText="1"/>
    </xf>
    <xf numFmtId="0" fontId="0" fillId="3" borderId="3" xfId="0" applyFill="1" applyBorder="1"/>
    <xf numFmtId="164" fontId="0" fillId="0" borderId="3" xfId="0" applyNumberFormat="1" applyBorder="1"/>
    <xf numFmtId="0" fontId="2" fillId="0" borderId="4" xfId="0" applyFont="1" applyBorder="1" applyAlignment="1">
      <alignment wrapText="1"/>
    </xf>
    <xf numFmtId="0" fontId="0" fillId="0" borderId="2" xfId="0" applyBorder="1" applyAlignment="1">
      <alignment wrapText="1"/>
    </xf>
    <xf numFmtId="0" fontId="0" fillId="3" borderId="2" xfId="0" applyFill="1" applyBorder="1"/>
    <xf numFmtId="0" fontId="0" fillId="0" borderId="2" xfId="0" applyBorder="1"/>
    <xf numFmtId="164" fontId="0" fillId="0" borderId="2" xfId="0" applyNumberFormat="1" applyBorder="1"/>
    <xf numFmtId="0" fontId="0" fillId="0" borderId="5" xfId="0" applyBorder="1" applyAlignment="1">
      <alignment wrapText="1"/>
    </xf>
    <xf numFmtId="0" fontId="0" fillId="3" borderId="5" xfId="0" applyFill="1" applyBorder="1"/>
    <xf numFmtId="0" fontId="0" fillId="0" borderId="5" xfId="0" applyBorder="1"/>
    <xf numFmtId="164" fontId="0" fillId="0" borderId="5" xfId="0" applyNumberFormat="1" applyBorder="1"/>
    <xf numFmtId="0" fontId="0" fillId="0" borderId="6" xfId="0" applyBorder="1"/>
    <xf numFmtId="0" fontId="0" fillId="0" borderId="6" xfId="0" applyBorder="1" applyAlignment="1">
      <alignment wrapText="1"/>
    </xf>
    <xf numFmtId="0" fontId="0" fillId="3" borderId="6" xfId="0" applyFill="1" applyBorder="1"/>
    <xf numFmtId="0" fontId="2" fillId="0" borderId="6" xfId="0" applyFont="1" applyBorder="1"/>
    <xf numFmtId="164" fontId="2" fillId="0" borderId="6" xfId="0" applyNumberFormat="1" applyFont="1" applyBorder="1"/>
    <xf numFmtId="0" fontId="0" fillId="0" borderId="7" xfId="0" applyBorder="1"/>
    <xf numFmtId="164" fontId="2" fillId="2" borderId="3" xfId="0" applyNumberFormat="1" applyFont="1" applyFill="1" applyBorder="1" applyAlignment="1">
      <alignment wrapText="1"/>
    </xf>
    <xf numFmtId="0" fontId="2" fillId="0" borderId="2" xfId="0" applyFont="1" applyBorder="1" applyAlignment="1">
      <alignment wrapText="1"/>
    </xf>
    <xf numFmtId="0" fontId="2" fillId="2" borderId="4" xfId="0" applyFont="1" applyFill="1" applyBorder="1" applyAlignment="1">
      <alignment wrapText="1"/>
    </xf>
    <xf numFmtId="0" fontId="6" fillId="0" borderId="6" xfId="0" applyFont="1" applyBorder="1"/>
    <xf numFmtId="0" fontId="7" fillId="0" borderId="2" xfId="0" applyFont="1" applyBorder="1" applyAlignment="1">
      <alignment wrapText="1"/>
    </xf>
    <xf numFmtId="0" fontId="8" fillId="0" borderId="2" xfId="0" applyFont="1" applyBorder="1"/>
    <xf numFmtId="0" fontId="0" fillId="0" borderId="7" xfId="0" applyBorder="1" applyAlignment="1">
      <alignment wrapText="1"/>
    </xf>
    <xf numFmtId="0" fontId="0" fillId="3" borderId="7" xfId="0" applyFill="1" applyBorder="1"/>
    <xf numFmtId="0" fontId="2" fillId="0" borderId="7" xfId="0" applyFont="1" applyBorder="1"/>
    <xf numFmtId="164" fontId="2" fillId="0" borderId="7" xfId="0" applyNumberFormat="1" applyFont="1" applyBorder="1"/>
    <xf numFmtId="164" fontId="2" fillId="0" borderId="0" xfId="0" applyNumberFormat="1" applyFont="1"/>
    <xf numFmtId="0" fontId="6" fillId="0" borderId="7" xfId="0" applyFont="1" applyBorder="1"/>
    <xf numFmtId="0" fontId="0" fillId="0" borderId="8" xfId="0" applyBorder="1"/>
    <xf numFmtId="0" fontId="0" fillId="0" borderId="8" xfId="0" applyBorder="1" applyAlignment="1">
      <alignment wrapText="1"/>
    </xf>
    <xf numFmtId="7" fontId="10" fillId="0" borderId="8" xfId="2" applyNumberFormat="1" applyFont="1" applyBorder="1" applyAlignment="1">
      <alignment horizontal="right" vertical="center"/>
    </xf>
    <xf numFmtId="7" fontId="10" fillId="0" borderId="9" xfId="2" applyNumberFormat="1" applyFont="1" applyBorder="1" applyAlignment="1">
      <alignment vertical="center"/>
    </xf>
    <xf numFmtId="7" fontId="10" fillId="0" borderId="0" xfId="2" applyNumberFormat="1" applyFont="1" applyAlignment="1">
      <alignment horizontal="right" vertical="center"/>
    </xf>
    <xf numFmtId="7" fontId="10" fillId="0" borderId="0" xfId="2" applyNumberFormat="1" applyFont="1" applyAlignment="1">
      <alignment vertical="center"/>
    </xf>
    <xf numFmtId="10" fontId="0" fillId="0" borderId="3" xfId="1" applyNumberFormat="1" applyFont="1" applyBorder="1"/>
    <xf numFmtId="164" fontId="2" fillId="0" borderId="3" xfId="0" applyNumberFormat="1" applyFont="1" applyBorder="1"/>
    <xf numFmtId="10" fontId="0" fillId="0" borderId="0" xfId="1" applyNumberFormat="1" applyFont="1"/>
    <xf numFmtId="0" fontId="10" fillId="0" borderId="7" xfId="0" applyFont="1" applyBorder="1" applyAlignment="1">
      <alignment horizontal="right"/>
    </xf>
    <xf numFmtId="164" fontId="10" fillId="0" borderId="7" xfId="0" applyNumberFormat="1" applyFont="1" applyBorder="1"/>
    <xf numFmtId="0" fontId="4" fillId="0" borderId="0" xfId="2" applyFont="1" applyAlignment="1">
      <alignment vertical="center" wrapText="1"/>
    </xf>
    <xf numFmtId="0" fontId="11" fillId="0" borderId="0" xfId="2" applyFont="1" applyAlignment="1" applyProtection="1">
      <alignment vertical="center"/>
      <protection locked="0"/>
    </xf>
    <xf numFmtId="0" fontId="11" fillId="0" borderId="0" xfId="2" applyFont="1" applyAlignment="1">
      <alignment vertical="center"/>
    </xf>
    <xf numFmtId="0" fontId="10" fillId="0" borderId="0" xfId="2" applyFont="1" applyAlignment="1">
      <alignment horizontal="right" vertical="center"/>
    </xf>
    <xf numFmtId="7" fontId="12" fillId="0" borderId="10" xfId="2" applyNumberFormat="1" applyFont="1" applyBorder="1" applyAlignment="1">
      <alignment vertical="center"/>
    </xf>
    <xf numFmtId="0" fontId="6" fillId="0" borderId="2" xfId="0" applyFont="1" applyBorder="1"/>
    <xf numFmtId="0" fontId="0" fillId="0" borderId="3" xfId="0" applyFill="1" applyBorder="1" applyAlignment="1">
      <alignment wrapText="1"/>
    </xf>
    <xf numFmtId="0" fontId="2" fillId="0" borderId="0" xfId="0" applyFont="1" applyFill="1"/>
    <xf numFmtId="0" fontId="0" fillId="0" borderId="0" xfId="0" applyBorder="1"/>
    <xf numFmtId="0" fontId="0" fillId="0" borderId="0" xfId="0" applyBorder="1" applyAlignment="1">
      <alignment wrapText="1"/>
    </xf>
    <xf numFmtId="0" fontId="2" fillId="0" borderId="0" xfId="0" applyFont="1" applyBorder="1"/>
    <xf numFmtId="164" fontId="2" fillId="0" borderId="0" xfId="0" applyNumberFormat="1" applyFont="1" applyBorder="1"/>
    <xf numFmtId="0" fontId="0" fillId="0" borderId="0" xfId="0" applyFill="1" applyBorder="1"/>
    <xf numFmtId="0" fontId="5" fillId="0" borderId="0" xfId="0" applyFont="1" applyAlignment="1">
      <alignment horizontal="left" vertical="center" wrapText="1"/>
    </xf>
    <xf numFmtId="0" fontId="5" fillId="0" borderId="0" xfId="0" applyFont="1" applyAlignment="1">
      <alignment horizontal="left" vertical="center"/>
    </xf>
    <xf numFmtId="0" fontId="2" fillId="4" borderId="0" xfId="0" applyFont="1" applyFill="1"/>
  </cellXfs>
  <cellStyles count="3">
    <cellStyle name="Normal" xfId="0" builtinId="0"/>
    <cellStyle name="Normal 2" xfId="2" xr:uid="{38DDDD1C-19AE-475D-A604-8AF83D07B1CA}"/>
    <cellStyle name="Percent" xfId="1" builtinId="5"/>
  </cellStyles>
  <dxfs count="27">
    <dxf>
      <font>
        <color rgb="FFFF0000"/>
      </font>
    </dxf>
    <dxf>
      <fill>
        <patternFill>
          <bgColor rgb="FFCCFFCC"/>
        </patternFill>
      </fill>
    </dxf>
    <dxf>
      <font>
        <color rgb="FFFF0000"/>
      </font>
    </dxf>
    <dxf>
      <fill>
        <patternFill>
          <bgColor rgb="FFCCFFCC"/>
        </patternFill>
      </fill>
    </dxf>
    <dxf>
      <font>
        <color rgb="FFFF0000"/>
      </font>
    </dxf>
    <dxf>
      <fill>
        <patternFill>
          <bgColor rgb="FFCCFFCC"/>
        </patternFill>
      </fill>
    </dxf>
    <dxf>
      <font>
        <color rgb="FFFF0000"/>
      </font>
    </dxf>
    <dxf>
      <fill>
        <patternFill>
          <bgColor rgb="FFCCFFCC"/>
        </patternFill>
      </fill>
    </dxf>
    <dxf>
      <font>
        <color rgb="FFFF0000"/>
      </font>
    </dxf>
    <dxf>
      <fill>
        <patternFill>
          <bgColor rgb="FFCCFFCC"/>
        </patternFill>
      </fill>
    </dxf>
    <dxf>
      <font>
        <color rgb="FFFF0000"/>
      </font>
    </dxf>
    <dxf>
      <fill>
        <patternFill>
          <bgColor rgb="FFCCFFCC"/>
        </patternFill>
      </fill>
    </dxf>
    <dxf>
      <font>
        <color rgb="FFFF0000"/>
      </font>
    </dxf>
    <dxf>
      <fill>
        <patternFill>
          <bgColor rgb="FFCCFFCC"/>
        </patternFill>
      </fill>
    </dxf>
    <dxf>
      <font>
        <color rgb="FFFF0000"/>
      </font>
    </dxf>
    <dxf>
      <fill>
        <patternFill>
          <bgColor rgb="FFCCFFCC"/>
        </patternFill>
      </fill>
    </dxf>
    <dxf>
      <font>
        <color rgb="FFFF0000"/>
      </font>
    </dxf>
    <dxf>
      <fill>
        <patternFill>
          <bgColor rgb="FFCCFFCC"/>
        </patternFill>
      </fill>
    </dxf>
    <dxf>
      <font>
        <color rgb="FFFF0000"/>
      </font>
    </dxf>
    <dxf>
      <fill>
        <patternFill>
          <bgColor rgb="FFCCFFCC"/>
        </patternFill>
      </fill>
    </dxf>
    <dxf>
      <fill>
        <patternFill>
          <bgColor theme="5" tint="0.39994506668294322"/>
        </patternFill>
      </fill>
    </dxf>
    <dxf>
      <font>
        <color rgb="FFFF0000"/>
      </font>
    </dxf>
    <dxf>
      <fill>
        <patternFill>
          <bgColor rgb="FFCCFFCC"/>
        </patternFill>
      </fill>
    </dxf>
    <dxf>
      <fill>
        <patternFill>
          <bgColor theme="5" tint="0.39994506668294322"/>
        </patternFill>
      </fill>
    </dxf>
    <dxf>
      <fill>
        <patternFill>
          <bgColor rgb="FFCCFFCC"/>
        </patternFill>
      </fill>
    </dxf>
    <dxf>
      <font>
        <color rgb="FFFF0000"/>
      </font>
    </dxf>
    <dxf>
      <fill>
        <patternFill>
          <bgColor rgb="FFCCFF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31750</xdr:colOff>
          <xdr:row>0</xdr:row>
          <xdr:rowOff>12700</xdr:rowOff>
        </xdr:from>
        <xdr:to>
          <xdr:col>1</xdr:col>
          <xdr:colOff>533400</xdr:colOff>
          <xdr:row>1</xdr:row>
          <xdr:rowOff>12700</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US" sz="1200" b="1" i="0" u="none" strike="noStrike" baseline="0">
                  <a:solidFill>
                    <a:srgbClr val="993300"/>
                  </a:solidFill>
                  <a:latin typeface="Arial"/>
                  <a:cs typeface="Arial"/>
                </a:rPr>
                <a:t>UPDATE HEADER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692150</xdr:colOff>
          <xdr:row>0</xdr:row>
          <xdr:rowOff>12700</xdr:rowOff>
        </xdr:from>
        <xdr:to>
          <xdr:col>1</xdr:col>
          <xdr:colOff>2406650</xdr:colOff>
          <xdr:row>1</xdr:row>
          <xdr:rowOff>38100</xdr:rowOff>
        </xdr:to>
        <xdr:sp macro="" textlink="">
          <xdr:nvSpPr>
            <xdr:cNvPr id="1026" name="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US" sz="1200" b="1" i="0" u="none" strike="noStrike" baseline="0">
                  <a:solidFill>
                    <a:srgbClr val="993300"/>
                  </a:solidFill>
                  <a:latin typeface="Arial"/>
                  <a:cs typeface="Arial"/>
                </a:rPr>
                <a:t>EXPORT UNIT PRICE TAB</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Q:\Data\S42D\Design\Docs\Active\Cost%20Est\S42D-COST_ESTIMATE_100_PCN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Guidance"/>
      <sheetName val="Cost_Summary"/>
      <sheetName val="Unit_Price_Tab"/>
      <sheetName val="Estimate_Detail"/>
      <sheetName val="Supporting Tables "/>
      <sheetName val="SP_Info_Biditem_Category"/>
      <sheetName val="SP_DB_Biditems_Beta"/>
      <sheetName val="EB Unit Price Table"/>
      <sheetName val="Updated Items"/>
      <sheetName val="S42D-COST_ESTIMATE_100_PCNT"/>
    </sheetNames>
    <definedNames>
      <definedName name="EXPORT_UNIT_PRICE_TAB"/>
      <definedName name="UPDATEHEADER"/>
    </definedNames>
    <sheetDataSet>
      <sheetData sheetId="0"/>
      <sheetData sheetId="1" refreshError="1"/>
      <sheetData sheetId="2" refreshError="1"/>
      <sheetData sheetId="3" refreshError="1"/>
      <sheetData sheetId="4" refreshError="1"/>
      <sheetData sheetId="5" refreshError="1"/>
      <sheetData sheetId="6"/>
      <sheetData sheetId="7" refreshError="1"/>
      <sheetData sheetId="8"/>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8A41F-1FF0-4704-A71A-B2CA09C93E3F}">
  <sheetPr codeName="Sheet10"/>
  <dimension ref="A1:I138"/>
  <sheetViews>
    <sheetView tabSelected="1" view="pageBreakPreview" topLeftCell="A4" zoomScaleNormal="100" zoomScaleSheetLayoutView="100" workbookViewId="0">
      <selection activeCell="E123" sqref="E123"/>
    </sheetView>
  </sheetViews>
  <sheetFormatPr defaultRowHeight="14.5" x14ac:dyDescent="0.35"/>
  <cols>
    <col min="1" max="1" width="17.6328125" bestFit="1" customWidth="1"/>
    <col min="2" max="2" width="36.6328125" style="1" bestFit="1" customWidth="1"/>
    <col min="3" max="3" width="7" bestFit="1" customWidth="1"/>
    <col min="4" max="4" width="7.6328125" bestFit="1" customWidth="1"/>
    <col min="5" max="5" width="18.6328125" customWidth="1"/>
    <col min="6" max="6" width="12.81640625" style="4" customWidth="1"/>
    <col min="8" max="8" width="44.08984375" style="1" customWidth="1"/>
    <col min="9" max="9" width="8.90625" customWidth="1"/>
  </cols>
  <sheetData>
    <row r="1" spans="1:8" x14ac:dyDescent="0.35">
      <c r="D1" s="2" t="s">
        <v>0</v>
      </c>
      <c r="E1" s="3"/>
    </row>
    <row r="2" spans="1:8" ht="80" customHeight="1" x14ac:dyDescent="0.35">
      <c r="A2" s="70" t="s">
        <v>1</v>
      </c>
      <c r="B2" s="71"/>
      <c r="C2" s="71"/>
      <c r="D2" s="71"/>
      <c r="E2" s="71"/>
      <c r="F2" s="71"/>
    </row>
    <row r="3" spans="1:8" x14ac:dyDescent="0.35">
      <c r="D3" s="2" t="s">
        <v>2</v>
      </c>
      <c r="E3" s="3"/>
    </row>
    <row r="5" spans="1:8" x14ac:dyDescent="0.35">
      <c r="A5" s="5" t="s">
        <v>3</v>
      </c>
      <c r="B5" s="5" t="s">
        <v>4</v>
      </c>
      <c r="C5" s="6" t="s">
        <v>5</v>
      </c>
      <c r="D5" s="6" t="s">
        <v>6</v>
      </c>
      <c r="E5" s="5" t="s">
        <v>7</v>
      </c>
      <c r="F5" s="7" t="s">
        <v>8</v>
      </c>
    </row>
    <row r="6" spans="1:8" x14ac:dyDescent="0.35">
      <c r="A6" s="8" t="s">
        <v>9</v>
      </c>
      <c r="B6" s="9" t="s">
        <v>107</v>
      </c>
      <c r="F6"/>
    </row>
    <row r="7" spans="1:8" x14ac:dyDescent="0.35">
      <c r="A7" s="10" t="s">
        <v>3</v>
      </c>
      <c r="B7" s="10" t="s">
        <v>4</v>
      </c>
      <c r="C7" s="11" t="s">
        <v>5</v>
      </c>
      <c r="D7" s="11" t="s">
        <v>6</v>
      </c>
      <c r="E7" s="10" t="s">
        <v>7</v>
      </c>
      <c r="F7" s="12" t="s">
        <v>8</v>
      </c>
      <c r="G7" s="13"/>
      <c r="H7" s="14"/>
    </row>
    <row r="8" spans="1:8" ht="29" x14ac:dyDescent="0.35">
      <c r="A8" s="15" t="s">
        <v>10</v>
      </c>
      <c r="B8" s="16" t="s">
        <v>11</v>
      </c>
      <c r="C8" s="17">
        <v>71</v>
      </c>
      <c r="D8" s="13" t="s">
        <v>12</v>
      </c>
      <c r="E8" s="18"/>
      <c r="F8" s="18">
        <f t="shared" ref="F8:F15" si="0">IFERROR($C8*$E8, "")</f>
        <v>0</v>
      </c>
      <c r="G8" s="13"/>
      <c r="H8" s="19"/>
    </row>
    <row r="9" spans="1:8" ht="29" x14ac:dyDescent="0.35">
      <c r="A9" s="15" t="s">
        <v>13</v>
      </c>
      <c r="B9" s="16" t="s">
        <v>14</v>
      </c>
      <c r="C9" s="17">
        <v>815</v>
      </c>
      <c r="D9" s="13" t="s">
        <v>15</v>
      </c>
      <c r="E9" s="18"/>
      <c r="F9" s="18">
        <f t="shared" si="0"/>
        <v>0</v>
      </c>
      <c r="G9" s="13"/>
      <c r="H9" s="19"/>
    </row>
    <row r="10" spans="1:8" ht="29" x14ac:dyDescent="0.35">
      <c r="A10" s="15" t="s">
        <v>16</v>
      </c>
      <c r="B10" s="16" t="s">
        <v>17</v>
      </c>
      <c r="C10" s="17">
        <v>200</v>
      </c>
      <c r="D10" s="13" t="s">
        <v>12</v>
      </c>
      <c r="E10" s="18"/>
      <c r="F10" s="18">
        <f t="shared" si="0"/>
        <v>0</v>
      </c>
      <c r="G10" s="13"/>
      <c r="H10" s="19"/>
    </row>
    <row r="11" spans="1:8" ht="58" x14ac:dyDescent="0.35">
      <c r="A11" s="15" t="s">
        <v>136</v>
      </c>
      <c r="B11" s="20" t="s">
        <v>139</v>
      </c>
      <c r="C11" s="21">
        <v>450</v>
      </c>
      <c r="D11" s="22" t="s">
        <v>18</v>
      </c>
      <c r="E11" s="23"/>
      <c r="F11" s="18">
        <f t="shared" si="0"/>
        <v>0</v>
      </c>
      <c r="G11" s="13"/>
      <c r="H11" s="19"/>
    </row>
    <row r="12" spans="1:8" ht="43.5" x14ac:dyDescent="0.35">
      <c r="A12" s="15" t="s">
        <v>137</v>
      </c>
      <c r="B12" s="20" t="s">
        <v>140</v>
      </c>
      <c r="C12" s="21">
        <v>770</v>
      </c>
      <c r="D12" s="22" t="s">
        <v>15</v>
      </c>
      <c r="E12" s="23"/>
      <c r="F12" s="18">
        <f t="shared" si="0"/>
        <v>0</v>
      </c>
      <c r="G12" s="13"/>
      <c r="H12" s="19"/>
    </row>
    <row r="13" spans="1:8" ht="58" x14ac:dyDescent="0.35">
      <c r="A13" s="15" t="s">
        <v>135</v>
      </c>
      <c r="B13" s="20" t="s">
        <v>19</v>
      </c>
      <c r="C13" s="21">
        <v>178</v>
      </c>
      <c r="D13" s="22" t="s">
        <v>18</v>
      </c>
      <c r="E13" s="23"/>
      <c r="F13" s="18">
        <f t="shared" si="0"/>
        <v>0</v>
      </c>
      <c r="G13" s="13"/>
      <c r="H13" s="19"/>
    </row>
    <row r="14" spans="1:8" ht="29" x14ac:dyDescent="0.35">
      <c r="A14" s="15" t="s">
        <v>133</v>
      </c>
      <c r="B14" s="20" t="s">
        <v>20</v>
      </c>
      <c r="C14" s="21">
        <v>80</v>
      </c>
      <c r="D14" s="22" t="s">
        <v>21</v>
      </c>
      <c r="E14" s="23"/>
      <c r="F14" s="23">
        <f t="shared" si="0"/>
        <v>0</v>
      </c>
      <c r="G14" s="13"/>
      <c r="H14" s="19"/>
    </row>
    <row r="15" spans="1:8" ht="43.5" x14ac:dyDescent="0.35">
      <c r="A15" s="15" t="s">
        <v>134</v>
      </c>
      <c r="B15" s="24" t="s">
        <v>22</v>
      </c>
      <c r="C15" s="25">
        <v>350</v>
      </c>
      <c r="D15" s="26" t="s">
        <v>18</v>
      </c>
      <c r="E15" s="27"/>
      <c r="F15" s="27">
        <f t="shared" si="0"/>
        <v>0</v>
      </c>
      <c r="G15" s="13"/>
      <c r="H15" s="19"/>
    </row>
    <row r="16" spans="1:8" ht="15" thickTop="1" x14ac:dyDescent="0.35">
      <c r="A16" s="28"/>
      <c r="B16" s="29"/>
      <c r="C16" s="30"/>
      <c r="D16" s="28"/>
      <c r="E16" s="31" t="s">
        <v>23</v>
      </c>
      <c r="F16" s="32">
        <f>SUBTOTAL(109,Unit_Price_Tab!$F$8:$F$15)</f>
        <v>0</v>
      </c>
      <c r="G16" s="33"/>
      <c r="H16" s="20"/>
    </row>
    <row r="18" spans="1:8" ht="29" customHeight="1" x14ac:dyDescent="0.35">
      <c r="A18" s="8" t="s">
        <v>24</v>
      </c>
      <c r="B18" s="9" t="s">
        <v>108</v>
      </c>
    </row>
    <row r="19" spans="1:8" x14ac:dyDescent="0.35">
      <c r="A19" s="10" t="s">
        <v>3</v>
      </c>
      <c r="B19" s="10" t="s">
        <v>4</v>
      </c>
      <c r="C19" s="11" t="s">
        <v>5</v>
      </c>
      <c r="D19" s="11" t="s">
        <v>6</v>
      </c>
      <c r="E19" s="34" t="s">
        <v>7</v>
      </c>
      <c r="F19" s="12" t="s">
        <v>8</v>
      </c>
      <c r="H19" s="35"/>
    </row>
    <row r="20" spans="1:8" ht="29.5" thickBot="1" x14ac:dyDescent="0.4">
      <c r="A20" s="15" t="s">
        <v>25</v>
      </c>
      <c r="B20" s="63" t="s">
        <v>26</v>
      </c>
      <c r="C20" s="17">
        <v>133</v>
      </c>
      <c r="D20" s="13" t="s">
        <v>27</v>
      </c>
      <c r="E20" s="18"/>
      <c r="F20" s="18">
        <f t="shared" ref="F20" si="1">IFERROR($C20*$E20, "")</f>
        <v>0</v>
      </c>
      <c r="H20" s="35"/>
    </row>
    <row r="21" spans="1:8" ht="15" thickTop="1" x14ac:dyDescent="0.35">
      <c r="A21" s="28"/>
      <c r="B21" s="29"/>
      <c r="C21" s="30"/>
      <c r="D21" s="28"/>
      <c r="E21" s="31" t="s">
        <v>23</v>
      </c>
      <c r="F21" s="32">
        <f>SUBTOTAL(109,Unit_Price_Tab!$F$20:$F$20)</f>
        <v>0</v>
      </c>
    </row>
    <row r="23" spans="1:8" ht="29" customHeight="1" x14ac:dyDescent="0.35">
      <c r="A23" s="8" t="s">
        <v>28</v>
      </c>
      <c r="B23" s="9" t="s">
        <v>109</v>
      </c>
    </row>
    <row r="24" spans="1:8" x14ac:dyDescent="0.35">
      <c r="A24" s="10" t="s">
        <v>3</v>
      </c>
      <c r="B24" s="10" t="s">
        <v>4</v>
      </c>
      <c r="C24" s="11" t="s">
        <v>5</v>
      </c>
      <c r="D24" s="11" t="s">
        <v>6</v>
      </c>
      <c r="E24" s="11" t="s">
        <v>29</v>
      </c>
      <c r="F24" s="12" t="s">
        <v>8</v>
      </c>
      <c r="G24" s="11"/>
      <c r="H24" s="36"/>
    </row>
    <row r="25" spans="1:8" ht="29" x14ac:dyDescent="0.35">
      <c r="A25" s="15" t="s">
        <v>30</v>
      </c>
      <c r="B25" s="16" t="s">
        <v>31</v>
      </c>
      <c r="C25" s="17">
        <v>1235</v>
      </c>
      <c r="D25" s="13" t="s">
        <v>15</v>
      </c>
      <c r="E25" s="18"/>
      <c r="F25" s="18">
        <f t="shared" ref="F25:F27" si="2">IFERROR($C25*$E25, "")</f>
        <v>0</v>
      </c>
      <c r="G25" s="13"/>
      <c r="H25" s="19"/>
    </row>
    <row r="26" spans="1:8" ht="29" x14ac:dyDescent="0.35">
      <c r="A26" s="15" t="s">
        <v>32</v>
      </c>
      <c r="B26" s="16" t="s">
        <v>33</v>
      </c>
      <c r="C26" s="17">
        <v>149</v>
      </c>
      <c r="D26" s="13" t="s">
        <v>18</v>
      </c>
      <c r="E26" s="18"/>
      <c r="F26" s="18">
        <f t="shared" si="2"/>
        <v>0</v>
      </c>
      <c r="G26" s="13"/>
      <c r="H26" s="19"/>
    </row>
    <row r="27" spans="1:8" ht="29.5" thickBot="1" x14ac:dyDescent="0.4">
      <c r="A27" s="15" t="s">
        <v>34</v>
      </c>
      <c r="B27" s="16" t="s">
        <v>35</v>
      </c>
      <c r="C27" s="17">
        <v>25</v>
      </c>
      <c r="D27" s="13" t="s">
        <v>27</v>
      </c>
      <c r="E27" s="18"/>
      <c r="F27" s="18">
        <f t="shared" si="2"/>
        <v>0</v>
      </c>
      <c r="G27" s="13"/>
      <c r="H27" s="19"/>
    </row>
    <row r="28" spans="1:8" ht="15" thickTop="1" x14ac:dyDescent="0.35">
      <c r="A28" s="37"/>
      <c r="B28" s="29"/>
      <c r="C28" s="30"/>
      <c r="D28" s="28"/>
      <c r="E28" s="31" t="s">
        <v>23</v>
      </c>
      <c r="F28" s="32">
        <f>SUBTOTAL(109,Unit_Price_Tab!$F$25:$F$27)</f>
        <v>0</v>
      </c>
      <c r="G28" s="33"/>
      <c r="H28" s="20"/>
    </row>
    <row r="30" spans="1:8" x14ac:dyDescent="0.35">
      <c r="A30" s="8" t="s">
        <v>36</v>
      </c>
      <c r="B30" s="9" t="s">
        <v>110</v>
      </c>
    </row>
    <row r="31" spans="1:8" x14ac:dyDescent="0.35">
      <c r="A31" s="10" t="s">
        <v>3</v>
      </c>
      <c r="B31" s="10" t="s">
        <v>4</v>
      </c>
      <c r="C31" s="11" t="s">
        <v>5</v>
      </c>
      <c r="D31" s="11" t="s">
        <v>6</v>
      </c>
      <c r="E31" s="11" t="s">
        <v>29</v>
      </c>
      <c r="F31" s="12" t="s">
        <v>8</v>
      </c>
      <c r="G31" s="22"/>
      <c r="H31" s="35"/>
    </row>
    <row r="32" spans="1:8" ht="29" x14ac:dyDescent="0.35">
      <c r="A32" s="15" t="s">
        <v>37</v>
      </c>
      <c r="B32" s="16" t="s">
        <v>38</v>
      </c>
      <c r="C32" s="17">
        <v>4.4000000000000004</v>
      </c>
      <c r="D32" s="13" t="s">
        <v>27</v>
      </c>
      <c r="E32" s="18"/>
      <c r="F32" s="18">
        <f t="shared" ref="F32" si="3">IFERROR($C32*$E32, "")</f>
        <v>0</v>
      </c>
      <c r="G32" s="22"/>
      <c r="H32" s="35"/>
    </row>
    <row r="33" spans="1:8" ht="45" customHeight="1" x14ac:dyDescent="0.35">
      <c r="A33" s="15" t="s">
        <v>39</v>
      </c>
      <c r="B33" s="16" t="s">
        <v>40</v>
      </c>
      <c r="C33" s="17">
        <v>1</v>
      </c>
      <c r="D33" s="13" t="s">
        <v>41</v>
      </c>
      <c r="E33" s="18"/>
      <c r="F33" s="18">
        <f>IFERROR($C33*$E33, "")</f>
        <v>0</v>
      </c>
      <c r="H33" s="38"/>
    </row>
    <row r="34" spans="1:8" ht="30" customHeight="1" thickBot="1" x14ac:dyDescent="0.4">
      <c r="A34" s="15" t="s">
        <v>42</v>
      </c>
      <c r="B34" s="16" t="s">
        <v>43</v>
      </c>
      <c r="C34" s="17">
        <v>4.4000000000000004</v>
      </c>
      <c r="D34" s="13" t="s">
        <v>27</v>
      </c>
      <c r="E34" s="18"/>
      <c r="F34" s="18">
        <f>IFERROR($C34*$E34, "")</f>
        <v>0</v>
      </c>
      <c r="G34" s="39"/>
      <c r="H34" s="35"/>
    </row>
    <row r="35" spans="1:8" ht="15" thickTop="1" x14ac:dyDescent="0.35">
      <c r="A35" s="28"/>
      <c r="B35" s="29"/>
      <c r="C35" s="30"/>
      <c r="D35" s="28"/>
      <c r="E35" s="31" t="s">
        <v>23</v>
      </c>
      <c r="F35" s="32">
        <f>SUBTOTAL(109,Unit_Price_Tab!$F$32:$F$34)</f>
        <v>0</v>
      </c>
      <c r="G35" s="22"/>
      <c r="H35" s="20"/>
    </row>
    <row r="36" spans="1:8" x14ac:dyDescent="0.35">
      <c r="A36" s="65"/>
      <c r="B36" s="66"/>
      <c r="C36" s="69"/>
      <c r="D36" s="65"/>
      <c r="E36" s="67"/>
      <c r="F36" s="68"/>
      <c r="G36" s="65"/>
      <c r="H36" s="66"/>
    </row>
    <row r="37" spans="1:8" ht="29" x14ac:dyDescent="0.35">
      <c r="A37" s="64" t="s">
        <v>141</v>
      </c>
      <c r="B37" s="9" t="s">
        <v>117</v>
      </c>
      <c r="G37" s="65"/>
      <c r="H37" s="66"/>
    </row>
    <row r="38" spans="1:8" x14ac:dyDescent="0.35">
      <c r="A38" s="10" t="s">
        <v>3</v>
      </c>
      <c r="B38" s="10" t="s">
        <v>4</v>
      </c>
      <c r="C38" s="11" t="s">
        <v>5</v>
      </c>
      <c r="D38" s="11" t="s">
        <v>6</v>
      </c>
      <c r="E38" s="11" t="s">
        <v>29</v>
      </c>
      <c r="F38" s="12" t="s">
        <v>8</v>
      </c>
      <c r="G38" s="65"/>
      <c r="H38" s="66"/>
    </row>
    <row r="39" spans="1:8" x14ac:dyDescent="0.35">
      <c r="A39" s="15" t="s">
        <v>51</v>
      </c>
      <c r="B39" s="16" t="s">
        <v>52</v>
      </c>
      <c r="C39" s="17">
        <v>77</v>
      </c>
      <c r="D39" s="13" t="s">
        <v>12</v>
      </c>
      <c r="E39" s="18"/>
      <c r="F39" s="18">
        <f t="shared" ref="F39:F47" si="4">IFERROR($C39*$E39, "")</f>
        <v>0</v>
      </c>
      <c r="G39" s="65"/>
      <c r="H39" s="66"/>
    </row>
    <row r="40" spans="1:8" ht="29" x14ac:dyDescent="0.35">
      <c r="A40" s="15" t="s">
        <v>53</v>
      </c>
      <c r="B40" s="16" t="s">
        <v>54</v>
      </c>
      <c r="C40" s="17">
        <v>305</v>
      </c>
      <c r="D40" s="13" t="s">
        <v>12</v>
      </c>
      <c r="E40" s="18"/>
      <c r="F40" s="18">
        <f t="shared" si="4"/>
        <v>0</v>
      </c>
      <c r="G40" s="65"/>
      <c r="H40" s="66"/>
    </row>
    <row r="41" spans="1:8" ht="29" x14ac:dyDescent="0.35">
      <c r="A41" s="15" t="s">
        <v>55</v>
      </c>
      <c r="B41" s="16" t="s">
        <v>56</v>
      </c>
      <c r="C41" s="17">
        <v>420</v>
      </c>
      <c r="D41" s="13" t="s">
        <v>15</v>
      </c>
      <c r="E41" s="18"/>
      <c r="F41" s="18">
        <f t="shared" si="4"/>
        <v>0</v>
      </c>
      <c r="G41" s="65"/>
      <c r="H41" s="66"/>
    </row>
    <row r="42" spans="1:8" x14ac:dyDescent="0.35">
      <c r="A42" s="15" t="s">
        <v>72</v>
      </c>
      <c r="B42" s="16" t="s">
        <v>73</v>
      </c>
      <c r="C42" s="17">
        <v>188</v>
      </c>
      <c r="D42" s="13" t="s">
        <v>41</v>
      </c>
      <c r="E42" s="18"/>
      <c r="F42" s="18">
        <f t="shared" si="4"/>
        <v>0</v>
      </c>
      <c r="G42" s="65"/>
      <c r="H42" s="66"/>
    </row>
    <row r="43" spans="1:8" x14ac:dyDescent="0.35">
      <c r="A43" s="15" t="s">
        <v>74</v>
      </c>
      <c r="B43" s="16" t="s">
        <v>75</v>
      </c>
      <c r="C43" s="17">
        <v>1020</v>
      </c>
      <c r="D43" s="13" t="s">
        <v>76</v>
      </c>
      <c r="E43" s="18"/>
      <c r="F43" s="18">
        <f t="shared" si="4"/>
        <v>0</v>
      </c>
      <c r="G43" s="65"/>
      <c r="H43" s="66"/>
    </row>
    <row r="44" spans="1:8" x14ac:dyDescent="0.35">
      <c r="A44" s="15" t="s">
        <v>77</v>
      </c>
      <c r="B44" s="16" t="s">
        <v>78</v>
      </c>
      <c r="C44" s="17">
        <v>4930</v>
      </c>
      <c r="D44" s="13" t="s">
        <v>76</v>
      </c>
      <c r="E44" s="18"/>
      <c r="F44" s="18">
        <f t="shared" si="4"/>
        <v>0</v>
      </c>
      <c r="G44" s="65"/>
      <c r="H44" s="66"/>
    </row>
    <row r="45" spans="1:8" ht="43.5" x14ac:dyDescent="0.35">
      <c r="A45" s="15" t="s">
        <v>79</v>
      </c>
      <c r="B45" s="16" t="s">
        <v>80</v>
      </c>
      <c r="C45" s="17">
        <v>6</v>
      </c>
      <c r="D45" s="13" t="s">
        <v>81</v>
      </c>
      <c r="E45" s="18"/>
      <c r="F45" s="18">
        <f t="shared" si="4"/>
        <v>0</v>
      </c>
      <c r="G45" s="65"/>
      <c r="H45" s="66"/>
    </row>
    <row r="46" spans="1:8" x14ac:dyDescent="0.35">
      <c r="A46" s="15" t="s">
        <v>138</v>
      </c>
      <c r="B46" s="16" t="s">
        <v>82</v>
      </c>
      <c r="C46" s="17">
        <v>150</v>
      </c>
      <c r="D46" s="13" t="s">
        <v>41</v>
      </c>
      <c r="E46" s="18"/>
      <c r="F46" s="18">
        <f t="shared" si="4"/>
        <v>0</v>
      </c>
      <c r="G46" s="65"/>
      <c r="H46" s="66"/>
    </row>
    <row r="47" spans="1:8" ht="15" thickBot="1" x14ac:dyDescent="0.4">
      <c r="A47" s="15" t="s">
        <v>83</v>
      </c>
      <c r="B47" s="16" t="s">
        <v>84</v>
      </c>
      <c r="C47" s="17">
        <v>630</v>
      </c>
      <c r="D47" s="13" t="s">
        <v>41</v>
      </c>
      <c r="E47" s="18"/>
      <c r="F47" s="18">
        <f t="shared" si="4"/>
        <v>0</v>
      </c>
      <c r="G47" s="65"/>
      <c r="H47" s="66"/>
    </row>
    <row r="48" spans="1:8" ht="15" thickTop="1" x14ac:dyDescent="0.35">
      <c r="A48" s="28"/>
      <c r="B48" s="29"/>
      <c r="C48" s="30"/>
      <c r="D48" s="28"/>
      <c r="E48" s="31" t="s">
        <v>23</v>
      </c>
      <c r="F48" s="32">
        <f>SUBTOTAL(109,Unit_Price_Tab!$F$39:$F$47)</f>
        <v>0</v>
      </c>
      <c r="G48" s="65"/>
      <c r="H48" s="66"/>
    </row>
    <row r="50" spans="1:9" hidden="1" x14ac:dyDescent="0.35">
      <c r="A50" s="8" t="s">
        <v>44</v>
      </c>
      <c r="B50" s="9" t="s">
        <v>111</v>
      </c>
    </row>
    <row r="51" spans="1:9" hidden="1" x14ac:dyDescent="0.35">
      <c r="A51" s="10" t="s">
        <v>3</v>
      </c>
      <c r="B51" s="10" t="s">
        <v>4</v>
      </c>
      <c r="C51" s="11" t="s">
        <v>5</v>
      </c>
      <c r="D51" s="11" t="s">
        <v>6</v>
      </c>
      <c r="E51" s="11" t="s">
        <v>29</v>
      </c>
      <c r="F51" s="12" t="s">
        <v>8</v>
      </c>
    </row>
    <row r="52" spans="1:9" ht="15" hidden="1" thickTop="1" x14ac:dyDescent="0.35">
      <c r="A52" s="28"/>
      <c r="B52" s="29"/>
      <c r="C52" s="30"/>
      <c r="D52" s="28"/>
      <c r="E52" s="31" t="s">
        <v>23</v>
      </c>
      <c r="F52" s="32"/>
    </row>
    <row r="53" spans="1:9" hidden="1" x14ac:dyDescent="0.35"/>
    <row r="54" spans="1:9" hidden="1" x14ac:dyDescent="0.35">
      <c r="A54" s="8" t="s">
        <v>45</v>
      </c>
      <c r="B54" s="9" t="s">
        <v>112</v>
      </c>
    </row>
    <row r="55" spans="1:9" hidden="1" x14ac:dyDescent="0.35">
      <c r="A55" s="10" t="s">
        <v>3</v>
      </c>
      <c r="B55" s="10" t="s">
        <v>4</v>
      </c>
      <c r="C55" s="11" t="s">
        <v>5</v>
      </c>
      <c r="D55" s="11" t="s">
        <v>6</v>
      </c>
      <c r="E55" s="11" t="s">
        <v>29</v>
      </c>
      <c r="F55" s="12" t="s">
        <v>8</v>
      </c>
    </row>
    <row r="56" spans="1:9" ht="15" hidden="1" thickTop="1" x14ac:dyDescent="0.35">
      <c r="A56" s="28"/>
      <c r="B56" s="29"/>
      <c r="C56" s="30"/>
      <c r="D56" s="28"/>
      <c r="E56" s="31" t="s">
        <v>23</v>
      </c>
      <c r="F56" s="32"/>
    </row>
    <row r="57" spans="1:9" hidden="1" x14ac:dyDescent="0.35"/>
    <row r="58" spans="1:9" hidden="1" x14ac:dyDescent="0.35">
      <c r="A58" s="8" t="s">
        <v>46</v>
      </c>
      <c r="B58" s="9" t="s">
        <v>113</v>
      </c>
    </row>
    <row r="59" spans="1:9" hidden="1" x14ac:dyDescent="0.35">
      <c r="A59" s="10" t="s">
        <v>3</v>
      </c>
      <c r="B59" s="10" t="s">
        <v>4</v>
      </c>
      <c r="C59" s="11" t="s">
        <v>5</v>
      </c>
      <c r="D59" s="11" t="s">
        <v>6</v>
      </c>
      <c r="E59" s="11" t="s">
        <v>29</v>
      </c>
      <c r="F59" s="12" t="s">
        <v>8</v>
      </c>
      <c r="G59" s="13"/>
      <c r="H59" s="14"/>
    </row>
    <row r="60" spans="1:9" s="1" customFormat="1" hidden="1" x14ac:dyDescent="0.35">
      <c r="A60" s="15"/>
      <c r="B60" s="16" t="s">
        <v>47</v>
      </c>
      <c r="C60" s="17"/>
      <c r="D60" s="13" t="s">
        <v>12</v>
      </c>
      <c r="E60" s="18"/>
      <c r="F60" s="18">
        <f>IFERROR($C60*$E60, "")</f>
        <v>0</v>
      </c>
      <c r="G60" s="13"/>
      <c r="H60" s="14"/>
      <c r="I60"/>
    </row>
    <row r="61" spans="1:9" s="1" customFormat="1" ht="15" hidden="1" thickTop="1" x14ac:dyDescent="0.35">
      <c r="A61" s="28"/>
      <c r="B61" s="29"/>
      <c r="C61" s="30"/>
      <c r="D61" s="28"/>
      <c r="E61" s="31" t="s">
        <v>23</v>
      </c>
      <c r="F61" s="32"/>
      <c r="G61" s="33"/>
      <c r="H61" s="20"/>
      <c r="I61"/>
    </row>
    <row r="62" spans="1:9" s="1" customFormat="1" hidden="1" x14ac:dyDescent="0.35">
      <c r="A62"/>
      <c r="C62"/>
      <c r="D62"/>
      <c r="E62"/>
      <c r="F62" s="4"/>
      <c r="G62"/>
      <c r="I62"/>
    </row>
    <row r="63" spans="1:9" hidden="1" x14ac:dyDescent="0.35">
      <c r="A63" s="8" t="s">
        <v>48</v>
      </c>
      <c r="B63" s="9" t="s">
        <v>114</v>
      </c>
    </row>
    <row r="64" spans="1:9" hidden="1" x14ac:dyDescent="0.35">
      <c r="A64" s="10" t="s">
        <v>3</v>
      </c>
      <c r="B64" s="10" t="s">
        <v>4</v>
      </c>
      <c r="C64" s="11" t="s">
        <v>5</v>
      </c>
      <c r="D64" s="11" t="s">
        <v>6</v>
      </c>
      <c r="E64" s="11" t="s">
        <v>29</v>
      </c>
      <c r="F64" s="12" t="s">
        <v>8</v>
      </c>
    </row>
    <row r="65" spans="1:8" ht="15" hidden="1" thickTop="1" x14ac:dyDescent="0.35">
      <c r="A65" s="28"/>
      <c r="B65" s="29"/>
      <c r="C65" s="30"/>
      <c r="D65" s="28"/>
      <c r="E65" s="31" t="s">
        <v>23</v>
      </c>
      <c r="F65" s="32"/>
    </row>
    <row r="66" spans="1:8" hidden="1" x14ac:dyDescent="0.35"/>
    <row r="67" spans="1:8" hidden="1" x14ac:dyDescent="0.35">
      <c r="A67" s="8" t="s">
        <v>49</v>
      </c>
      <c r="B67" s="9" t="s">
        <v>115</v>
      </c>
    </row>
    <row r="68" spans="1:8" hidden="1" x14ac:dyDescent="0.35">
      <c r="A68" s="10" t="s">
        <v>3</v>
      </c>
      <c r="B68" s="10" t="s">
        <v>4</v>
      </c>
      <c r="C68" s="11" t="s">
        <v>5</v>
      </c>
      <c r="D68" s="11" t="s">
        <v>6</v>
      </c>
      <c r="E68" s="11" t="s">
        <v>29</v>
      </c>
      <c r="F68" s="12" t="s">
        <v>8</v>
      </c>
    </row>
    <row r="69" spans="1:8" ht="15" hidden="1" thickTop="1" x14ac:dyDescent="0.35">
      <c r="A69" s="28"/>
      <c r="B69" s="29"/>
      <c r="C69" s="30"/>
      <c r="D69" s="28"/>
      <c r="E69" s="31" t="s">
        <v>23</v>
      </c>
      <c r="F69" s="32"/>
    </row>
    <row r="70" spans="1:8" hidden="1" x14ac:dyDescent="0.35"/>
    <row r="71" spans="1:8" ht="29" hidden="1" x14ac:dyDescent="0.35">
      <c r="A71" s="8" t="s">
        <v>50</v>
      </c>
      <c r="B71" s="9" t="s">
        <v>116</v>
      </c>
    </row>
    <row r="72" spans="1:8" hidden="1" x14ac:dyDescent="0.35">
      <c r="A72" s="10" t="s">
        <v>3</v>
      </c>
      <c r="B72" s="10" t="s">
        <v>4</v>
      </c>
      <c r="C72" s="11" t="s">
        <v>5</v>
      </c>
      <c r="D72" s="11" t="s">
        <v>6</v>
      </c>
      <c r="E72" s="11" t="s">
        <v>29</v>
      </c>
      <c r="F72" s="12" t="s">
        <v>8</v>
      </c>
    </row>
    <row r="73" spans="1:8" ht="15" hidden="1" thickTop="1" x14ac:dyDescent="0.35">
      <c r="A73" s="33"/>
      <c r="B73" s="29"/>
      <c r="C73" s="30"/>
      <c r="D73" s="28"/>
      <c r="E73" s="31" t="s">
        <v>23</v>
      </c>
      <c r="F73" s="32"/>
    </row>
    <row r="74" spans="1:8" hidden="1" x14ac:dyDescent="0.35"/>
    <row r="75" spans="1:8" hidden="1" x14ac:dyDescent="0.35">
      <c r="A75" s="8" t="s">
        <v>85</v>
      </c>
      <c r="B75" s="9" t="s">
        <v>118</v>
      </c>
    </row>
    <row r="76" spans="1:8" hidden="1" x14ac:dyDescent="0.35">
      <c r="A76" s="10" t="s">
        <v>3</v>
      </c>
      <c r="B76" s="10" t="s">
        <v>4</v>
      </c>
      <c r="C76" s="11" t="s">
        <v>5</v>
      </c>
      <c r="D76" s="11" t="s">
        <v>6</v>
      </c>
      <c r="E76" s="11" t="s">
        <v>29</v>
      </c>
      <c r="F76" s="12" t="s">
        <v>8</v>
      </c>
    </row>
    <row r="77" spans="1:8" ht="15" hidden="1" thickTop="1" x14ac:dyDescent="0.35">
      <c r="A77" s="28"/>
      <c r="B77" s="29"/>
      <c r="C77" s="30"/>
      <c r="D77" s="28"/>
      <c r="E77" s="31" t="s">
        <v>23</v>
      </c>
      <c r="F77" s="32"/>
    </row>
    <row r="78" spans="1:8" hidden="1" x14ac:dyDescent="0.35"/>
    <row r="79" spans="1:8" x14ac:dyDescent="0.35">
      <c r="A79" s="8" t="s">
        <v>86</v>
      </c>
      <c r="B79" s="9" t="s">
        <v>119</v>
      </c>
    </row>
    <row r="80" spans="1:8" x14ac:dyDescent="0.35">
      <c r="A80" s="10" t="s">
        <v>3</v>
      </c>
      <c r="B80" s="10" t="s">
        <v>4</v>
      </c>
      <c r="C80" s="11" t="s">
        <v>5</v>
      </c>
      <c r="D80" s="11" t="s">
        <v>6</v>
      </c>
      <c r="E80" s="11" t="s">
        <v>29</v>
      </c>
      <c r="F80" s="12" t="s">
        <v>8</v>
      </c>
      <c r="G80" s="22"/>
      <c r="H80" s="20"/>
    </row>
    <row r="81" spans="1:8" ht="58" x14ac:dyDescent="0.35">
      <c r="A81" s="15" t="s">
        <v>125</v>
      </c>
      <c r="B81" s="16" t="s">
        <v>126</v>
      </c>
      <c r="C81" s="17">
        <v>1</v>
      </c>
      <c r="D81" s="13" t="s">
        <v>41</v>
      </c>
      <c r="E81" s="18"/>
      <c r="F81" s="18">
        <f>IFERROR($C81*$E81, "")</f>
        <v>0</v>
      </c>
      <c r="G81" s="22"/>
      <c r="H81" s="35"/>
    </row>
    <row r="82" spans="1:8" ht="43.5" x14ac:dyDescent="0.35">
      <c r="A82" s="15" t="s">
        <v>127</v>
      </c>
      <c r="B82" s="16" t="s">
        <v>128</v>
      </c>
      <c r="C82" s="17">
        <v>130</v>
      </c>
      <c r="D82" s="13" t="s">
        <v>27</v>
      </c>
      <c r="E82" s="18"/>
      <c r="F82" s="18">
        <f>IFERROR($C82*$E82, "")</f>
        <v>0</v>
      </c>
      <c r="G82" s="22"/>
      <c r="H82" s="35"/>
    </row>
    <row r="83" spans="1:8" ht="29" x14ac:dyDescent="0.35">
      <c r="A83" s="62" t="s">
        <v>129</v>
      </c>
      <c r="B83" s="20" t="s">
        <v>130</v>
      </c>
      <c r="C83" s="21">
        <v>1365</v>
      </c>
      <c r="D83" s="22" t="s">
        <v>27</v>
      </c>
      <c r="E83" s="18"/>
      <c r="F83" s="18">
        <f>IFERROR($C83*$E83, "")</f>
        <v>0</v>
      </c>
      <c r="G83" s="22"/>
      <c r="H83" s="35"/>
    </row>
    <row r="84" spans="1:8" ht="29.5" thickBot="1" x14ac:dyDescent="0.4">
      <c r="A84" s="15" t="s">
        <v>131</v>
      </c>
      <c r="B84" s="16" t="s">
        <v>132</v>
      </c>
      <c r="C84" s="17">
        <v>460</v>
      </c>
      <c r="D84" s="13" t="s">
        <v>27</v>
      </c>
      <c r="E84" s="18"/>
      <c r="F84" s="18">
        <f>IFERROR($C84*$E84, "")</f>
        <v>0</v>
      </c>
      <c r="G84" s="22"/>
      <c r="H84" s="35"/>
    </row>
    <row r="85" spans="1:8" ht="15" thickTop="1" x14ac:dyDescent="0.35">
      <c r="A85" s="28"/>
      <c r="B85" s="29"/>
      <c r="C85" s="30"/>
      <c r="D85" s="28"/>
      <c r="E85" s="31" t="s">
        <v>23</v>
      </c>
      <c r="F85" s="32">
        <f>SUM(F81:F84)</f>
        <v>0</v>
      </c>
      <c r="G85" s="22"/>
      <c r="H85" s="20"/>
    </row>
    <row r="86" spans="1:8" hidden="1" x14ac:dyDescent="0.35"/>
    <row r="87" spans="1:8" hidden="1" x14ac:dyDescent="0.35">
      <c r="A87" s="8" t="s">
        <v>87</v>
      </c>
      <c r="B87" s="9" t="s">
        <v>120</v>
      </c>
    </row>
    <row r="88" spans="1:8" hidden="1" x14ac:dyDescent="0.35">
      <c r="A88" s="10" t="s">
        <v>3</v>
      </c>
      <c r="B88" s="10" t="s">
        <v>4</v>
      </c>
      <c r="C88" s="11" t="s">
        <v>5</v>
      </c>
      <c r="D88" s="11" t="s">
        <v>6</v>
      </c>
      <c r="E88" s="11" t="s">
        <v>29</v>
      </c>
      <c r="F88" s="12" t="s">
        <v>8</v>
      </c>
    </row>
    <row r="89" spans="1:8" ht="15" hidden="1" thickTop="1" x14ac:dyDescent="0.35">
      <c r="A89" s="28"/>
      <c r="B89" s="29"/>
      <c r="C89" s="30"/>
      <c r="D89" s="28"/>
      <c r="E89" s="31" t="s">
        <v>23</v>
      </c>
      <c r="F89" s="32"/>
    </row>
    <row r="90" spans="1:8" hidden="1" x14ac:dyDescent="0.35"/>
    <row r="91" spans="1:8" hidden="1" x14ac:dyDescent="0.35">
      <c r="A91" s="8" t="s">
        <v>88</v>
      </c>
      <c r="B91" s="9" t="s">
        <v>121</v>
      </c>
    </row>
    <row r="92" spans="1:8" hidden="1" x14ac:dyDescent="0.35">
      <c r="A92" s="10" t="s">
        <v>3</v>
      </c>
      <c r="B92" s="10" t="s">
        <v>4</v>
      </c>
      <c r="C92" s="11" t="s">
        <v>5</v>
      </c>
      <c r="D92" s="11" t="s">
        <v>6</v>
      </c>
      <c r="E92" s="11" t="s">
        <v>29</v>
      </c>
      <c r="F92" s="12" t="s">
        <v>8</v>
      </c>
    </row>
    <row r="93" spans="1:8" hidden="1" x14ac:dyDescent="0.35">
      <c r="A93" s="33"/>
      <c r="B93" s="40"/>
      <c r="C93" s="41"/>
      <c r="D93" s="33"/>
      <c r="E93" s="42" t="s">
        <v>23</v>
      </c>
      <c r="F93" s="43"/>
    </row>
    <row r="94" spans="1:8" hidden="1" x14ac:dyDescent="0.35">
      <c r="F94"/>
    </row>
    <row r="95" spans="1:8" hidden="1" x14ac:dyDescent="0.35">
      <c r="A95" s="8" t="s">
        <v>89</v>
      </c>
      <c r="B95" s="9" t="s">
        <v>122</v>
      </c>
    </row>
    <row r="96" spans="1:8" hidden="1" x14ac:dyDescent="0.35">
      <c r="A96" s="10" t="s">
        <v>3</v>
      </c>
      <c r="B96" s="10" t="s">
        <v>4</v>
      </c>
      <c r="C96" s="11" t="s">
        <v>5</v>
      </c>
      <c r="D96" s="11" t="s">
        <v>6</v>
      </c>
      <c r="E96" s="11" t="s">
        <v>29</v>
      </c>
      <c r="F96" s="12" t="s">
        <v>8</v>
      </c>
    </row>
    <row r="97" spans="1:9" hidden="1" x14ac:dyDescent="0.35">
      <c r="A97" s="33"/>
      <c r="B97" s="40"/>
      <c r="C97" s="41"/>
      <c r="D97" s="33"/>
      <c r="E97" s="42" t="s">
        <v>23</v>
      </c>
      <c r="F97" s="43"/>
    </row>
    <row r="98" spans="1:9" hidden="1" x14ac:dyDescent="0.35">
      <c r="E98" s="8"/>
      <c r="F98" s="44"/>
    </row>
    <row r="99" spans="1:9" hidden="1" x14ac:dyDescent="0.35">
      <c r="A99" s="8" t="s">
        <v>90</v>
      </c>
      <c r="B99" s="9" t="s">
        <v>123</v>
      </c>
      <c r="E99" s="8"/>
      <c r="F99" s="44"/>
    </row>
    <row r="100" spans="1:9" hidden="1" x14ac:dyDescent="0.35">
      <c r="A100" s="11" t="s">
        <v>3</v>
      </c>
      <c r="B100" s="11" t="s">
        <v>4</v>
      </c>
      <c r="C100" s="11" t="s">
        <v>5</v>
      </c>
      <c r="D100" s="11" t="s">
        <v>6</v>
      </c>
      <c r="E100" s="11" t="s">
        <v>29</v>
      </c>
      <c r="F100" s="12" t="s">
        <v>8</v>
      </c>
    </row>
    <row r="101" spans="1:9" hidden="1" x14ac:dyDescent="0.35">
      <c r="A101" s="45"/>
      <c r="B101" s="40"/>
      <c r="C101" s="41"/>
      <c r="D101" s="33"/>
      <c r="E101" s="42" t="s">
        <v>23</v>
      </c>
      <c r="F101" s="43"/>
    </row>
    <row r="102" spans="1:9" x14ac:dyDescent="0.35">
      <c r="E102" s="8"/>
      <c r="F102" s="44"/>
    </row>
    <row r="103" spans="1:9" ht="29" x14ac:dyDescent="0.35">
      <c r="A103" s="72" t="s">
        <v>143</v>
      </c>
      <c r="B103" s="9" t="s">
        <v>117</v>
      </c>
    </row>
    <row r="104" spans="1:9" x14ac:dyDescent="0.35">
      <c r="A104" s="10" t="s">
        <v>3</v>
      </c>
      <c r="B104" s="10" t="s">
        <v>4</v>
      </c>
      <c r="C104" s="11" t="s">
        <v>5</v>
      </c>
      <c r="D104" s="11" t="s">
        <v>6</v>
      </c>
      <c r="E104" s="11" t="s">
        <v>29</v>
      </c>
      <c r="F104" s="12" t="s">
        <v>8</v>
      </c>
    </row>
    <row r="105" spans="1:9" hidden="1" x14ac:dyDescent="0.35">
      <c r="A105" s="15" t="s">
        <v>51</v>
      </c>
      <c r="B105" s="16" t="s">
        <v>52</v>
      </c>
      <c r="C105" s="17"/>
      <c r="D105" s="13" t="s">
        <v>12</v>
      </c>
      <c r="E105" s="18"/>
      <c r="F105" s="18">
        <f t="shared" ref="F105:F121" si="5">IFERROR($C105*$E105, "")</f>
        <v>0</v>
      </c>
    </row>
    <row r="106" spans="1:9" ht="29" hidden="1" x14ac:dyDescent="0.35">
      <c r="A106" s="15" t="s">
        <v>53</v>
      </c>
      <c r="B106" s="16" t="s">
        <v>54</v>
      </c>
      <c r="C106" s="17"/>
      <c r="D106" s="13" t="s">
        <v>12</v>
      </c>
      <c r="E106" s="18"/>
      <c r="F106" s="18">
        <f t="shared" si="5"/>
        <v>0</v>
      </c>
    </row>
    <row r="107" spans="1:9" ht="29" hidden="1" x14ac:dyDescent="0.35">
      <c r="A107" s="15" t="s">
        <v>55</v>
      </c>
      <c r="B107" s="16" t="s">
        <v>56</v>
      </c>
      <c r="C107" s="17"/>
      <c r="D107" s="13" t="s">
        <v>15</v>
      </c>
      <c r="E107" s="18"/>
      <c r="F107" s="18">
        <f t="shared" si="5"/>
        <v>0</v>
      </c>
    </row>
    <row r="108" spans="1:9" ht="43.5" x14ac:dyDescent="0.35">
      <c r="A108" s="15" t="s">
        <v>57</v>
      </c>
      <c r="B108" s="16" t="s">
        <v>58</v>
      </c>
      <c r="C108" s="17">
        <v>13</v>
      </c>
      <c r="D108" s="13" t="s">
        <v>41</v>
      </c>
      <c r="E108" s="18"/>
      <c r="F108" s="18">
        <f t="shared" si="5"/>
        <v>0</v>
      </c>
    </row>
    <row r="109" spans="1:9" ht="43.5" x14ac:dyDescent="0.35">
      <c r="A109" s="15" t="s">
        <v>59</v>
      </c>
      <c r="B109" s="16" t="s">
        <v>60</v>
      </c>
      <c r="C109" s="17">
        <v>1</v>
      </c>
      <c r="D109" s="13" t="s">
        <v>41</v>
      </c>
      <c r="E109" s="18"/>
      <c r="F109" s="18">
        <f t="shared" si="5"/>
        <v>0</v>
      </c>
      <c r="I109" s="54"/>
    </row>
    <row r="110" spans="1:9" ht="43.5" x14ac:dyDescent="0.35">
      <c r="A110" s="15" t="s">
        <v>61</v>
      </c>
      <c r="B110" s="16" t="s">
        <v>62</v>
      </c>
      <c r="C110" s="17">
        <v>3</v>
      </c>
      <c r="D110" s="13" t="s">
        <v>41</v>
      </c>
      <c r="E110" s="18"/>
      <c r="F110" s="18">
        <f t="shared" si="5"/>
        <v>0</v>
      </c>
      <c r="I110" s="54"/>
    </row>
    <row r="111" spans="1:9" ht="43.5" x14ac:dyDescent="0.35">
      <c r="A111" s="15" t="s">
        <v>63</v>
      </c>
      <c r="B111" s="16" t="s">
        <v>64</v>
      </c>
      <c r="C111" s="17">
        <v>4</v>
      </c>
      <c r="D111" s="13" t="s">
        <v>41</v>
      </c>
      <c r="E111" s="18"/>
      <c r="F111" s="18">
        <f t="shared" si="5"/>
        <v>0</v>
      </c>
      <c r="I111" s="54"/>
    </row>
    <row r="112" spans="1:9" ht="43.5" x14ac:dyDescent="0.35">
      <c r="A112" s="15" t="s">
        <v>65</v>
      </c>
      <c r="B112" s="16" t="s">
        <v>66</v>
      </c>
      <c r="C112" s="17">
        <v>4</v>
      </c>
      <c r="D112" s="13" t="s">
        <v>41</v>
      </c>
      <c r="E112" s="18"/>
      <c r="F112" s="18">
        <f t="shared" si="5"/>
        <v>0</v>
      </c>
      <c r="I112" s="54"/>
    </row>
    <row r="113" spans="1:9" ht="43.5" x14ac:dyDescent="0.35">
      <c r="A113" s="15" t="s">
        <v>67</v>
      </c>
      <c r="B113" s="16" t="s">
        <v>68</v>
      </c>
      <c r="C113" s="17">
        <v>3</v>
      </c>
      <c r="D113" s="13" t="s">
        <v>41</v>
      </c>
      <c r="E113" s="18"/>
      <c r="F113" s="18">
        <f t="shared" si="5"/>
        <v>0</v>
      </c>
      <c r="I113" s="54"/>
    </row>
    <row r="114" spans="1:9" ht="44" thickBot="1" x14ac:dyDescent="0.4">
      <c r="A114" s="15" t="s">
        <v>69</v>
      </c>
      <c r="B114" s="16" t="s">
        <v>70</v>
      </c>
      <c r="C114" s="17">
        <v>1</v>
      </c>
      <c r="D114" s="13" t="s">
        <v>41</v>
      </c>
      <c r="E114" s="18"/>
      <c r="F114" s="18">
        <f t="shared" si="5"/>
        <v>0</v>
      </c>
      <c r="I114" s="54"/>
    </row>
    <row r="115" spans="1:9" hidden="1" x14ac:dyDescent="0.35">
      <c r="A115" s="15"/>
      <c r="B115" s="16" t="s">
        <v>71</v>
      </c>
      <c r="C115" s="17"/>
      <c r="D115" s="13" t="s">
        <v>41</v>
      </c>
      <c r="E115" s="18"/>
      <c r="F115" s="18">
        <f t="shared" si="5"/>
        <v>0</v>
      </c>
    </row>
    <row r="116" spans="1:9" hidden="1" x14ac:dyDescent="0.35">
      <c r="A116" s="15" t="s">
        <v>72</v>
      </c>
      <c r="B116" s="16" t="s">
        <v>73</v>
      </c>
      <c r="C116" s="17"/>
      <c r="D116" s="13" t="s">
        <v>41</v>
      </c>
      <c r="E116" s="18"/>
      <c r="F116" s="18">
        <f t="shared" si="5"/>
        <v>0</v>
      </c>
    </row>
    <row r="117" spans="1:9" hidden="1" x14ac:dyDescent="0.35">
      <c r="A117" s="15" t="s">
        <v>74</v>
      </c>
      <c r="B117" s="16" t="s">
        <v>75</v>
      </c>
      <c r="C117" s="17"/>
      <c r="D117" s="13" t="s">
        <v>76</v>
      </c>
      <c r="E117" s="18"/>
      <c r="F117" s="18">
        <f t="shared" si="5"/>
        <v>0</v>
      </c>
    </row>
    <row r="118" spans="1:9" hidden="1" x14ac:dyDescent="0.35">
      <c r="A118" s="15" t="s">
        <v>77</v>
      </c>
      <c r="B118" s="16" t="s">
        <v>78</v>
      </c>
      <c r="C118" s="17"/>
      <c r="D118" s="13" t="s">
        <v>76</v>
      </c>
      <c r="E118" s="18"/>
      <c r="F118" s="18">
        <f t="shared" si="5"/>
        <v>0</v>
      </c>
    </row>
    <row r="119" spans="1:9" ht="43.5" hidden="1" x14ac:dyDescent="0.35">
      <c r="A119" s="15" t="s">
        <v>79</v>
      </c>
      <c r="B119" s="16" t="s">
        <v>80</v>
      </c>
      <c r="C119" s="17"/>
      <c r="D119" s="13" t="s">
        <v>81</v>
      </c>
      <c r="E119" s="18"/>
      <c r="F119" s="18">
        <f t="shared" si="5"/>
        <v>0</v>
      </c>
    </row>
    <row r="120" spans="1:9" hidden="1" x14ac:dyDescent="0.35">
      <c r="A120" s="15" t="s">
        <v>138</v>
      </c>
      <c r="B120" s="16" t="s">
        <v>82</v>
      </c>
      <c r="C120" s="17"/>
      <c r="D120" s="13" t="s">
        <v>41</v>
      </c>
      <c r="E120" s="18"/>
      <c r="F120" s="18">
        <f t="shared" si="5"/>
        <v>0</v>
      </c>
    </row>
    <row r="121" spans="1:9" ht="15" hidden="1" thickBot="1" x14ac:dyDescent="0.4">
      <c r="A121" s="15" t="s">
        <v>83</v>
      </c>
      <c r="B121" s="16" t="s">
        <v>84</v>
      </c>
      <c r="C121" s="17"/>
      <c r="D121" s="13" t="s">
        <v>41</v>
      </c>
      <c r="E121" s="18"/>
      <c r="F121" s="18">
        <f t="shared" si="5"/>
        <v>0</v>
      </c>
    </row>
    <row r="122" spans="1:9" ht="15" thickTop="1" x14ac:dyDescent="0.35">
      <c r="A122" s="28"/>
      <c r="B122" s="29"/>
      <c r="C122" s="30"/>
      <c r="D122" s="28"/>
      <c r="E122" s="31" t="s">
        <v>144</v>
      </c>
      <c r="F122" s="32">
        <f>SUBTOTAL(109,Unit_Price_Tab!$F$105:$F$121)</f>
        <v>0</v>
      </c>
    </row>
    <row r="123" spans="1:9" ht="15" thickBot="1" x14ac:dyDescent="0.4">
      <c r="E123" s="8"/>
      <c r="F123" s="44"/>
    </row>
    <row r="124" spans="1:9" ht="15" thickTop="1" x14ac:dyDescent="0.35">
      <c r="A124" s="46"/>
      <c r="B124" s="47"/>
      <c r="C124" s="46"/>
      <c r="D124" s="46"/>
      <c r="E124" s="48" t="s">
        <v>91</v>
      </c>
      <c r="F124" s="49">
        <f>SUMIF(E:E,"SUBTOTAL",F:F)</f>
        <v>0</v>
      </c>
    </row>
    <row r="125" spans="1:9" x14ac:dyDescent="0.35">
      <c r="E125" s="50"/>
      <c r="F125" s="51"/>
    </row>
    <row r="126" spans="1:9" x14ac:dyDescent="0.35">
      <c r="A126" s="8" t="s">
        <v>92</v>
      </c>
      <c r="B126" s="9" t="s">
        <v>124</v>
      </c>
    </row>
    <row r="127" spans="1:9" x14ac:dyDescent="0.35">
      <c r="A127" s="10" t="s">
        <v>3</v>
      </c>
      <c r="B127" s="10" t="s">
        <v>4</v>
      </c>
      <c r="C127" s="11" t="s">
        <v>5</v>
      </c>
      <c r="D127" s="11" t="s">
        <v>6</v>
      </c>
      <c r="E127" s="11" t="s">
        <v>29</v>
      </c>
      <c r="F127" s="12" t="s">
        <v>8</v>
      </c>
    </row>
    <row r="128" spans="1:9" hidden="1" x14ac:dyDescent="0.35">
      <c r="A128" s="15" t="s">
        <v>93</v>
      </c>
      <c r="B128" s="16" t="s">
        <v>94</v>
      </c>
      <c r="C128" s="17"/>
      <c r="D128" s="13" t="s">
        <v>95</v>
      </c>
      <c r="E128" s="52"/>
      <c r="F128" s="53">
        <f>Unit_Price_Tab!$E128*$F$124</f>
        <v>0</v>
      </c>
    </row>
    <row r="129" spans="1:6" x14ac:dyDescent="0.35">
      <c r="A129" s="15" t="s">
        <v>96</v>
      </c>
      <c r="B129" s="16" t="s">
        <v>97</v>
      </c>
      <c r="C129" s="17"/>
      <c r="D129" s="13" t="s">
        <v>95</v>
      </c>
      <c r="E129" s="52"/>
      <c r="F129" s="53">
        <f>Unit_Price_Tab!$E129*$F$124</f>
        <v>0</v>
      </c>
    </row>
    <row r="130" spans="1:6" ht="29" hidden="1" x14ac:dyDescent="0.35">
      <c r="A130" s="15" t="s">
        <v>98</v>
      </c>
      <c r="B130" s="16" t="s">
        <v>99</v>
      </c>
      <c r="C130" s="17"/>
      <c r="D130" s="13" t="s">
        <v>95</v>
      </c>
      <c r="E130" s="52"/>
      <c r="F130" s="53">
        <f>Unit_Price_Tab!$E130*$F$124</f>
        <v>0</v>
      </c>
    </row>
    <row r="131" spans="1:6" x14ac:dyDescent="0.35">
      <c r="A131" s="15" t="s">
        <v>100</v>
      </c>
      <c r="B131" s="16" t="s">
        <v>101</v>
      </c>
      <c r="C131" s="17"/>
      <c r="D131" s="13" t="s">
        <v>95</v>
      </c>
      <c r="E131" s="52"/>
      <c r="F131" s="53">
        <f>Unit_Price_Tab!$E131*$F$124</f>
        <v>0</v>
      </c>
    </row>
    <row r="132" spans="1:6" hidden="1" x14ac:dyDescent="0.35">
      <c r="A132" s="15" t="s">
        <v>102</v>
      </c>
      <c r="B132" s="16" t="s">
        <v>103</v>
      </c>
      <c r="C132" s="17"/>
      <c r="D132" s="13" t="s">
        <v>95</v>
      </c>
      <c r="E132" s="52"/>
      <c r="F132" s="53">
        <f>Unit_Price_Tab!$E132*$F$124</f>
        <v>0</v>
      </c>
    </row>
    <row r="133" spans="1:6" ht="29" hidden="1" x14ac:dyDescent="0.35">
      <c r="A133" s="15" t="s">
        <v>104</v>
      </c>
      <c r="B133" s="16" t="s">
        <v>105</v>
      </c>
      <c r="C133" s="17"/>
      <c r="D133" s="13" t="s">
        <v>95</v>
      </c>
      <c r="E133" s="52"/>
      <c r="F133" s="53">
        <f>Unit_Price_Tab!$E133*$F$124</f>
        <v>0</v>
      </c>
    </row>
    <row r="134" spans="1:6" x14ac:dyDescent="0.35">
      <c r="A134" s="33"/>
      <c r="B134" s="40"/>
      <c r="C134" s="33"/>
      <c r="D134" s="33"/>
      <c r="E134" s="55" t="s">
        <v>106</v>
      </c>
      <c r="F134" s="56">
        <f>SUBTOTAL(109,Unit_Price_Tab!$F$128:$F$133)</f>
        <v>0</v>
      </c>
    </row>
    <row r="138" spans="1:6" x14ac:dyDescent="0.35">
      <c r="B138" s="57"/>
      <c r="C138" s="58"/>
      <c r="D138" s="59"/>
      <c r="E138" s="60" t="s">
        <v>142</v>
      </c>
      <c r="F138" s="61">
        <f>$F$134+F124</f>
        <v>0</v>
      </c>
    </row>
  </sheetData>
  <mergeCells count="1">
    <mergeCell ref="A2:F2"/>
  </mergeCells>
  <conditionalFormatting sqref="A90:F90 A128:F133 A60:F61 A32:F34 A25:F27 C20:F20 A81:F82 A8:F15 A84:F84 E83:F83">
    <cfRule type="expression" dxfId="26" priority="25">
      <formula>$C8&gt;0</formula>
    </cfRule>
  </conditionalFormatting>
  <conditionalFormatting sqref="C90 C128:C133 C60:C61 C32:C34 C25:C27 C20 C81:C82 C8:C15 C84">
    <cfRule type="expression" dxfId="25" priority="24">
      <formula>$C8&gt;0</formula>
    </cfRule>
  </conditionalFormatting>
  <conditionalFormatting sqref="G57:EY59">
    <cfRule type="expression" dxfId="24" priority="26">
      <formula>#REF!&gt;0</formula>
    </cfRule>
  </conditionalFormatting>
  <conditionalFormatting sqref="A128:F133 A81:F82 A8:F15 A84:F84 E83:F83">
    <cfRule type="expression" dxfId="23" priority="27">
      <formula>#REF!&gt;0</formula>
    </cfRule>
  </conditionalFormatting>
  <conditionalFormatting sqref="A83:D83">
    <cfRule type="expression" dxfId="22" priority="23">
      <formula>$C83&gt;0</formula>
    </cfRule>
  </conditionalFormatting>
  <conditionalFormatting sqref="C83">
    <cfRule type="expression" dxfId="21" priority="22">
      <formula>$C83&gt;0</formula>
    </cfRule>
  </conditionalFormatting>
  <conditionalFormatting sqref="A83:D83">
    <cfRule type="expression" dxfId="20" priority="21">
      <formula>$J83&gt;0</formula>
    </cfRule>
  </conditionalFormatting>
  <conditionalFormatting sqref="A105:F121">
    <cfRule type="expression" dxfId="19" priority="20">
      <formula>$C105&gt;0</formula>
    </cfRule>
  </conditionalFormatting>
  <conditionalFormatting sqref="C105:C121">
    <cfRule type="expression" dxfId="18" priority="19">
      <formula>$C105&gt;0</formula>
    </cfRule>
  </conditionalFormatting>
  <conditionalFormatting sqref="A39:F39">
    <cfRule type="expression" dxfId="17" priority="18">
      <formula>$C39&gt;0</formula>
    </cfRule>
  </conditionalFormatting>
  <conditionalFormatting sqref="C39">
    <cfRule type="expression" dxfId="16" priority="17">
      <formula>$C39&gt;0</formula>
    </cfRule>
  </conditionalFormatting>
  <conditionalFormatting sqref="A40:F40">
    <cfRule type="expression" dxfId="15" priority="16">
      <formula>$C40&gt;0</formula>
    </cfRule>
  </conditionalFormatting>
  <conditionalFormatting sqref="C40">
    <cfRule type="expression" dxfId="14" priority="15">
      <formula>$C40&gt;0</formula>
    </cfRule>
  </conditionalFormatting>
  <conditionalFormatting sqref="A41:F41">
    <cfRule type="expression" dxfId="13" priority="14">
      <formula>$C41&gt;0</formula>
    </cfRule>
  </conditionalFormatting>
  <conditionalFormatting sqref="C41">
    <cfRule type="expression" dxfId="12" priority="13">
      <formula>$C41&gt;0</formula>
    </cfRule>
  </conditionalFormatting>
  <conditionalFormatting sqref="A42:F42">
    <cfRule type="expression" dxfId="11" priority="12">
      <formula>$C42&gt;0</formula>
    </cfRule>
  </conditionalFormatting>
  <conditionalFormatting sqref="C42">
    <cfRule type="expression" dxfId="10" priority="11">
      <formula>$C42&gt;0</formula>
    </cfRule>
  </conditionalFormatting>
  <conditionalFormatting sqref="A43:F43">
    <cfRule type="expression" dxfId="9" priority="10">
      <formula>$C43&gt;0</formula>
    </cfRule>
  </conditionalFormatting>
  <conditionalFormatting sqref="C43">
    <cfRule type="expression" dxfId="8" priority="9">
      <formula>$C43&gt;0</formula>
    </cfRule>
  </conditionalFormatting>
  <conditionalFormatting sqref="A44:F44">
    <cfRule type="expression" dxfId="7" priority="8">
      <formula>$C44&gt;0</formula>
    </cfRule>
  </conditionalFormatting>
  <conditionalFormatting sqref="C44">
    <cfRule type="expression" dxfId="6" priority="7">
      <formula>$C44&gt;0</formula>
    </cfRule>
  </conditionalFormatting>
  <conditionalFormatting sqref="A45:F45">
    <cfRule type="expression" dxfId="5" priority="6">
      <formula>$C45&gt;0</formula>
    </cfRule>
  </conditionalFormatting>
  <conditionalFormatting sqref="C45">
    <cfRule type="expression" dxfId="4" priority="5">
      <formula>$C45&gt;0</formula>
    </cfRule>
  </conditionalFormatting>
  <conditionalFormatting sqref="A46:F46">
    <cfRule type="expression" dxfId="3" priority="4">
      <formula>$C46&gt;0</formula>
    </cfRule>
  </conditionalFormatting>
  <conditionalFormatting sqref="C46">
    <cfRule type="expression" dxfId="2" priority="3">
      <formula>$C46&gt;0</formula>
    </cfRule>
  </conditionalFormatting>
  <conditionalFormatting sqref="A47:F47">
    <cfRule type="expression" dxfId="1" priority="2">
      <formula>$C47&gt;0</formula>
    </cfRule>
  </conditionalFormatting>
  <conditionalFormatting sqref="C47">
    <cfRule type="expression" dxfId="0" priority="1">
      <formula>$C47&gt;0</formula>
    </cfRule>
  </conditionalFormatting>
  <pageMargins left="0.25" right="0.25" top="0.75" bottom="0.75" header="0.3" footer="0.3"/>
  <pageSetup fitToHeight="0" orientation="portrait" blackAndWhite="1" cellComments="atEnd" r:id="rId1"/>
  <headerFooter>
    <oddHeader>&amp;L&amp;"Tahoma,Bold"&amp;UBID TAB&amp;C&amp;"Tahoma,Bold"&amp;UITB NO. XXX-XX
PROJECT NO. S42D</oddHeader>
    <oddFooter>&amp;LBidder___________________&amp;CSignature_______________________&amp;R 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1]!UPDATEHEADER">
                <anchor moveWithCells="1" sizeWithCells="1">
                  <from>
                    <xdr:col>0</xdr:col>
                    <xdr:colOff>31750</xdr:colOff>
                    <xdr:row>0</xdr:row>
                    <xdr:rowOff>12700</xdr:rowOff>
                  </from>
                  <to>
                    <xdr:col>1</xdr:col>
                    <xdr:colOff>533400</xdr:colOff>
                    <xdr:row>1</xdr:row>
                    <xdr:rowOff>12700</xdr:rowOff>
                  </to>
                </anchor>
              </controlPr>
            </control>
          </mc:Choice>
        </mc:AlternateContent>
        <mc:AlternateContent xmlns:mc="http://schemas.openxmlformats.org/markup-compatibility/2006">
          <mc:Choice Requires="x14">
            <control shapeId="1026" r:id="rId5" name="Button 2">
              <controlPr defaultSize="0" print="0" autoFill="0" autoPict="0" macro="[1]!EXPORT_UNIT_PRICE_TAB">
                <anchor moveWithCells="1" sizeWithCells="1">
                  <from>
                    <xdr:col>1</xdr:col>
                    <xdr:colOff>692150</xdr:colOff>
                    <xdr:row>0</xdr:row>
                    <xdr:rowOff>12700</xdr:rowOff>
                  </from>
                  <to>
                    <xdr:col>1</xdr:col>
                    <xdr:colOff>2406650</xdr:colOff>
                    <xdr:row>1</xdr:row>
                    <xdr:rowOff>38100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1C42DDC9C9FCC4B92CD37377E82C7AF" ma:contentTypeVersion="34" ma:contentTypeDescription="Create a new document." ma:contentTypeScope="" ma:versionID="16014930ce436b92f95d17d4e6c0f0eb">
  <xsd:schema xmlns:xsd="http://www.w3.org/2001/XMLSchema" xmlns:xs="http://www.w3.org/2001/XMLSchema" xmlns:p="http://schemas.microsoft.com/office/2006/metadata/properties" xmlns:ns1="http://schemas.microsoft.com/sharepoint/v3" xmlns:ns2="7CCF3E91-3A85-4B88-83C2-1427C35113FF" xmlns:ns3="64501065-6424-49db-b893-e1a782a95efb" xmlns:ns4="2d4151d2-4472-4032-a961-8634b192e66a" xmlns:ns5="http://schemas.microsoft.com/sharepoint/v4" xmlns:ns6="7deb7458-d9a6-4574-97fc-6c6273865d4a" xmlns:ns7="42b5c8a7-0291-4082-9bb7-04fe3f072d3a" targetNamespace="http://schemas.microsoft.com/office/2006/metadata/properties" ma:root="true" ma:fieldsID="9e57179132b3545c2d4432ad963e166d" ns1:_="" ns2:_="" ns3:_="" ns4:_="" ns5:_="" ns6:_="" ns7:_="">
    <xsd:import namespace="http://schemas.microsoft.com/sharepoint/v3"/>
    <xsd:import namespace="7CCF3E91-3A85-4B88-83C2-1427C35113FF"/>
    <xsd:import namespace="64501065-6424-49db-b893-e1a782a95efb"/>
    <xsd:import namespace="2d4151d2-4472-4032-a961-8634b192e66a"/>
    <xsd:import namespace="http://schemas.microsoft.com/sharepoint/v4"/>
    <xsd:import namespace="7deb7458-d9a6-4574-97fc-6c6273865d4a"/>
    <xsd:import namespace="42b5c8a7-0291-4082-9bb7-04fe3f072d3a"/>
    <xsd:element name="properties">
      <xsd:complexType>
        <xsd:sequence>
          <xsd:element name="documentManagement">
            <xsd:complexType>
              <xsd:all>
                <xsd:element ref="ns2:Category" minOccurs="0"/>
                <xsd:element ref="ns3:f2e6dd07560b4dd783c6ede1a5393e32" minOccurs="0"/>
                <xsd:element ref="ns4:TaxCatchAll" minOccurs="0"/>
                <xsd:element ref="ns4:TaxCatchAllLabel" minOccurs="0"/>
                <xsd:element ref="ns1:_dlc_Exempt" minOccurs="0"/>
                <xsd:element ref="ns1:_dlc_ExpireDateSaved" minOccurs="0"/>
                <xsd:element ref="ns5:IconOverlay" minOccurs="0"/>
                <xsd:element ref="ns4:SensitiveInformation" minOccurs="0"/>
                <xsd:element ref="ns6:SharedWithUsers" minOccurs="0"/>
                <xsd:element ref="ns6:SharingHintHash" minOccurs="0"/>
                <xsd:element ref="ns7:RecordSubtype" minOccurs="0"/>
                <xsd:element ref="ns7:ProjectName" minOccurs="0"/>
                <xsd:element ref="ns7:ProjectNumber" minOccurs="0"/>
                <xsd:element ref="ns7:ProjectManager" minOccurs="0"/>
                <xsd:element ref="ns7:Status" minOccurs="0"/>
                <xsd:element ref="ns7:MediaServiceMetadata" minOccurs="0"/>
                <xsd:element ref="ns7:MediaServiceFastMetadata" minOccurs="0"/>
                <xsd:element ref="ns6:SharedWithDetails" minOccurs="0"/>
                <xsd:element ref="ns7:MediaServiceAutoTags" minOccurs="0"/>
                <xsd:element ref="ns7:MediaServiceOCR" minOccurs="0"/>
                <xsd:element ref="ns7:MediaServiceEventHashCode" minOccurs="0"/>
                <xsd:element ref="ns7:MediaServiceGenerationTime" minOccurs="0"/>
                <xsd:element ref="ns7:MediaServiceDateTaken" minOccurs="0"/>
                <xsd:element ref="ns7:MediaServiceLocation" minOccurs="0"/>
                <xsd:element ref="ns7:MediaServiceAutoKeyPoints" minOccurs="0"/>
                <xsd:element ref="ns7:MediaServiceKeyPoints" minOccurs="0"/>
                <xsd:element ref="ns1:PublishingStartDate" minOccurs="0"/>
                <xsd:element ref="ns1:PublishingExpirationDate" minOccurs="0"/>
                <xsd:element ref="ns3:ARL_ExpirationDate" minOccurs="0"/>
                <xsd:element ref="ns1:DocumentSetDescription" minOccurs="0"/>
                <xsd:element ref="ns7:lcf76f155ced4ddcb4097134ff3c332f" minOccurs="0"/>
                <xsd:element ref="ns7: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12" nillable="true" ma:displayName="Exempt from Policy" ma:hidden="true" ma:internalName="_dlc_Exempt" ma:readOnly="true">
      <xsd:simpleType>
        <xsd:restriction base="dms:Unknown"/>
      </xsd:simpleType>
    </xsd:element>
    <xsd:element name="_dlc_ExpireDateSaved" ma:index="13" nillable="true" ma:displayName="Original Expiration Date" ma:hidden="true" ma:internalName="_dlc_ExpireDateSaved" ma:readOnly="true">
      <xsd:simpleType>
        <xsd:restriction base="dms:DateTime"/>
      </xsd:simpleType>
    </xsd:element>
    <xsd:element name="PublishingStartDate" ma:index="35"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36"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DocumentSetDescription" ma:index="38" nillable="true" ma:displayName="Description" ma:description="A description of the Document Set" ma:internalName="DocumentSet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CCF3E91-3A85-4B88-83C2-1427C35113FF" elementFormDefault="qualified">
    <xsd:import namespace="http://schemas.microsoft.com/office/2006/documentManagement/types"/>
    <xsd:import namespace="http://schemas.microsoft.com/office/infopath/2007/PartnerControls"/>
    <xsd:element name="Category" ma:index="8" nillable="true" ma:displayName="Category" ma:default="Enter Choice 1" ma:format="Dropdown" ma:internalName="Category">
      <xsd:simpleType>
        <xsd:restriction base="dms:Choice">
          <xsd:enumeration value="Enter Choice 1"/>
          <xsd:enumeration value="Enter Choice 2"/>
          <xsd:enumeration value="Enter Choice 3"/>
        </xsd:restriction>
      </xsd:simpleType>
    </xsd:element>
  </xsd:schema>
  <xsd:schema xmlns:xsd="http://www.w3.org/2001/XMLSchema" xmlns:xs="http://www.w3.org/2001/XMLSchema" xmlns:dms="http://schemas.microsoft.com/office/2006/documentManagement/types" xmlns:pc="http://schemas.microsoft.com/office/infopath/2007/PartnerControls" targetNamespace="64501065-6424-49db-b893-e1a782a95efb" elementFormDefault="qualified">
    <xsd:import namespace="http://schemas.microsoft.com/office/2006/documentManagement/types"/>
    <xsd:import namespace="http://schemas.microsoft.com/office/infopath/2007/PartnerControls"/>
    <xsd:element name="f2e6dd07560b4dd783c6ede1a5393e32" ma:index="9" nillable="true" ma:displayName="Department_0" ma:hidden="true" ma:internalName="f2e6dd07560b4dd783c6ede1a5393e32">
      <xsd:simpleType>
        <xsd:restriction base="dms:Note"/>
      </xsd:simpleType>
    </xsd:element>
    <xsd:element name="ARL_ExpirationDate" ma:index="37" nillable="true" ma:displayName="Expiration Date" ma:description="The estimated, anticipated, or projected date in which the contract, permit, or license is expected to expire or terminate." ma:format="DateOnly" ma:internalName="ACG_Expiration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d4151d2-4472-4032-a961-8634b192e66a" elementFormDefault="qualified">
    <xsd:import namespace="http://schemas.microsoft.com/office/2006/documentManagement/types"/>
    <xsd:import namespace="http://schemas.microsoft.com/office/infopath/2007/PartnerControls"/>
    <xsd:element name="TaxCatchAll" ma:index="10" nillable="true" ma:displayName="Taxonomy Catch All Column" ma:description="" ma:hidden="true" ma:list="9eb2240a-d470-4000-bab9-c98cb55388e2" ma:internalName="TaxCatchAll" ma:showField="CatchAllData" ma:web="39fc44f5-ec46-4beb-aef9-c931d371377d">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description="" ma:hidden="true" ma:list="9eb2240a-d470-4000-bab9-c98cb55388e2" ma:internalName="TaxCatchAllLabel" ma:readOnly="true" ma:showField="CatchAllDataLabel" ma:web="39fc44f5-ec46-4beb-aef9-c931d371377d">
      <xsd:complexType>
        <xsd:complexContent>
          <xsd:extension base="dms:MultiChoiceLookup">
            <xsd:sequence>
              <xsd:element name="Value" type="dms:Lookup" maxOccurs="unbounded" minOccurs="0" nillable="true"/>
            </xsd:sequence>
          </xsd:extension>
        </xsd:complexContent>
      </xsd:complexType>
    </xsd:element>
    <xsd:element name="SensitiveInformation" ma:index="16" nillable="true" ma:displayName="Sensitive Information" ma:default="0" ma:description="Does this document have sensitive information?" ma:internalName="SensitiveInformation">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5"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deb7458-d9a6-4574-97fc-6c6273865d4a" elementFormDefault="qualified">
    <xsd:import namespace="http://schemas.microsoft.com/office/2006/documentManagement/types"/>
    <xsd:import namespace="http://schemas.microsoft.com/office/infopath/2007/PartnerControls"/>
    <xsd:element name="SharedWithUsers" ma:index="17"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18" nillable="true" ma:displayName="Sharing Hint Hash" ma:internalName="SharingHintHash" ma:readOnly="true">
      <xsd:simpleType>
        <xsd:restriction base="dms:Text"/>
      </xsd:simple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2b5c8a7-0291-4082-9bb7-04fe3f072d3a" elementFormDefault="qualified">
    <xsd:import namespace="http://schemas.microsoft.com/office/2006/documentManagement/types"/>
    <xsd:import namespace="http://schemas.microsoft.com/office/infopath/2007/PartnerControls"/>
    <xsd:element name="RecordSubtype" ma:index="19" nillable="true" ma:displayName="Subtype" ma:default="DES - Project Files(GS-06 - 000296)" ma:format="Dropdown" ma:internalName="RecordSubtype">
      <xsd:simpleType>
        <xsd:restriction base="dms:Choice">
          <xsd:enumeration value="DES - Project Files(GS-06 - 000296)"/>
        </xsd:restriction>
      </xsd:simpleType>
    </xsd:element>
    <xsd:element name="ProjectName" ma:index="20" nillable="true" ma:displayName="Project Name" ma:internalName="ProjectName">
      <xsd:simpleType>
        <xsd:restriction base="dms:Text">
          <xsd:maxLength value="255"/>
        </xsd:restriction>
      </xsd:simpleType>
    </xsd:element>
    <xsd:element name="ProjectNumber" ma:index="21" nillable="true" ma:displayName="Project Number" ma:internalName="ProjectNumber">
      <xsd:simpleType>
        <xsd:restriction base="dms:Text">
          <xsd:maxLength value="255"/>
        </xsd:restriction>
      </xsd:simpleType>
    </xsd:element>
    <xsd:element name="ProjectManager" ma:index="22" nillable="true" ma:displayName="Project Manager" ma:list="UserInfo" ma:SharePointGroup="0" ma:internalName="ProjectManag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atus" ma:index="23" nillable="true" ma:displayName="Status" ma:default="Forecast" ma:format="Dropdown" ma:internalName="Status">
      <xsd:simpleType>
        <xsd:restriction base="dms:Choice">
          <xsd:enumeration value="Forecast"/>
          <xsd:enumeration value="Submittal"/>
        </xsd:restriction>
      </xsd:simpleType>
    </xsd:element>
    <xsd:element name="MediaServiceMetadata" ma:index="24" nillable="true" ma:displayName="MediaServiceMetadata" ma:hidden="true" ma:internalName="MediaServiceMetadata0" ma:readOnly="true">
      <xsd:simpleType>
        <xsd:restriction base="dms:Note"/>
      </xsd:simpleType>
    </xsd:element>
    <xsd:element name="MediaServiceFastMetadata" ma:index="25" nillable="true" ma:displayName="MediaServiceFastMetadata" ma:hidden="true" ma:internalName="MediaServiceFastMetadata0" ma:readOnly="true">
      <xsd:simpleType>
        <xsd:restriction base="dms:Note"/>
      </xsd:simpleType>
    </xsd:element>
    <xsd:element name="MediaServiceAutoTags" ma:index="27" nillable="true" ma:displayName="MediaServiceAutoTags" ma:internalName="MediaServiceAutoTags0" ma:readOnly="true">
      <xsd:simpleType>
        <xsd:restriction base="dms:Text"/>
      </xsd:simpleType>
    </xsd:element>
    <xsd:element name="MediaServiceOCR" ma:index="28" nillable="true" ma:displayName="MediaServiceOCR" ma:internalName="MediaServiceOCR0" ma:readOnly="true">
      <xsd:simpleType>
        <xsd:restriction base="dms:Note">
          <xsd:maxLength value="255"/>
        </xsd:restriction>
      </xsd:simpleType>
    </xsd:element>
    <xsd:element name="MediaServiceEventHashCode" ma:index="29" nillable="true" ma:displayName="MediaServiceEventHashCode" ma:hidden="true" ma:internalName="MediaServiceEventHashCode0" ma:readOnly="true">
      <xsd:simpleType>
        <xsd:restriction base="dms:Text"/>
      </xsd:simpleType>
    </xsd:element>
    <xsd:element name="MediaServiceGenerationTime" ma:index="30" nillable="true" ma:displayName="MediaServiceGenerationTime" ma:hidden="true" ma:internalName="MediaServiceGenerationTime0" ma:readOnly="true">
      <xsd:simpleType>
        <xsd:restriction base="dms:Text"/>
      </xsd:simpleType>
    </xsd:element>
    <xsd:element name="MediaServiceDateTaken" ma:index="31" nillable="true" ma:displayName="MediaServiceDateTaken" ma:hidden="true" ma:internalName="MediaServiceDateTaken0" ma:readOnly="true">
      <xsd:simpleType>
        <xsd:restriction base="dms:Text"/>
      </xsd:simpleType>
    </xsd:element>
    <xsd:element name="MediaServiceLocation" ma:index="32" nillable="true" ma:displayName="Location" ma:description="" ma:internalName="MediaServiceLocation0" ma:readOnly="true">
      <xsd:simpleType>
        <xsd:restriction base="dms:Text"/>
      </xsd:simpleType>
    </xsd:element>
    <xsd:element name="MediaServiceAutoKeyPoints" ma:index="33" nillable="true" ma:displayName="MediaServiceAutoKeyPoints" ma:hidden="true" ma:internalName="MediaServiceAutoKeyPoints0" ma:readOnly="true">
      <xsd:simpleType>
        <xsd:restriction base="dms:Note"/>
      </xsd:simpleType>
    </xsd:element>
    <xsd:element name="MediaServiceKeyPoints" ma:index="34" nillable="true" ma:displayName="KeyPoints" ma:description="" ma:internalName="MediaServiceKeyPoints0" ma:readOnly="true">
      <xsd:simpleType>
        <xsd:restriction base="dms:Note">
          <xsd:maxLength value="255"/>
        </xsd:restriction>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c89badf8-0cd2-4e7b-b9e9-f8f3d3755954" ma:termSetId="09814cd3-568e-fe90-9814-8d621ff8fb84" ma:anchorId="fba54fb3-c3e1-fe81-a776-ca4b69148c4d" ma:open="true" ma:isKeyword="false">
      <xsd:complexType>
        <xsd:sequence>
          <xsd:element ref="pc:Terms" minOccurs="0" maxOccurs="1"/>
        </xsd:sequence>
      </xsd:complexType>
    </xsd:element>
    <xsd:element name="MediaLengthInSeconds" ma:index="4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ma:index="14"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c89badf8-0cd2-4e7b-b9e9-f8f3d3755954"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ARL_ExpirationDate xmlns="64501065-6424-49db-b893-e1a782a95efb" xsi:nil="true"/>
    <RecordSubtype xmlns="42b5c8a7-0291-4082-9bb7-04fe3f072d3a">DES - Project Files(GS-06 - 000296)</RecordSubtype>
    <Category xmlns="7CCF3E91-3A85-4B88-83C2-1427C35113FF">Enter Choice 1</Category>
    <ProjectName xmlns="42b5c8a7-0291-4082-9bb7-04fe3f072d3a">Donaldson Run Headwaters Stabilization</ProjectName>
    <PublishingStartDate xmlns="http://schemas.microsoft.com/sharepoint/v3" xsi:nil="true"/>
    <DocumentSetDescription xmlns="http://schemas.microsoft.com/sharepoint/v3" xsi:nil="true"/>
    <SensitiveInformation xmlns="2d4151d2-4472-4032-a961-8634b192e66a">false</SensitiveInformation>
    <Status xmlns="42b5c8a7-0291-4082-9bb7-04fe3f072d3a">Submittal</Status>
    <TaxCatchAll xmlns="2d4151d2-4472-4032-a961-8634b192e66a" xsi:nil="true"/>
    <lcf76f155ced4ddcb4097134ff3c332f xmlns="42b5c8a7-0291-4082-9bb7-04fe3f072d3a">
      <Terms xmlns="http://schemas.microsoft.com/office/infopath/2007/PartnerControls"/>
    </lcf76f155ced4ddcb4097134ff3c332f>
    <ProjectNumber xmlns="42b5c8a7-0291-4082-9bb7-04fe3f072d3a">S42D</ProjectNumber>
    <f2e6dd07560b4dd783c6ede1a5393e32 xmlns="64501065-6424-49db-b893-e1a782a95efb" xsi:nil="true"/>
    <ProjectManager xmlns="42b5c8a7-0291-4082-9bb7-04fe3f072d3a">
      <UserInfo>
        <DisplayName>Elizabeth Thurber</DisplayName>
        <AccountId>197</AccountId>
        <AccountType/>
      </UserInfo>
    </ProjectManager>
    <IconOverlay xmlns="http://schemas.microsoft.com/sharepoint/v4" xsi:nil="true"/>
    <PublishingExpirationDate xmlns="http://schemas.microsoft.com/sharepoint/v3" xsi:nil="true"/>
  </documentManagement>
</p:properties>
</file>

<file path=customXml/itemProps1.xml><?xml version="1.0" encoding="utf-8"?>
<ds:datastoreItem xmlns:ds="http://schemas.openxmlformats.org/officeDocument/2006/customXml" ds:itemID="{6587DD97-334E-4ED0-99F9-245F51B18C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CCF3E91-3A85-4B88-83C2-1427C35113FF"/>
    <ds:schemaRef ds:uri="64501065-6424-49db-b893-e1a782a95efb"/>
    <ds:schemaRef ds:uri="2d4151d2-4472-4032-a961-8634b192e66a"/>
    <ds:schemaRef ds:uri="http://schemas.microsoft.com/sharepoint/v4"/>
    <ds:schemaRef ds:uri="7deb7458-d9a6-4574-97fc-6c6273865d4a"/>
    <ds:schemaRef ds:uri="42b5c8a7-0291-4082-9bb7-04fe3f072d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004B0AE-1857-4793-BC86-A0018525B16C}">
  <ds:schemaRefs>
    <ds:schemaRef ds:uri="Microsoft.SharePoint.Taxonomy.ContentTypeSync"/>
  </ds:schemaRefs>
</ds:datastoreItem>
</file>

<file path=customXml/itemProps3.xml><?xml version="1.0" encoding="utf-8"?>
<ds:datastoreItem xmlns:ds="http://schemas.openxmlformats.org/officeDocument/2006/customXml" ds:itemID="{143A7428-A17F-46B2-916C-CF3E9679DBD5}">
  <ds:schemaRefs>
    <ds:schemaRef ds:uri="http://schemas.microsoft.com/sharepoint/v3/contenttype/forms"/>
  </ds:schemaRefs>
</ds:datastoreItem>
</file>

<file path=customXml/itemProps4.xml><?xml version="1.0" encoding="utf-8"?>
<ds:datastoreItem xmlns:ds="http://schemas.openxmlformats.org/officeDocument/2006/customXml" ds:itemID="{26A58FBB-14D4-47E6-9A53-70169F722C36}">
  <ds:schemaRefs>
    <ds:schemaRef ds:uri="http://schemas.microsoft.com/office/2006/metadata/properties"/>
    <ds:schemaRef ds:uri="http://schemas.microsoft.com/office/infopath/2007/PartnerControls"/>
    <ds:schemaRef ds:uri="64501065-6424-49db-b893-e1a782a95efb"/>
    <ds:schemaRef ds:uri="42b5c8a7-0291-4082-9bb7-04fe3f072d3a"/>
    <ds:schemaRef ds:uri="7CCF3E91-3A85-4B88-83C2-1427C35113FF"/>
    <ds:schemaRef ds:uri="http://schemas.microsoft.com/sharepoint/v3"/>
    <ds:schemaRef ds:uri="2d4151d2-4472-4032-a961-8634b192e66a"/>
    <ds:schemaRef ds:uri="http://schemas.microsoft.com/sharepoint/v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Unit_Price_Tab</vt:lpstr>
      <vt:lpstr>Unit_Price_Tab!Print_Area</vt:lpstr>
      <vt:lpstr>Unit_Price_Tab!Print_Titles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Matthew Leonard</dc:creator>
  <cp:keywords/>
  <dc:description/>
  <cp:lastModifiedBy>Sy Gezachew</cp:lastModifiedBy>
  <cp:revision/>
  <cp:lastPrinted>2022-12-29T21:15:45Z</cp:lastPrinted>
  <dcterms:created xsi:type="dcterms:W3CDTF">2022-08-10T21:28:29Z</dcterms:created>
  <dcterms:modified xsi:type="dcterms:W3CDTF">2023-01-05T18:27:15Z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0x01010031C42DDC9C9FCC4B92CD37377E82C7AF</vt:lpwstr>
  </property>
  <property fmtid="{D5CDD505-2E9C-101B-9397-08002B2CF9AE}" pid="3" name="MediaServiceImageTags">
    <vt:lpwstr/>
  </property>
</Properties>
</file>